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chartsheets/sheet2.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heets/sheet3.xml" ContentType="application/vnd.openxmlformats-officedocument.spreadsheetml.chartsheet+xml"/>
  <Override PartName="/xl/worksheets/sheet29.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30.xml" ContentType="application/vnd.openxmlformats-officedocument.spreadsheetml.work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31.xml" ContentType="application/vnd.openxmlformats-officedocument.spreadsheetml.worksheet+xml"/>
  <Override PartName="/xl/chartsheets/sheet8.xml" ContentType="application/vnd.openxmlformats-officedocument.spreadsheetml.chart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tables/table3.xml" ContentType="application/vnd.openxmlformats-officedocument.spreadsheetml.table+xml"/>
  <Override PartName="/xl/tables/table4.xml" ContentType="application/vnd.openxmlformats-officedocument.spreadsheetml.table+xml"/>
  <Override PartName="/xl/customProperty11.bin" ContentType="application/vnd.openxmlformats-officedocument.spreadsheetml.customProperty"/>
  <Override PartName="/xl/tables/table5.xml" ContentType="application/vnd.openxmlformats-officedocument.spreadsheetml.table+xml"/>
  <Override PartName="/xl/tables/table6.xml" ContentType="application/vnd.openxmlformats-officedocument.spreadsheetml.table+xml"/>
  <Override PartName="/xl/customProperty12.bin" ContentType="application/vnd.openxmlformats-officedocument.spreadsheetml.customProperty"/>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ustomProperty13.bin" ContentType="application/vnd.openxmlformats-officedocument.spreadsheetml.customProperty"/>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ustomProperty14.bin" ContentType="application/vnd.openxmlformats-officedocument.spreadsheetml.customProperty"/>
  <Override PartName="/xl/tables/table15.xml" ContentType="application/vnd.openxmlformats-officedocument.spreadsheetml.table+xml"/>
  <Override PartName="/xl/tables/table16.xml" ContentType="application/vnd.openxmlformats-officedocument.spreadsheetml.table+xml"/>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customProperty18.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ustomProperty19.bin" ContentType="application/vnd.openxmlformats-officedocument.spreadsheetml.customProperty"/>
  <Override PartName="/xl/customProperty20.bin" ContentType="application/vnd.openxmlformats-officedocument.spreadsheetml.customProperty"/>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ustomProperty21.bin" ContentType="application/vnd.openxmlformats-officedocument.spreadsheetml.customProperty"/>
  <Override PartName="/xl/tables/table17.xml" ContentType="application/vnd.openxmlformats-officedocument.spreadsheetml.table+xml"/>
  <Override PartName="/xl/customProperty22.bin" ContentType="application/vnd.openxmlformats-officedocument.spreadsheetml.customProperty"/>
  <Override PartName="/xl/customProperty23.bin" ContentType="application/vnd.openxmlformats-officedocument.spreadsheetml.customProperty"/>
  <Override PartName="/xl/drawings/drawing7.xml" ContentType="application/vnd.openxmlformats-officedocument.drawing+xml"/>
  <Override PartName="/xl/tables/table18.xml" ContentType="application/vnd.openxmlformats-officedocument.spreadsheetml.tab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ustomProperty24.bin" ContentType="application/vnd.openxmlformats-officedocument.spreadsheetml.customProperty"/>
  <Override PartName="/xl/drawings/drawing8.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ustomProperty25.bin" ContentType="application/vnd.openxmlformats-officedocument.spreadsheetml.customProperty"/>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ustomProperty26.bin" ContentType="application/vnd.openxmlformats-officedocument.spreadsheetml.customProperty"/>
  <Override PartName="/xl/customProperty27.bin" ContentType="application/vnd.openxmlformats-officedocument.spreadsheetml.customProperty"/>
  <Override PartName="/xl/drawings/drawing10.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ustomProperty28.bin" ContentType="application/vnd.openxmlformats-officedocument.spreadsheetml.customProperty"/>
  <Override PartName="/xl/comments2.xml" ContentType="application/vnd.openxmlformats-officedocument.spreadsheetml.comments+xml"/>
  <Override PartName="/xl/drawings/drawing11.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customProperty29.bin" ContentType="application/vnd.openxmlformats-officedocument.spreadsheetml.customProperty"/>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xml"/>
  <Override PartName="/xl/charts/chart13.xml" ContentType="application/vnd.openxmlformats-officedocument.drawingml.chart+xml"/>
  <Override PartName="/xl/theme/themeOverride2.xml" ContentType="application/vnd.openxmlformats-officedocument.themeOverride+xml"/>
  <Override PartName="/xl/customProperty30.bin" ContentType="application/vnd.openxmlformats-officedocument.spreadsheetml.customProperty"/>
  <Override PartName="/xl/drawings/drawing16.xml" ContentType="application/vnd.openxmlformats-officedocument.drawing+xml"/>
  <Override PartName="/xl/charts/chart14.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charts/chart15.xml" ContentType="application/vnd.openxmlformats-officedocument.drawingml.chart+xml"/>
  <Override PartName="/xl/theme/themeOverride4.xml" ContentType="application/vnd.openxmlformats-officedocument.themeOverride+xml"/>
  <Override PartName="/xl/customProperty31.bin" ContentType="application/vnd.openxmlformats-officedocument.spreadsheetml.customProperty"/>
  <Override PartName="/xl/drawings/drawing18.xml" ContentType="application/vnd.openxmlformats-officedocument.drawing+xml"/>
  <Override PartName="/xl/comments4.xml" ContentType="application/vnd.openxmlformats-officedocument.spreadsheetml.comments+xml"/>
  <Override PartName="/xl/drawings/drawing19.xml" ContentType="application/vnd.openxmlformats-officedocument.drawing+xml"/>
  <Override PartName="/xl/charts/chart16.xml" ContentType="application/vnd.openxmlformats-officedocument.drawingml.chart+xml"/>
  <Override PartName="/xl/customProperty32.bin" ContentType="application/vnd.openxmlformats-officedocument.spreadsheetml.customProperty"/>
  <Override PartName="/xl/comments5.xml" ContentType="application/vnd.openxmlformats-officedocument.spreadsheetml.comments+xml"/>
  <Override PartName="/xl/customProperty33.bin" ContentType="application/vnd.openxmlformats-officedocument.spreadsheetml.customProperty"/>
  <Override PartName="/xl/drawings/drawing20.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ustomProperty34.bin" ContentType="application/vnd.openxmlformats-officedocument.spreadsheetml.customProperty"/>
  <Override PartName="/xl/drawings/drawing21.xml" ContentType="application/vnd.openxmlformats-officedocument.drawing+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ustomProperty35.bin" ContentType="application/vnd.openxmlformats-officedocument.spreadsheetml.customProperty"/>
  <Override PartName="/xl/drawings/drawing22.xml" ContentType="application/vnd.openxmlformats-officedocument.drawing+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ustomProperty36.bin" ContentType="application/vnd.openxmlformats-officedocument.spreadsheetml.customProperty"/>
  <Override PartName="/xl/drawings/drawing25.xml" ContentType="application/vnd.openxmlformats-officedocument.drawing+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0"/>
  <workbookPr defaultThemeVersion="166925"/>
  <mc:AlternateContent xmlns:mc="http://schemas.openxmlformats.org/markup-compatibility/2006">
    <mc:Choice Requires="x15">
      <x15ac:absPath xmlns:x15ac="http://schemas.microsoft.com/office/spreadsheetml/2010/11/ac" url="https://nationalgridplc-my.sharepoint.com/personal/jon_dutton_uk_nationalgrid_com/Documents/Publications/Winter Outlook/"/>
    </mc:Choice>
  </mc:AlternateContent>
  <xr:revisionPtr revIDLastSave="0" documentId="8_{1852FDF1-36F0-4470-9D0A-7A211C96D58A}" xr6:coauthVersionLast="47" xr6:coauthVersionMax="47" xr10:uidLastSave="{00000000-0000-0000-0000-000000000000}"/>
  <bookViews>
    <workbookView xWindow="-108" yWindow="-108" windowWidth="23256" windowHeight="12576" tabRatio="720" firstSheet="3" activeTab="3" xr2:uid="{397184F5-B35C-4EF3-B8EB-EBC2323080C5}"/>
  </bookViews>
  <sheets>
    <sheet name="Prices pop up data and chart" sheetId="34" state="hidden" r:id="rId1"/>
    <sheet name="Prices pop up additional data" sheetId="33" state="hidden" r:id="rId2"/>
    <sheet name="Version history" sheetId="71" r:id="rId3"/>
    <sheet name="Contents" sheetId="43" r:id="rId4"/>
    <sheet name="Exec Summary" sheetId="1" r:id="rId5"/>
    <sheet name="Table 1" sheetId="58" r:id="rId6"/>
    <sheet name="Table 2" sheetId="4" r:id="rId7"/>
    <sheet name="Table 3" sheetId="5" r:id="rId8"/>
    <sheet name="Table 4" sheetId="2" r:id="rId9"/>
    <sheet name="NA" sheetId="35" state="hidden" r:id="rId10"/>
    <sheet name="Table 5" sheetId="3" r:id="rId11"/>
    <sheet name="Table 6 &amp; 7 (scenario 1)" sheetId="52" r:id="rId12"/>
    <sheet name="Tables 8 &amp; 9 (scenario 2)" sheetId="59" r:id="rId13"/>
    <sheet name="Table 10 (scenario 3)" sheetId="65" r:id="rId14"/>
    <sheet name="Figure 1" sheetId="54" r:id="rId15"/>
    <sheet name="Figure 2" sheetId="48" r:id="rId16"/>
    <sheet name="Figure 3 data" sheetId="57" r:id="rId17"/>
    <sheet name="Figure 3 chart" sheetId="56" r:id="rId18"/>
    <sheet name="Figure 4 data" sheetId="28" r:id="rId19"/>
    <sheet name="Figure 4 chart" sheetId="23" r:id="rId20"/>
    <sheet name="Figure 5 data" sheetId="38" r:id="rId21"/>
    <sheet name="Figure 5 chart" sheetId="39" r:id="rId22"/>
    <sheet name="Figure 6" sheetId="63" r:id="rId23"/>
    <sheet name="Figure 7" sheetId="64" r:id="rId24"/>
    <sheet name="Figure 8" sheetId="44" r:id="rId25"/>
    <sheet name="Figure 9 &amp; Figure 10" sheetId="42" r:id="rId26"/>
    <sheet name="Figure 11 data" sheetId="46" r:id="rId27"/>
    <sheet name="Figure 11 %data" sheetId="47" r:id="rId28"/>
    <sheet name="Figure 11 chart" sheetId="45" r:id="rId29"/>
    <sheet name="Figure 12 data" sheetId="61" r:id="rId30"/>
    <sheet name="Figure 12 chart" sheetId="62" r:id="rId31"/>
    <sheet name="Figure 13 and 14 data" sheetId="6" r:id="rId32"/>
    <sheet name="Figure 13 chart" sheetId="19" r:id="rId33"/>
    <sheet name="Figure 14 chart" sheetId="20" r:id="rId34"/>
    <sheet name="Figure 15" sheetId="50" r:id="rId35"/>
    <sheet name="Figure 1 chart (% pop up)" sheetId="31" state="hidden" r:id="rId36"/>
    <sheet name="Figure 2 chart (% pop up)" sheetId="32" state="hidden" r:id="rId37"/>
    <sheet name="Figure 1 and 2 data - %" sheetId="30" state="hidden" r:id="rId38"/>
    <sheet name="Figure 4A chart" sheetId="21" state="hidden" r:id="rId39"/>
    <sheet name="Figure 4A data" sheetId="7" state="hidden" r:id="rId40"/>
    <sheet name="Figure 4 pop up A chart &amp; data" sheetId="11" state="hidden" r:id="rId41"/>
    <sheet name="Figure 4 pop up B chart &amp; data" sheetId="12" state="hidden" r:id="rId42"/>
    <sheet name="Figure 4 pop up C chart &amp; data" sheetId="14" state="hidden" r:id="rId43"/>
    <sheet name="Figure 5 chart - DO NOT USE" sheetId="22" state="hidden" r:id="rId44"/>
    <sheet name="Figure 7 chart" sheetId="24" state="hidden" r:id="rId45"/>
    <sheet name="Figure 16" sheetId="51" r:id="rId46"/>
    <sheet name="Figure 17 (scenario 1)" sheetId="67" r:id="rId47"/>
    <sheet name="Figure 18 (scenario 2)" sheetId="68" r:id="rId48"/>
    <sheet name="Figure 19a (scenario 3)" sheetId="69" r:id="rId49"/>
    <sheet name="Figure 19b (scenario 3)" sheetId="70"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day2">[1]Variables!$B$7</definedName>
    <definedName name="_sev2">[1]Variables!$B$6</definedName>
    <definedName name="ContExp" localSheetId="37">#REF!</definedName>
    <definedName name="ContExp" localSheetId="31">#REF!</definedName>
    <definedName name="ContExp" localSheetId="18">#REF!</definedName>
    <definedName name="ContExp" localSheetId="21">#REF!</definedName>
    <definedName name="ContExp" localSheetId="20">#REF!</definedName>
    <definedName name="ContExp" localSheetId="0">#REF!</definedName>
    <definedName name="ContExp">#REF!</definedName>
    <definedName name="ConvFactor">'Exec Summary'!$G$2</definedName>
    <definedName name="CumForecast">[2]Forecast!$C$22:$N$33</definedName>
    <definedName name="_xlnm.Database" localSheetId="37">#REF!</definedName>
    <definedName name="_xlnm.Database" localSheetId="31">#REF!</definedName>
    <definedName name="_xlnm.Database" localSheetId="18">#REF!</definedName>
    <definedName name="_xlnm.Database" localSheetId="21">#REF!</definedName>
    <definedName name="_xlnm.Database" localSheetId="20">#REF!</definedName>
    <definedName name="_xlnm.Database" localSheetId="0">#REF!</definedName>
    <definedName name="_xlnm.Database">#REF!</definedName>
    <definedName name="DayBS">[3]Variables!$B$7</definedName>
    <definedName name="Dem_Data">[4]Input_Sheet!$G$5</definedName>
    <definedName name="DNR_DemDataMain">OFFSET('[5]Demand DataSheet'!$B$3,0,0,COUNTA('[5]Demand DataSheet'!$B:$B)-1,COUNTA('[5]Demand DataSheet'!$C$2:$HH$2)+1)</definedName>
    <definedName name="DNR_DemDateSelect">OFFSET('[5]Demand DataSheet'!$B$3,0,0,COUNTA('[5]Demand DataSheet'!$B:$B)-1,1)</definedName>
    <definedName name="DNR_DemSiteSelect">OFFSET('[5]Demand DataSheet'!$C$2,0,0,1,COUNTA('[5]Demand DataSheet'!$C$2:$HH$2))</definedName>
    <definedName name="InitialCont" localSheetId="37">#REF!</definedName>
    <definedName name="InitialCont" localSheetId="31">#REF!</definedName>
    <definedName name="InitialCont" localSheetId="18">#REF!</definedName>
    <definedName name="InitialCont" localSheetId="21">#REF!</definedName>
    <definedName name="InitialCont" localSheetId="20">#REF!</definedName>
    <definedName name="InitialCont" localSheetId="0">#REF!</definedName>
    <definedName name="InitialCont">#REF!</definedName>
    <definedName name="InitialLNG">[6]LNG!$G$14</definedName>
    <definedName name="LkUp_SMART_LRS_PercFull_LWk" comment="Dynamic Lookup range for LRS %Full used by Daily Media Update Tool - Live Version: Internal AM Sheet: Cell D34" localSheetId="37">INDEX(#REF!,MATCH(TODAY()-14,#REF!,0)):INDEX(#REF!,COUNTA(#REF!),0)</definedName>
    <definedName name="LkUp_SMART_LRS_PercFull_LWk" comment="Dynamic Lookup range for LRS %Full used by Daily Media Update Tool - Live Version: Internal AM Sheet: Cell D34" localSheetId="31">INDEX(#REF!,MATCH(TODAY()-14,#REF!,0)):INDEX(#REF!,COUNTA(#REF!),0)</definedName>
    <definedName name="LkUp_SMART_LRS_PercFull_LWk" comment="Dynamic Lookup range for LRS %Full used by Daily Media Update Tool - Live Version: Internal AM Sheet: Cell D34" localSheetId="18">INDEX(#REF!,MATCH(TODAY()-14,#REF!,0)):INDEX(#REF!,COUNTA(#REF!),0)</definedName>
    <definedName name="LkUp_SMART_LRS_PercFull_LWk" comment="Dynamic Lookup range for LRS %Full used by Daily Media Update Tool - Live Version: Internal AM Sheet: Cell D34" localSheetId="21">INDEX(#REF!,MATCH(TODAY()-14,#REF!,0)):INDEX(#REF!,COUNTA(#REF!),0)</definedName>
    <definedName name="LkUp_SMART_LRS_PercFull_LWk" comment="Dynamic Lookup range for LRS %Full used by Daily Media Update Tool - Live Version: Internal AM Sheet: Cell D34" localSheetId="20">INDEX(#REF!,MATCH(TODAY()-14,#REF!,0)):INDEX(#REF!,COUNTA(#REF!),0)</definedName>
    <definedName name="LkUp_SMART_LRS_PercFull_LWk" comment="Dynamic Lookup range for LRS %Full used by Daily Media Update Tool - Live Version: Internal AM Sheet: Cell D34" localSheetId="0">INDEX(#REF!,MATCH(TODAY()-14,#REF!,0)):INDEX(#REF!,COUNTA(#REF!),0)</definedName>
    <definedName name="LkUp_SMART_LRS_PercFull_LWk" comment="Dynamic Lookup range for LRS %Full used by Daily Media Update Tool - Live Version: Internal AM Sheet: Cell D34">INDEX(#REF!,MATCH(TODAY()-14,#REF!,0)):INDEX(#REF!,COUNTA(#REF!),0)</definedName>
    <definedName name="Model_Path">[7]Info!$D$31</definedName>
    <definedName name="Model_res_SupType" localSheetId="18">[8]Flex_Supply!$M$41:$M$46</definedName>
    <definedName name="Model_res_SupType">[9]Flex_Supply!$M$41:$M$46</definedName>
    <definedName name="MRSInjection">[6]MRS!$K$32</definedName>
    <definedName name="MRSWithdrawal">[6]MRS!$J$56</definedName>
    <definedName name="NEWDatabase" localSheetId="37">#REF!</definedName>
    <definedName name="NEWDatabase" localSheetId="31">#REF!</definedName>
    <definedName name="NEWDatabase" localSheetId="18">#REF!</definedName>
    <definedName name="NEWDatabase" localSheetId="21">#REF!</definedName>
    <definedName name="NEWDatabase" localSheetId="20">#REF!</definedName>
    <definedName name="NEWDatabase" localSheetId="0">#REF!</definedName>
    <definedName name="NEWDatabase">#REF!</definedName>
    <definedName name="NorwayForecast">'[6]UKCS&amp;Norway'!$C$40</definedName>
    <definedName name="scenario2">[1]Variables!$D$1</definedName>
    <definedName name="ScenBS">[3]Variables!$B$7</definedName>
    <definedName name="Sel_Case" localSheetId="18">[8]Control!$D$5</definedName>
    <definedName name="Sel_Case">[9]Control!$D$5</definedName>
    <definedName name="Sel_CV" localSheetId="18">[8]Control!$D$8</definedName>
    <definedName name="Sel_CV">[9]Control!$D$8</definedName>
    <definedName name="SelSev" localSheetId="18">[8]Flex_Demand!$D$6</definedName>
    <definedName name="SelSev">[9]Flex_Demand!$D$6</definedName>
    <definedName name="SelYear" localSheetId="18">[8]Flex_Demand!$D$3</definedName>
    <definedName name="SelYear">[9]Flex_Demand!$D$3</definedName>
    <definedName name="SevBS">[3]Variables!$B$6</definedName>
    <definedName name="SM_Max">'[10]Chart - Main'!$C$56</definedName>
    <definedName name="SM_Min">'[10]Chart - Main'!$C$55</definedName>
    <definedName name="Stor_flex_Origin" localSheetId="18">[8]Flex_Supply!$R$25</definedName>
    <definedName name="Stor_flex_Origin">[9]Flex_Supply!$R$25</definedName>
    <definedName name="Sup_By_SubTerm" localSheetId="37">[9]s_Sub_Term!#REF!</definedName>
    <definedName name="Sup_By_SubTerm" localSheetId="31">[9]s_Sub_Term!#REF!</definedName>
    <definedName name="Sup_By_SubTerm" localSheetId="18">[8]s_Sub_Term!#REF!</definedName>
    <definedName name="Sup_By_SubTerm" localSheetId="21">[9]s_Sub_Term!#REF!</definedName>
    <definedName name="Sup_By_SubTerm" localSheetId="20">[9]s_Sub_Term!#REF!</definedName>
    <definedName name="Sup_By_SubTerm" localSheetId="0">[9]s_Sub_Term!#REF!</definedName>
    <definedName name="Sup_By_SubTerm">[9]s_Sub_Term!#REF!</definedName>
    <definedName name="TotDemd">[6]MatchTable!$F$20</definedName>
    <definedName name="UKCSForecast">'[6]UKCS&amp;Norway'!$C$39</definedName>
    <definedName name="VLDZ" localSheetId="37">#REF!</definedName>
    <definedName name="VLDZ" localSheetId="31">#REF!</definedName>
    <definedName name="VLDZ" localSheetId="18">#REF!</definedName>
    <definedName name="VLDZ" localSheetId="21">#REF!</definedName>
    <definedName name="VLDZ" localSheetId="20">#REF!</definedName>
    <definedName name="VLDZ" localSheetId="0">#REF!</definedName>
    <definedName name="VLDZ">#REF!</definedName>
    <definedName name="year2">[1]Variables!$B$5</definedName>
    <definedName name="YearBS">[3]Variables!$B$5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65" l="1"/>
  <c r="B8" i="65"/>
  <c r="C7" i="65"/>
  <c r="B7" i="65"/>
  <c r="G19" i="59"/>
  <c r="G18" i="59"/>
  <c r="G17" i="59"/>
  <c r="G16" i="59"/>
  <c r="G15" i="59"/>
  <c r="G14" i="59"/>
  <c r="I9" i="59"/>
  <c r="H9" i="59"/>
  <c r="G9" i="59"/>
  <c r="I8" i="59"/>
  <c r="H8" i="59"/>
  <c r="G8" i="59"/>
  <c r="I7" i="59"/>
  <c r="H7" i="59"/>
  <c r="G7" i="59"/>
  <c r="I6" i="59"/>
  <c r="H6" i="59"/>
  <c r="G6" i="59"/>
  <c r="I5" i="59"/>
  <c r="H5" i="59"/>
  <c r="G5" i="59"/>
  <c r="I4" i="59"/>
  <c r="H4" i="59"/>
  <c r="G4" i="59"/>
  <c r="G20" i="52"/>
  <c r="G19" i="52"/>
  <c r="G18" i="52"/>
  <c r="G17" i="52"/>
  <c r="G16" i="52"/>
  <c r="G15" i="52"/>
  <c r="G5" i="52"/>
  <c r="G6" i="52"/>
  <c r="G7" i="52"/>
  <c r="G8" i="52"/>
  <c r="G9" i="52"/>
  <c r="G4" i="52"/>
  <c r="I9" i="52"/>
  <c r="H9" i="52"/>
  <c r="I8" i="52"/>
  <c r="H8" i="52"/>
  <c r="I7" i="52"/>
  <c r="H7" i="52"/>
  <c r="I6" i="52"/>
  <c r="H6" i="52"/>
  <c r="I5" i="52"/>
  <c r="H5" i="52"/>
  <c r="I4" i="52"/>
  <c r="H4" i="52"/>
  <c r="D14" i="3"/>
  <c r="C14" i="3"/>
  <c r="D13" i="3"/>
  <c r="C13" i="3"/>
  <c r="D12" i="3"/>
  <c r="C12" i="3"/>
  <c r="D11" i="3"/>
  <c r="C11" i="3"/>
  <c r="D10" i="3"/>
  <c r="C10" i="3"/>
  <c r="D20" i="2"/>
  <c r="C20" i="2"/>
  <c r="D19" i="2"/>
  <c r="C19" i="2"/>
  <c r="D18" i="2"/>
  <c r="C18" i="2"/>
  <c r="D17" i="2"/>
  <c r="C17" i="2"/>
  <c r="D16" i="2"/>
  <c r="C16" i="2"/>
  <c r="D15" i="2"/>
  <c r="C15" i="2"/>
  <c r="D14" i="2"/>
  <c r="C14" i="2"/>
  <c r="D13" i="2"/>
  <c r="C13" i="2"/>
  <c r="E8" i="5"/>
  <c r="E7" i="5"/>
  <c r="E6" i="5"/>
  <c r="E5" i="5"/>
  <c r="E4" i="5"/>
  <c r="C8" i="5"/>
  <c r="C7" i="5"/>
  <c r="C6" i="5"/>
  <c r="C5" i="5"/>
  <c r="C4" i="5"/>
  <c r="E18" i="5"/>
  <c r="E17" i="5"/>
  <c r="E16" i="5"/>
  <c r="E15" i="5"/>
  <c r="E14" i="5"/>
  <c r="C18" i="5"/>
  <c r="C17" i="5"/>
  <c r="C16" i="5"/>
  <c r="C15" i="5"/>
  <c r="C14" i="5"/>
  <c r="H15" i="5"/>
  <c r="I15" i="5"/>
  <c r="J15" i="5"/>
  <c r="K15" i="5"/>
  <c r="H16" i="5"/>
  <c r="I16" i="5"/>
  <c r="J16" i="5"/>
  <c r="K16" i="5"/>
  <c r="H17" i="5"/>
  <c r="I17" i="5"/>
  <c r="J17" i="5"/>
  <c r="K17" i="5"/>
  <c r="H18" i="5"/>
  <c r="I18" i="5"/>
  <c r="J18" i="5"/>
  <c r="K18" i="5"/>
  <c r="I14" i="5"/>
  <c r="J14" i="5"/>
  <c r="K14" i="5"/>
  <c r="H14" i="5"/>
  <c r="D18" i="5"/>
  <c r="D17" i="5"/>
  <c r="D16" i="5"/>
  <c r="D15" i="5"/>
  <c r="D14" i="5"/>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D15" i="58"/>
  <c r="E15" i="58"/>
  <c r="F15" i="58"/>
  <c r="G15" i="58"/>
  <c r="D16" i="58"/>
  <c r="E16" i="58"/>
  <c r="F16" i="58"/>
  <c r="G16" i="58"/>
  <c r="D17" i="58"/>
  <c r="E17" i="58"/>
  <c r="F17" i="58"/>
  <c r="G17" i="58"/>
  <c r="D18" i="58"/>
  <c r="E18" i="58"/>
  <c r="F18" i="58"/>
  <c r="G18" i="58"/>
  <c r="D19" i="58"/>
  <c r="E19" i="58"/>
  <c r="F19" i="58"/>
  <c r="G19" i="58"/>
  <c r="D20" i="58"/>
  <c r="E20" i="58"/>
  <c r="F20" i="58"/>
  <c r="G20" i="58"/>
  <c r="C16" i="58"/>
  <c r="C17" i="58"/>
  <c r="C18" i="58"/>
  <c r="C19" i="58"/>
  <c r="C20" i="58"/>
  <c r="C15" i="58"/>
  <c r="D16" i="1"/>
  <c r="D17" i="1"/>
  <c r="D18" i="1"/>
  <c r="D19" i="1"/>
  <c r="D20" i="1"/>
  <c r="D22" i="1"/>
  <c r="D23" i="1"/>
  <c r="D24" i="1"/>
  <c r="D25" i="1"/>
  <c r="D26" i="1"/>
  <c r="C17" i="1"/>
  <c r="C18" i="1"/>
  <c r="C19" i="1"/>
  <c r="C20" i="1"/>
  <c r="C22" i="1"/>
  <c r="C23" i="1"/>
  <c r="C24" i="1"/>
  <c r="C25" i="1"/>
  <c r="C26" i="1"/>
  <c r="C16" i="1"/>
  <c r="E1554" i="47"/>
  <c r="I6" i="51" l="1"/>
  <c r="J6" i="51"/>
  <c r="K6" i="51"/>
  <c r="K7" i="51" s="1"/>
  <c r="K8" i="51" s="1"/>
  <c r="K9" i="51" s="1"/>
  <c r="K10" i="51" s="1"/>
  <c r="K11" i="51" s="1"/>
  <c r="K12" i="51" s="1"/>
  <c r="K13" i="51" s="1"/>
  <c r="K14" i="51" s="1"/>
  <c r="K15" i="51" s="1"/>
  <c r="K16" i="51" s="1"/>
  <c r="K17" i="51" s="1"/>
  <c r="K18" i="51" s="1"/>
  <c r="K19" i="51" s="1"/>
  <c r="K20" i="51" s="1"/>
  <c r="K21" i="51" s="1"/>
  <c r="K22" i="51" s="1"/>
  <c r="K23" i="51" s="1"/>
  <c r="I7" i="51"/>
  <c r="I8" i="51" s="1"/>
  <c r="I9" i="51" s="1"/>
  <c r="I10" i="51" s="1"/>
  <c r="I11" i="51" s="1"/>
  <c r="I12" i="51" s="1"/>
  <c r="I13" i="51" s="1"/>
  <c r="I14" i="51" s="1"/>
  <c r="I15" i="51" s="1"/>
  <c r="I16" i="51" s="1"/>
  <c r="I17" i="51" s="1"/>
  <c r="I18" i="51" s="1"/>
  <c r="I19" i="51" s="1"/>
  <c r="I20" i="51" s="1"/>
  <c r="I21" i="51" s="1"/>
  <c r="I22" i="51" s="1"/>
  <c r="I23" i="51" s="1"/>
  <c r="J7" i="51"/>
  <c r="J8" i="51" s="1"/>
  <c r="J9" i="51" s="1"/>
  <c r="J10" i="51" s="1"/>
  <c r="J11" i="51" s="1"/>
  <c r="J12" i="51" s="1"/>
  <c r="J13" i="51" s="1"/>
  <c r="J14" i="51" s="1"/>
  <c r="J15" i="51" s="1"/>
  <c r="J16" i="51" s="1"/>
  <c r="J17" i="51" s="1"/>
  <c r="J18" i="51" s="1"/>
  <c r="J19" i="51" s="1"/>
  <c r="J20" i="51" s="1"/>
  <c r="J21" i="51" s="1"/>
  <c r="J22" i="51" s="1"/>
  <c r="J23" i="51" s="1"/>
  <c r="K5" i="51"/>
  <c r="J5" i="51"/>
  <c r="I5" i="51"/>
  <c r="K4" i="51"/>
  <c r="J4" i="51"/>
  <c r="I4" i="51"/>
  <c r="AJ185" i="54" l="1"/>
  <c r="AI185" i="54"/>
  <c r="AH185" i="54"/>
  <c r="AG185" i="54"/>
  <c r="AF185" i="54"/>
  <c r="AJ184" i="54"/>
  <c r="AI184" i="54"/>
  <c r="AH184" i="54"/>
  <c r="AG184" i="54"/>
  <c r="AF184" i="54"/>
  <c r="AJ183" i="54"/>
  <c r="AI183" i="54"/>
  <c r="AH183" i="54"/>
  <c r="AG183" i="54"/>
  <c r="AF183" i="54"/>
  <c r="AJ182" i="54"/>
  <c r="AI182" i="54"/>
  <c r="AH182" i="54"/>
  <c r="AG182" i="54"/>
  <c r="AF182" i="54"/>
  <c r="AJ181" i="54"/>
  <c r="AI181" i="54"/>
  <c r="AH181" i="54"/>
  <c r="AG181" i="54"/>
  <c r="AF181" i="54"/>
  <c r="AJ180" i="54"/>
  <c r="AI180" i="54"/>
  <c r="AH180" i="54"/>
  <c r="AG180" i="54"/>
  <c r="AF180" i="54"/>
  <c r="AJ179" i="54"/>
  <c r="AI179" i="54"/>
  <c r="AH179" i="54"/>
  <c r="AG179" i="54"/>
  <c r="AF179" i="54"/>
  <c r="AJ178" i="54"/>
  <c r="AI178" i="54"/>
  <c r="AH178" i="54"/>
  <c r="AG178" i="54"/>
  <c r="AF178" i="54"/>
  <c r="AJ177" i="54"/>
  <c r="AI177" i="54"/>
  <c r="AH177" i="54"/>
  <c r="AG177" i="54"/>
  <c r="AF177" i="54"/>
  <c r="AJ176" i="54"/>
  <c r="AI176" i="54"/>
  <c r="AH176" i="54"/>
  <c r="AG176" i="54"/>
  <c r="AF176" i="54"/>
  <c r="AJ175" i="54"/>
  <c r="AI175" i="54"/>
  <c r="AH175" i="54"/>
  <c r="AG175" i="54"/>
  <c r="AF175" i="54"/>
  <c r="AJ174" i="54"/>
  <c r="AI174" i="54"/>
  <c r="AH174" i="54"/>
  <c r="AG174" i="54"/>
  <c r="AF174" i="54"/>
  <c r="AJ173" i="54"/>
  <c r="AI173" i="54"/>
  <c r="AH173" i="54"/>
  <c r="AG173" i="54"/>
  <c r="AF173" i="54"/>
  <c r="AJ172" i="54"/>
  <c r="AI172" i="54"/>
  <c r="AH172" i="54"/>
  <c r="AG172" i="54"/>
  <c r="AF172" i="54"/>
  <c r="AJ171" i="54"/>
  <c r="AI171" i="54"/>
  <c r="AH171" i="54"/>
  <c r="AG171" i="54"/>
  <c r="AF171" i="54"/>
  <c r="AJ170" i="54"/>
  <c r="AI170" i="54"/>
  <c r="AH170" i="54"/>
  <c r="AG170" i="54"/>
  <c r="AF170" i="54"/>
  <c r="AJ169" i="54"/>
  <c r="AI169" i="54"/>
  <c r="AH169" i="54"/>
  <c r="AG169" i="54"/>
  <c r="AF169" i="54"/>
  <c r="AJ168" i="54"/>
  <c r="AI168" i="54"/>
  <c r="AH168" i="54"/>
  <c r="AG168" i="54"/>
  <c r="AF168" i="54"/>
  <c r="AJ167" i="54"/>
  <c r="AI167" i="54"/>
  <c r="AH167" i="54"/>
  <c r="AG167" i="54"/>
  <c r="AF167" i="54"/>
  <c r="AJ166" i="54"/>
  <c r="AI166" i="54"/>
  <c r="AH166" i="54"/>
  <c r="AG166" i="54"/>
  <c r="AF166" i="54"/>
  <c r="AJ165" i="54"/>
  <c r="AI165" i="54"/>
  <c r="AH165" i="54"/>
  <c r="AG165" i="54"/>
  <c r="AF165" i="54"/>
  <c r="AJ164" i="54"/>
  <c r="AI164" i="54"/>
  <c r="AH164" i="54"/>
  <c r="AG164" i="54"/>
  <c r="AF164" i="54"/>
  <c r="AJ163" i="54"/>
  <c r="AI163" i="54"/>
  <c r="AH163" i="54"/>
  <c r="AG163" i="54"/>
  <c r="AF163" i="54"/>
  <c r="AJ162" i="54"/>
  <c r="AI162" i="54"/>
  <c r="AH162" i="54"/>
  <c r="AG162" i="54"/>
  <c r="AF162" i="54"/>
  <c r="AJ161" i="54"/>
  <c r="AI161" i="54"/>
  <c r="AH161" i="54"/>
  <c r="AG161" i="54"/>
  <c r="AF161" i="54"/>
  <c r="AJ160" i="54"/>
  <c r="AI160" i="54"/>
  <c r="AH160" i="54"/>
  <c r="AG160" i="54"/>
  <c r="AF160" i="54"/>
  <c r="AJ159" i="54"/>
  <c r="AI159" i="54"/>
  <c r="AH159" i="54"/>
  <c r="AG159" i="54"/>
  <c r="AF159" i="54"/>
  <c r="AJ158" i="54"/>
  <c r="AI158" i="54"/>
  <c r="AH158" i="54"/>
  <c r="AG158" i="54"/>
  <c r="AF158" i="54"/>
  <c r="AJ157" i="54"/>
  <c r="AI157" i="54"/>
  <c r="AH157" i="54"/>
  <c r="AG157" i="54"/>
  <c r="AF157" i="54"/>
  <c r="AJ156" i="54"/>
  <c r="AI156" i="54"/>
  <c r="AH156" i="54"/>
  <c r="AG156" i="54"/>
  <c r="AF156" i="54"/>
  <c r="AJ155" i="54"/>
  <c r="AI155" i="54"/>
  <c r="AH155" i="54"/>
  <c r="AG155" i="54"/>
  <c r="AF155" i="54"/>
  <c r="AJ154" i="54"/>
  <c r="AI154" i="54"/>
  <c r="AH154" i="54"/>
  <c r="AG154" i="54"/>
  <c r="AF154" i="54"/>
  <c r="AJ153" i="54"/>
  <c r="AI153" i="54"/>
  <c r="AH153" i="54"/>
  <c r="AG153" i="54"/>
  <c r="AF153" i="54"/>
  <c r="AJ152" i="54"/>
  <c r="AI152" i="54"/>
  <c r="AH152" i="54"/>
  <c r="AG152" i="54"/>
  <c r="AF152" i="54"/>
  <c r="AJ151" i="54"/>
  <c r="AI151" i="54"/>
  <c r="AH151" i="54"/>
  <c r="AG151" i="54"/>
  <c r="AF151" i="54"/>
  <c r="AJ150" i="54"/>
  <c r="AI150" i="54"/>
  <c r="AH150" i="54"/>
  <c r="AG150" i="54"/>
  <c r="AF150" i="54"/>
  <c r="AJ149" i="54"/>
  <c r="AI149" i="54"/>
  <c r="AH149" i="54"/>
  <c r="AG149" i="54"/>
  <c r="AF149" i="54"/>
  <c r="AJ148" i="54"/>
  <c r="AI148" i="54"/>
  <c r="AH148" i="54"/>
  <c r="AG148" i="54"/>
  <c r="AF148" i="54"/>
  <c r="AJ147" i="54"/>
  <c r="AI147" i="54"/>
  <c r="AH147" i="54"/>
  <c r="AG147" i="54"/>
  <c r="AF147" i="54"/>
  <c r="AJ146" i="54"/>
  <c r="AI146" i="54"/>
  <c r="AH146" i="54"/>
  <c r="AG146" i="54"/>
  <c r="AF146" i="54"/>
  <c r="AJ145" i="54"/>
  <c r="AI145" i="54"/>
  <c r="AH145" i="54"/>
  <c r="AG145" i="54"/>
  <c r="AF145" i="54"/>
  <c r="AJ144" i="54"/>
  <c r="AI144" i="54"/>
  <c r="AH144" i="54"/>
  <c r="AG144" i="54"/>
  <c r="AF144" i="54"/>
  <c r="AJ143" i="54"/>
  <c r="AI143" i="54"/>
  <c r="AH143" i="54"/>
  <c r="AG143" i="54"/>
  <c r="AF143" i="54"/>
  <c r="AJ142" i="54"/>
  <c r="AI142" i="54"/>
  <c r="AH142" i="54"/>
  <c r="AG142" i="54"/>
  <c r="AF142" i="54"/>
  <c r="AJ141" i="54"/>
  <c r="AI141" i="54"/>
  <c r="AH141" i="54"/>
  <c r="AG141" i="54"/>
  <c r="AF141" i="54"/>
  <c r="AJ140" i="54"/>
  <c r="AI140" i="54"/>
  <c r="AH140" i="54"/>
  <c r="AG140" i="54"/>
  <c r="AF140" i="54"/>
  <c r="AJ139" i="54"/>
  <c r="AI139" i="54"/>
  <c r="AH139" i="54"/>
  <c r="AG139" i="54"/>
  <c r="AF139" i="54"/>
  <c r="AJ138" i="54"/>
  <c r="AI138" i="54"/>
  <c r="AH138" i="54"/>
  <c r="AG138" i="54"/>
  <c r="AF138" i="54"/>
  <c r="AJ137" i="54"/>
  <c r="AI137" i="54"/>
  <c r="AH137" i="54"/>
  <c r="AG137" i="54"/>
  <c r="AF137" i="54"/>
  <c r="AJ136" i="54"/>
  <c r="AI136" i="54"/>
  <c r="AH136" i="54"/>
  <c r="AG136" i="54"/>
  <c r="AF136" i="54"/>
  <c r="AJ135" i="54"/>
  <c r="AI135" i="54"/>
  <c r="AH135" i="54"/>
  <c r="AG135" i="54"/>
  <c r="AF135" i="54"/>
  <c r="AJ134" i="54"/>
  <c r="AI134" i="54"/>
  <c r="AH134" i="54"/>
  <c r="AG134" i="54"/>
  <c r="AF134" i="54"/>
  <c r="AJ133" i="54"/>
  <c r="AI133" i="54"/>
  <c r="AH133" i="54"/>
  <c r="AG133" i="54"/>
  <c r="AF133" i="54"/>
  <c r="AJ132" i="54"/>
  <c r="AI132" i="54"/>
  <c r="AH132" i="54"/>
  <c r="AG132" i="54"/>
  <c r="AF132" i="54"/>
  <c r="AJ131" i="54"/>
  <c r="AI131" i="54"/>
  <c r="AH131" i="54"/>
  <c r="AG131" i="54"/>
  <c r="AF131" i="54"/>
  <c r="AJ130" i="54"/>
  <c r="AI130" i="54"/>
  <c r="AH130" i="54"/>
  <c r="AG130" i="54"/>
  <c r="AF130" i="54"/>
  <c r="AJ129" i="54"/>
  <c r="AI129" i="54"/>
  <c r="AH129" i="54"/>
  <c r="AG129" i="54"/>
  <c r="AF129" i="54"/>
  <c r="AJ128" i="54"/>
  <c r="AI128" i="54"/>
  <c r="AH128" i="54"/>
  <c r="AG128" i="54"/>
  <c r="AF128" i="54"/>
  <c r="AJ127" i="54"/>
  <c r="AI127" i="54"/>
  <c r="AH127" i="54"/>
  <c r="AG127" i="54"/>
  <c r="AF127" i="54"/>
  <c r="AJ126" i="54"/>
  <c r="AI126" i="54"/>
  <c r="AH126" i="54"/>
  <c r="AG126" i="54"/>
  <c r="AF126" i="54"/>
  <c r="AJ125" i="54"/>
  <c r="AI125" i="54"/>
  <c r="AH125" i="54"/>
  <c r="AG125" i="54"/>
  <c r="AF125" i="54"/>
  <c r="AJ124" i="54"/>
  <c r="AI124" i="54"/>
  <c r="AH124" i="54"/>
  <c r="AG124" i="54"/>
  <c r="AF124" i="54"/>
  <c r="AJ123" i="54"/>
  <c r="AI123" i="54"/>
  <c r="AH123" i="54"/>
  <c r="AG123" i="54"/>
  <c r="AF123" i="54"/>
  <c r="AJ122" i="54"/>
  <c r="AI122" i="54"/>
  <c r="AH122" i="54"/>
  <c r="AG122" i="54"/>
  <c r="AF122" i="54"/>
  <c r="AJ121" i="54"/>
  <c r="AI121" i="54"/>
  <c r="AH121" i="54"/>
  <c r="AG121" i="54"/>
  <c r="AF121" i="54"/>
  <c r="AJ120" i="54"/>
  <c r="AI120" i="54"/>
  <c r="AH120" i="54"/>
  <c r="AG120" i="54"/>
  <c r="AF120" i="54"/>
  <c r="AJ119" i="54"/>
  <c r="AI119" i="54"/>
  <c r="AH119" i="54"/>
  <c r="AG119" i="54"/>
  <c r="AF119" i="54"/>
  <c r="AJ118" i="54"/>
  <c r="AI118" i="54"/>
  <c r="AH118" i="54"/>
  <c r="AG118" i="54"/>
  <c r="AF118" i="54"/>
  <c r="AJ117" i="54"/>
  <c r="AI117" i="54"/>
  <c r="AH117" i="54"/>
  <c r="AG117" i="54"/>
  <c r="AF117" i="54"/>
  <c r="AJ116" i="54"/>
  <c r="AI116" i="54"/>
  <c r="AH116" i="54"/>
  <c r="AG116" i="54"/>
  <c r="AF116" i="54"/>
  <c r="AJ115" i="54"/>
  <c r="AI115" i="54"/>
  <c r="AH115" i="54"/>
  <c r="AG115" i="54"/>
  <c r="AF115" i="54"/>
  <c r="AJ114" i="54"/>
  <c r="AI114" i="54"/>
  <c r="AH114" i="54"/>
  <c r="AG114" i="54"/>
  <c r="AF114" i="54"/>
  <c r="AJ113" i="54"/>
  <c r="AI113" i="54"/>
  <c r="AH113" i="54"/>
  <c r="AG113" i="54"/>
  <c r="AF113" i="54"/>
  <c r="AJ112" i="54"/>
  <c r="AI112" i="54"/>
  <c r="AH112" i="54"/>
  <c r="AG112" i="54"/>
  <c r="AF112" i="54"/>
  <c r="AJ111" i="54"/>
  <c r="AI111" i="54"/>
  <c r="AH111" i="54"/>
  <c r="AG111" i="54"/>
  <c r="AF111" i="54"/>
  <c r="AJ110" i="54"/>
  <c r="AI110" i="54"/>
  <c r="AH110" i="54"/>
  <c r="AG110" i="54"/>
  <c r="AF110" i="54"/>
  <c r="AJ109" i="54"/>
  <c r="AI109" i="54"/>
  <c r="AH109" i="54"/>
  <c r="AG109" i="54"/>
  <c r="AF109" i="54"/>
  <c r="AJ108" i="54"/>
  <c r="AI108" i="54"/>
  <c r="AH108" i="54"/>
  <c r="AG108" i="54"/>
  <c r="AF108" i="54"/>
  <c r="AJ107" i="54"/>
  <c r="AI107" i="54"/>
  <c r="AH107" i="54"/>
  <c r="AG107" i="54"/>
  <c r="AF107" i="54"/>
  <c r="AJ106" i="54"/>
  <c r="AI106" i="54"/>
  <c r="AH106" i="54"/>
  <c r="AG106" i="54"/>
  <c r="AF106" i="54"/>
  <c r="AJ105" i="54"/>
  <c r="AI105" i="54"/>
  <c r="AH105" i="54"/>
  <c r="AG105" i="54"/>
  <c r="AF105" i="54"/>
  <c r="AJ104" i="54"/>
  <c r="AI104" i="54"/>
  <c r="AH104" i="54"/>
  <c r="AG104" i="54"/>
  <c r="AF104" i="54"/>
  <c r="AJ103" i="54"/>
  <c r="AI103" i="54"/>
  <c r="AH103" i="54"/>
  <c r="AG103" i="54"/>
  <c r="AF103" i="54"/>
  <c r="AJ102" i="54"/>
  <c r="AI102" i="54"/>
  <c r="AH102" i="54"/>
  <c r="AG102" i="54"/>
  <c r="AF102" i="54"/>
  <c r="AJ101" i="54"/>
  <c r="AI101" i="54"/>
  <c r="AH101" i="54"/>
  <c r="AG101" i="54"/>
  <c r="AF101" i="54"/>
  <c r="AJ100" i="54"/>
  <c r="AI100" i="54"/>
  <c r="AH100" i="54"/>
  <c r="AG100" i="54"/>
  <c r="AF100" i="54"/>
  <c r="AJ99" i="54"/>
  <c r="AI99" i="54"/>
  <c r="AH99" i="54"/>
  <c r="AG99" i="54"/>
  <c r="AF99" i="54"/>
  <c r="AJ98" i="54"/>
  <c r="AI98" i="54"/>
  <c r="AH98" i="54"/>
  <c r="AG98" i="54"/>
  <c r="AF98" i="54"/>
  <c r="AJ97" i="54"/>
  <c r="AI97" i="54"/>
  <c r="AH97" i="54"/>
  <c r="AG97" i="54"/>
  <c r="AF97" i="54"/>
  <c r="AJ96" i="54"/>
  <c r="AI96" i="54"/>
  <c r="AH96" i="54"/>
  <c r="AG96" i="54"/>
  <c r="AF96" i="54"/>
  <c r="AJ95" i="54"/>
  <c r="AI95" i="54"/>
  <c r="AH95" i="54"/>
  <c r="AG95" i="54"/>
  <c r="AF95" i="54"/>
  <c r="AJ94" i="54"/>
  <c r="AI94" i="54"/>
  <c r="AH94" i="54"/>
  <c r="AG94" i="54"/>
  <c r="AF94" i="54"/>
  <c r="AJ93" i="54"/>
  <c r="AI93" i="54"/>
  <c r="AH93" i="54"/>
  <c r="AG93" i="54"/>
  <c r="AF93" i="54"/>
  <c r="AJ92" i="54"/>
  <c r="AI92" i="54"/>
  <c r="AH92" i="54"/>
  <c r="AG92" i="54"/>
  <c r="AF92" i="54"/>
  <c r="AJ91" i="54"/>
  <c r="AI91" i="54"/>
  <c r="AH91" i="54"/>
  <c r="AG91" i="54"/>
  <c r="AF91" i="54"/>
  <c r="AJ90" i="54"/>
  <c r="AI90" i="54"/>
  <c r="AH90" i="54"/>
  <c r="AG90" i="54"/>
  <c r="AF90" i="54"/>
  <c r="AJ89" i="54"/>
  <c r="AI89" i="54"/>
  <c r="AH89" i="54"/>
  <c r="AG89" i="54"/>
  <c r="AF89" i="54"/>
  <c r="AJ88" i="54"/>
  <c r="AI88" i="54"/>
  <c r="AH88" i="54"/>
  <c r="AG88" i="54"/>
  <c r="AF88" i="54"/>
  <c r="AJ87" i="54"/>
  <c r="AI87" i="54"/>
  <c r="AH87" i="54"/>
  <c r="AG87" i="54"/>
  <c r="AF87" i="54"/>
  <c r="AJ86" i="54"/>
  <c r="AI86" i="54"/>
  <c r="AH86" i="54"/>
  <c r="AG86" i="54"/>
  <c r="AF86" i="54"/>
  <c r="AJ85" i="54"/>
  <c r="AI85" i="54"/>
  <c r="AH85" i="54"/>
  <c r="AG85" i="54"/>
  <c r="AF85" i="54"/>
  <c r="AJ84" i="54"/>
  <c r="AI84" i="54"/>
  <c r="AH84" i="54"/>
  <c r="AG84" i="54"/>
  <c r="AF84" i="54"/>
  <c r="AJ83" i="54"/>
  <c r="AI83" i="54"/>
  <c r="AH83" i="54"/>
  <c r="AG83" i="54"/>
  <c r="AF83" i="54"/>
  <c r="AJ82" i="54"/>
  <c r="AI82" i="54"/>
  <c r="AH82" i="54"/>
  <c r="AG82" i="54"/>
  <c r="AF82" i="54"/>
  <c r="AJ81" i="54"/>
  <c r="AI81" i="54"/>
  <c r="AH81" i="54"/>
  <c r="AG81" i="54"/>
  <c r="AF81" i="54"/>
  <c r="AJ80" i="54"/>
  <c r="AI80" i="54"/>
  <c r="AH80" i="54"/>
  <c r="AG80" i="54"/>
  <c r="AF80" i="54"/>
  <c r="AJ79" i="54"/>
  <c r="AI79" i="54"/>
  <c r="AH79" i="54"/>
  <c r="AG79" i="54"/>
  <c r="AF79" i="54"/>
  <c r="AJ78" i="54"/>
  <c r="AI78" i="54"/>
  <c r="AH78" i="54"/>
  <c r="AG78" i="54"/>
  <c r="AF78" i="54"/>
  <c r="AJ77" i="54"/>
  <c r="AI77" i="54"/>
  <c r="AH77" i="54"/>
  <c r="AG77" i="54"/>
  <c r="AF77" i="54"/>
  <c r="AJ76" i="54"/>
  <c r="AI76" i="54"/>
  <c r="AH76" i="54"/>
  <c r="AG76" i="54"/>
  <c r="AF76" i="54"/>
  <c r="AJ75" i="54"/>
  <c r="AI75" i="54"/>
  <c r="AH75" i="54"/>
  <c r="AG75" i="54"/>
  <c r="AF75" i="54"/>
  <c r="AJ74" i="54"/>
  <c r="AI74" i="54"/>
  <c r="AH74" i="54"/>
  <c r="AG74" i="54"/>
  <c r="AF74" i="54"/>
  <c r="AJ73" i="54"/>
  <c r="AI73" i="54"/>
  <c r="AH73" i="54"/>
  <c r="AG73" i="54"/>
  <c r="AF73" i="54"/>
  <c r="AJ72" i="54"/>
  <c r="AI72" i="54"/>
  <c r="AH72" i="54"/>
  <c r="AG72" i="54"/>
  <c r="AF72" i="54"/>
  <c r="AJ71" i="54"/>
  <c r="AI71" i="54"/>
  <c r="AH71" i="54"/>
  <c r="AG71" i="54"/>
  <c r="AF71" i="54"/>
  <c r="AJ70" i="54"/>
  <c r="AI70" i="54"/>
  <c r="AH70" i="54"/>
  <c r="AG70" i="54"/>
  <c r="AF70" i="54"/>
  <c r="AJ69" i="54"/>
  <c r="AI69" i="54"/>
  <c r="AH69" i="54"/>
  <c r="AG69" i="54"/>
  <c r="AF69" i="54"/>
  <c r="AJ68" i="54"/>
  <c r="AI68" i="54"/>
  <c r="AH68" i="54"/>
  <c r="AG68" i="54"/>
  <c r="AF68" i="54"/>
  <c r="AJ67" i="54"/>
  <c r="AI67" i="54"/>
  <c r="AH67" i="54"/>
  <c r="AG67" i="54"/>
  <c r="AF67" i="54"/>
  <c r="AJ66" i="54"/>
  <c r="AI66" i="54"/>
  <c r="AH66" i="54"/>
  <c r="AG66" i="54"/>
  <c r="AF66" i="54"/>
  <c r="AJ65" i="54"/>
  <c r="AI65" i="54"/>
  <c r="AH65" i="54"/>
  <c r="AG65" i="54"/>
  <c r="AF65" i="54"/>
  <c r="AJ64" i="54"/>
  <c r="AI64" i="54"/>
  <c r="AH64" i="54"/>
  <c r="AG64" i="54"/>
  <c r="AF64" i="54"/>
  <c r="AJ63" i="54"/>
  <c r="AI63" i="54"/>
  <c r="AH63" i="54"/>
  <c r="AG63" i="54"/>
  <c r="AF63" i="54"/>
  <c r="AJ62" i="54"/>
  <c r="AI62" i="54"/>
  <c r="AH62" i="54"/>
  <c r="AG62" i="54"/>
  <c r="AF62" i="54"/>
  <c r="AJ61" i="54"/>
  <c r="AI61" i="54"/>
  <c r="AH61" i="54"/>
  <c r="AG61" i="54"/>
  <c r="AF61" i="54"/>
  <c r="AJ60" i="54"/>
  <c r="AI60" i="54"/>
  <c r="AH60" i="54"/>
  <c r="AG60" i="54"/>
  <c r="AF60" i="54"/>
  <c r="AJ59" i="54"/>
  <c r="AI59" i="54"/>
  <c r="AH59" i="54"/>
  <c r="AG59" i="54"/>
  <c r="AF59" i="54"/>
  <c r="AJ58" i="54"/>
  <c r="AI58" i="54"/>
  <c r="AH58" i="54"/>
  <c r="AG58" i="54"/>
  <c r="AF58" i="54"/>
  <c r="AJ57" i="54"/>
  <c r="AI57" i="54"/>
  <c r="AH57" i="54"/>
  <c r="AG57" i="54"/>
  <c r="AF57" i="54"/>
  <c r="AJ56" i="54"/>
  <c r="AI56" i="54"/>
  <c r="AH56" i="54"/>
  <c r="AG56" i="54"/>
  <c r="AF56" i="54"/>
  <c r="AJ55" i="54"/>
  <c r="AI55" i="54"/>
  <c r="AH55" i="54"/>
  <c r="AG55" i="54"/>
  <c r="AF55" i="54"/>
  <c r="AJ54" i="54"/>
  <c r="AI54" i="54"/>
  <c r="AH54" i="54"/>
  <c r="AG54" i="54"/>
  <c r="AF54" i="54"/>
  <c r="AJ53" i="54"/>
  <c r="AI53" i="54"/>
  <c r="AH53" i="54"/>
  <c r="AG53" i="54"/>
  <c r="AF53" i="54"/>
  <c r="AJ52" i="54"/>
  <c r="AI52" i="54"/>
  <c r="AH52" i="54"/>
  <c r="AG52" i="54"/>
  <c r="AF52" i="54"/>
  <c r="AJ51" i="54"/>
  <c r="AI51" i="54"/>
  <c r="AH51" i="54"/>
  <c r="AG51" i="54"/>
  <c r="AF51" i="54"/>
  <c r="AJ50" i="54"/>
  <c r="AI50" i="54"/>
  <c r="AH50" i="54"/>
  <c r="AG50" i="54"/>
  <c r="AF50" i="54"/>
  <c r="AJ49" i="54"/>
  <c r="AI49" i="54"/>
  <c r="AH49" i="54"/>
  <c r="AG49" i="54"/>
  <c r="AF49" i="54"/>
  <c r="AJ48" i="54"/>
  <c r="AI48" i="54"/>
  <c r="AH48" i="54"/>
  <c r="AG48" i="54"/>
  <c r="AF48" i="54"/>
  <c r="AJ47" i="54"/>
  <c r="AI47" i="54"/>
  <c r="AH47" i="54"/>
  <c r="AG47" i="54"/>
  <c r="AF47" i="54"/>
  <c r="AJ46" i="54"/>
  <c r="AI46" i="54"/>
  <c r="AH46" i="54"/>
  <c r="AG46" i="54"/>
  <c r="AF46" i="54"/>
  <c r="AJ45" i="54"/>
  <c r="AI45" i="54"/>
  <c r="AH45" i="54"/>
  <c r="AG45" i="54"/>
  <c r="AF45" i="54"/>
  <c r="AJ44" i="54"/>
  <c r="AI44" i="54"/>
  <c r="AH44" i="54"/>
  <c r="AG44" i="54"/>
  <c r="AF44" i="54"/>
  <c r="AJ43" i="54"/>
  <c r="AI43" i="54"/>
  <c r="AH43" i="54"/>
  <c r="AG43" i="54"/>
  <c r="AF43" i="54"/>
  <c r="AJ42" i="54"/>
  <c r="AI42" i="54"/>
  <c r="AH42" i="54"/>
  <c r="AG42" i="54"/>
  <c r="AF42" i="54"/>
  <c r="AJ41" i="54"/>
  <c r="AI41" i="54"/>
  <c r="AH41" i="54"/>
  <c r="AG41" i="54"/>
  <c r="AF41" i="54"/>
  <c r="AJ40" i="54"/>
  <c r="AI40" i="54"/>
  <c r="AH40" i="54"/>
  <c r="AG40" i="54"/>
  <c r="AF40" i="54"/>
  <c r="AJ39" i="54"/>
  <c r="AI39" i="54"/>
  <c r="AH39" i="54"/>
  <c r="AG39" i="54"/>
  <c r="AF39" i="54"/>
  <c r="AJ38" i="54"/>
  <c r="AI38" i="54"/>
  <c r="AH38" i="54"/>
  <c r="AG38" i="54"/>
  <c r="AF38" i="54"/>
  <c r="AJ37" i="54"/>
  <c r="AI37" i="54"/>
  <c r="AH37" i="54"/>
  <c r="AG37" i="54"/>
  <c r="AF37" i="54"/>
  <c r="AJ36" i="54"/>
  <c r="AI36" i="54"/>
  <c r="AH36" i="54"/>
  <c r="AG36" i="54"/>
  <c r="AF36" i="54"/>
  <c r="AJ35" i="54"/>
  <c r="AI35" i="54"/>
  <c r="AH35" i="54"/>
  <c r="AG35" i="54"/>
  <c r="AF35" i="54"/>
  <c r="AJ34" i="54"/>
  <c r="AI34" i="54"/>
  <c r="AH34" i="54"/>
  <c r="AG34" i="54"/>
  <c r="AF34" i="54"/>
  <c r="AJ33" i="54"/>
  <c r="AI33" i="54"/>
  <c r="AH33" i="54"/>
  <c r="AG33" i="54"/>
  <c r="AF33" i="54"/>
  <c r="AJ32" i="54"/>
  <c r="AI32" i="54"/>
  <c r="AH32" i="54"/>
  <c r="AG32" i="54"/>
  <c r="AF32" i="54"/>
  <c r="AJ31" i="54"/>
  <c r="AI31" i="54"/>
  <c r="AH31" i="54"/>
  <c r="AG31" i="54"/>
  <c r="AF31" i="54"/>
  <c r="AJ30" i="54"/>
  <c r="AI30" i="54"/>
  <c r="AH30" i="54"/>
  <c r="AG30" i="54"/>
  <c r="AF30" i="54"/>
  <c r="AJ29" i="54"/>
  <c r="AI29" i="54"/>
  <c r="AH29" i="54"/>
  <c r="AG29" i="54"/>
  <c r="AF29" i="54"/>
  <c r="AJ28" i="54"/>
  <c r="AI28" i="54"/>
  <c r="AH28" i="54"/>
  <c r="AG28" i="54"/>
  <c r="AF28" i="54"/>
  <c r="AJ27" i="54"/>
  <c r="AI27" i="54"/>
  <c r="AH27" i="54"/>
  <c r="AG27" i="54"/>
  <c r="AF27" i="54"/>
  <c r="AJ26" i="54"/>
  <c r="AI26" i="54"/>
  <c r="AH26" i="54"/>
  <c r="AG26" i="54"/>
  <c r="AF26" i="54"/>
  <c r="AJ25" i="54"/>
  <c r="AI25" i="54"/>
  <c r="AH25" i="54"/>
  <c r="AG25" i="54"/>
  <c r="AF25" i="54"/>
  <c r="AJ24" i="54"/>
  <c r="AI24" i="54"/>
  <c r="AH24" i="54"/>
  <c r="AG24" i="54"/>
  <c r="AF24" i="54"/>
  <c r="AJ23" i="54"/>
  <c r="AI23" i="54"/>
  <c r="AH23" i="54"/>
  <c r="AG23" i="54"/>
  <c r="AF23" i="54"/>
  <c r="AJ22" i="54"/>
  <c r="AI22" i="54"/>
  <c r="AH22" i="54"/>
  <c r="AG22" i="54"/>
  <c r="AF22" i="54"/>
  <c r="AJ21" i="54"/>
  <c r="AI21" i="54"/>
  <c r="AH21" i="54"/>
  <c r="AG21" i="54"/>
  <c r="AF21" i="54"/>
  <c r="AJ20" i="54"/>
  <c r="AI20" i="54"/>
  <c r="AH20" i="54"/>
  <c r="AG20" i="54"/>
  <c r="AF20" i="54"/>
  <c r="AJ19" i="54"/>
  <c r="AI19" i="54"/>
  <c r="AH19" i="54"/>
  <c r="AG19" i="54"/>
  <c r="AF19" i="54"/>
  <c r="AJ18" i="54"/>
  <c r="AI18" i="54"/>
  <c r="AH18" i="54"/>
  <c r="AG18" i="54"/>
  <c r="AF18" i="54"/>
  <c r="AJ17" i="54"/>
  <c r="AI17" i="54"/>
  <c r="AH17" i="54"/>
  <c r="AG17" i="54"/>
  <c r="AF17" i="54"/>
  <c r="AJ16" i="54"/>
  <c r="AI16" i="54"/>
  <c r="AH16" i="54"/>
  <c r="AG16" i="54"/>
  <c r="AF16" i="54"/>
  <c r="AJ15" i="54"/>
  <c r="AI15" i="54"/>
  <c r="AH15" i="54"/>
  <c r="AG15" i="54"/>
  <c r="AF15" i="54"/>
  <c r="AJ14" i="54"/>
  <c r="AI14" i="54"/>
  <c r="AH14" i="54"/>
  <c r="AG14" i="54"/>
  <c r="AF14" i="54"/>
  <c r="AJ13" i="54"/>
  <c r="AI13" i="54"/>
  <c r="AH13" i="54"/>
  <c r="AG13" i="54"/>
  <c r="AF13" i="54"/>
  <c r="AJ12" i="54"/>
  <c r="AI12" i="54"/>
  <c r="AH12" i="54"/>
  <c r="AG12" i="54"/>
  <c r="AF12" i="54"/>
  <c r="AJ11" i="54"/>
  <c r="AI11" i="54"/>
  <c r="AH11" i="54"/>
  <c r="AG11" i="54"/>
  <c r="AF11" i="54"/>
  <c r="AJ10" i="54"/>
  <c r="AI10" i="54"/>
  <c r="AH10" i="54"/>
  <c r="AG10" i="54"/>
  <c r="AF10" i="54"/>
  <c r="AJ9" i="54"/>
  <c r="AI9" i="54"/>
  <c r="AH9" i="54"/>
  <c r="AG9" i="54"/>
  <c r="AF9" i="54"/>
  <c r="AJ8" i="54"/>
  <c r="AI8" i="54"/>
  <c r="AH8" i="54"/>
  <c r="AG8" i="54"/>
  <c r="AF8" i="54"/>
  <c r="AJ7" i="54"/>
  <c r="AI7" i="54"/>
  <c r="AH7" i="54"/>
  <c r="AG7" i="54"/>
  <c r="AF7" i="54"/>
  <c r="AJ6" i="54"/>
  <c r="AI6" i="54"/>
  <c r="AH6" i="54"/>
  <c r="AG6" i="54"/>
  <c r="AF6" i="54"/>
  <c r="AJ5" i="54"/>
  <c r="AI5" i="54"/>
  <c r="AH5" i="54"/>
  <c r="AG5" i="54"/>
  <c r="AF5" i="54"/>
  <c r="AJ4" i="54"/>
  <c r="AI4" i="54"/>
  <c r="AH4" i="54"/>
  <c r="AG4" i="54"/>
  <c r="AF4" i="54"/>
  <c r="H25" i="28" l="1"/>
  <c r="H26" i="28"/>
  <c r="H27" i="28"/>
  <c r="N11" i="28"/>
  <c r="N12" i="28" s="1"/>
  <c r="N10" i="28"/>
  <c r="F186" i="61" l="1"/>
  <c r="E186" i="61"/>
  <c r="D186" i="61"/>
  <c r="F185" i="61"/>
  <c r="E185" i="61"/>
  <c r="D185" i="61"/>
  <c r="F184" i="61"/>
  <c r="E184" i="61"/>
  <c r="D184" i="61"/>
  <c r="F183" i="61"/>
  <c r="E183" i="61"/>
  <c r="D183" i="61"/>
  <c r="E182" i="61"/>
  <c r="E181" i="61"/>
  <c r="F180" i="61"/>
  <c r="E180" i="61"/>
  <c r="D180" i="61"/>
  <c r="D181" i="61" s="1"/>
  <c r="F179" i="61"/>
  <c r="E179" i="61"/>
  <c r="D179" i="61"/>
  <c r="F178" i="61"/>
  <c r="E178" i="61"/>
  <c r="D178" i="61"/>
  <c r="F177" i="61"/>
  <c r="E177" i="61"/>
  <c r="D177" i="61"/>
  <c r="F176" i="61"/>
  <c r="E176" i="61"/>
  <c r="D176" i="61"/>
  <c r="E175" i="61"/>
  <c r="E174" i="61"/>
  <c r="D174" i="61"/>
  <c r="F174" i="61" s="1"/>
  <c r="F173" i="61"/>
  <c r="E173" i="61"/>
  <c r="D173" i="61"/>
  <c r="F172" i="61"/>
  <c r="E172" i="61"/>
  <c r="D172" i="61"/>
  <c r="F171" i="61"/>
  <c r="E171" i="61"/>
  <c r="D171" i="61"/>
  <c r="F170" i="61"/>
  <c r="E170" i="61"/>
  <c r="D170" i="61"/>
  <c r="F169" i="61"/>
  <c r="E169" i="61"/>
  <c r="D169" i="61"/>
  <c r="E168" i="61"/>
  <c r="E167" i="61"/>
  <c r="F166" i="61"/>
  <c r="E166" i="61"/>
  <c r="D166" i="61"/>
  <c r="D167" i="61" s="1"/>
  <c r="F165" i="61"/>
  <c r="E165" i="61"/>
  <c r="D165" i="61"/>
  <c r="F164" i="61"/>
  <c r="E164" i="61"/>
  <c r="D164" i="61"/>
  <c r="F163" i="61"/>
  <c r="E163" i="61"/>
  <c r="D163" i="61"/>
  <c r="F162" i="61"/>
  <c r="E162" i="61"/>
  <c r="D162" i="61"/>
  <c r="E161" i="61"/>
  <c r="E160" i="61"/>
  <c r="D160" i="61"/>
  <c r="F160" i="61" s="1"/>
  <c r="F159" i="61"/>
  <c r="E159" i="61"/>
  <c r="D159" i="61"/>
  <c r="F158" i="61"/>
  <c r="E158" i="61"/>
  <c r="D158" i="61"/>
  <c r="F157" i="61"/>
  <c r="E157" i="61"/>
  <c r="D157" i="61"/>
  <c r="F156" i="61"/>
  <c r="E156" i="61"/>
  <c r="D156" i="61"/>
  <c r="F155" i="61"/>
  <c r="E155" i="61"/>
  <c r="D155" i="61"/>
  <c r="E154" i="61"/>
  <c r="E153" i="61"/>
  <c r="F152" i="61"/>
  <c r="E152" i="61"/>
  <c r="D152" i="61"/>
  <c r="D153" i="61" s="1"/>
  <c r="F151" i="61"/>
  <c r="E151" i="61"/>
  <c r="D151" i="61"/>
  <c r="F150" i="61"/>
  <c r="E150" i="61"/>
  <c r="D150" i="61"/>
  <c r="F149" i="61"/>
  <c r="E149" i="61"/>
  <c r="D149" i="61"/>
  <c r="F148" i="61"/>
  <c r="E148" i="61"/>
  <c r="D148" i="61"/>
  <c r="E147" i="61"/>
  <c r="E146" i="61"/>
  <c r="D146" i="61"/>
  <c r="F146" i="61" s="1"/>
  <c r="F145" i="61"/>
  <c r="E145" i="61"/>
  <c r="D145" i="61"/>
  <c r="F144" i="61"/>
  <c r="E144" i="61"/>
  <c r="D144" i="61"/>
  <c r="F143" i="61"/>
  <c r="E143" i="61"/>
  <c r="D143" i="61"/>
  <c r="F142" i="61"/>
  <c r="E142" i="61"/>
  <c r="D142" i="61"/>
  <c r="F141" i="61"/>
  <c r="E141" i="61"/>
  <c r="D141" i="61"/>
  <c r="E140" i="61"/>
  <c r="E139" i="61"/>
  <c r="F138" i="61"/>
  <c r="E138" i="61"/>
  <c r="D138" i="61"/>
  <c r="D139" i="61" s="1"/>
  <c r="F137" i="61"/>
  <c r="E137" i="61"/>
  <c r="D137" i="61"/>
  <c r="F136" i="61"/>
  <c r="E136" i="61"/>
  <c r="D136" i="61"/>
  <c r="F135" i="61"/>
  <c r="E135" i="61"/>
  <c r="D135" i="61"/>
  <c r="F134" i="61"/>
  <c r="E134" i="61"/>
  <c r="D134" i="61"/>
  <c r="E133" i="61"/>
  <c r="E132" i="61"/>
  <c r="D132" i="61"/>
  <c r="F132" i="61" s="1"/>
  <c r="F131" i="61"/>
  <c r="E131" i="61"/>
  <c r="D131" i="61"/>
  <c r="F130" i="61"/>
  <c r="E130" i="61"/>
  <c r="D130" i="61"/>
  <c r="F129" i="61"/>
  <c r="E129" i="61"/>
  <c r="D129" i="61"/>
  <c r="F128" i="61"/>
  <c r="E128" i="61"/>
  <c r="D128" i="61"/>
  <c r="F127" i="61"/>
  <c r="E127" i="61"/>
  <c r="D127" i="61"/>
  <c r="E126" i="61"/>
  <c r="E125" i="61"/>
  <c r="F124" i="61"/>
  <c r="E124" i="61"/>
  <c r="D124" i="61"/>
  <c r="D125" i="61" s="1"/>
  <c r="F123" i="61"/>
  <c r="E123" i="61"/>
  <c r="D123" i="61"/>
  <c r="F122" i="61"/>
  <c r="E122" i="61"/>
  <c r="D122" i="61"/>
  <c r="F121" i="61"/>
  <c r="E121" i="61"/>
  <c r="D121" i="61"/>
  <c r="F120" i="61"/>
  <c r="E120" i="61"/>
  <c r="D120" i="61"/>
  <c r="E119" i="61"/>
  <c r="E118" i="61"/>
  <c r="F117" i="61"/>
  <c r="E117" i="61"/>
  <c r="D117" i="61"/>
  <c r="D118" i="61" s="1"/>
  <c r="F118" i="61" s="1"/>
  <c r="F116" i="61"/>
  <c r="E116" i="61"/>
  <c r="D116" i="61"/>
  <c r="F115" i="61"/>
  <c r="E115" i="61"/>
  <c r="D115" i="61"/>
  <c r="F114" i="61"/>
  <c r="E114" i="61"/>
  <c r="D114" i="61"/>
  <c r="F113" i="61"/>
  <c r="E113" i="61"/>
  <c r="D113" i="61"/>
  <c r="E112" i="61"/>
  <c r="E111" i="61"/>
  <c r="F110" i="61"/>
  <c r="E110" i="61"/>
  <c r="D110" i="61"/>
  <c r="D111" i="61" s="1"/>
  <c r="F109" i="61"/>
  <c r="E109" i="61"/>
  <c r="D109" i="61"/>
  <c r="F108" i="61"/>
  <c r="E108" i="61"/>
  <c r="D108" i="61"/>
  <c r="F107" i="61"/>
  <c r="E107" i="61"/>
  <c r="D107" i="61"/>
  <c r="F106" i="61"/>
  <c r="E106" i="61"/>
  <c r="D106" i="61"/>
  <c r="E105" i="61"/>
  <c r="E104" i="61"/>
  <c r="F103" i="61"/>
  <c r="E103" i="61"/>
  <c r="D103" i="61"/>
  <c r="D104" i="61" s="1"/>
  <c r="F104" i="61" s="1"/>
  <c r="F102" i="61"/>
  <c r="E102" i="61"/>
  <c r="D102" i="61"/>
  <c r="F101" i="61"/>
  <c r="E101" i="61"/>
  <c r="D101" i="61"/>
  <c r="F100" i="61"/>
  <c r="E100" i="61"/>
  <c r="D100" i="61"/>
  <c r="E99" i="61"/>
  <c r="E98" i="61"/>
  <c r="E97" i="61"/>
  <c r="F96" i="61"/>
  <c r="E96" i="61"/>
  <c r="D96" i="61"/>
  <c r="D97" i="61" s="1"/>
  <c r="F95" i="61"/>
  <c r="E95" i="61"/>
  <c r="D95" i="61"/>
  <c r="F94" i="61"/>
  <c r="E94" i="61"/>
  <c r="D94" i="61"/>
  <c r="E93" i="61"/>
  <c r="E92" i="61"/>
  <c r="E91" i="61"/>
  <c r="E90" i="61"/>
  <c r="D90" i="61"/>
  <c r="F90" i="61" s="1"/>
  <c r="F89" i="61"/>
  <c r="E89" i="61"/>
  <c r="D89" i="61"/>
  <c r="F88" i="61"/>
  <c r="E88" i="61"/>
  <c r="D88" i="61"/>
  <c r="F87" i="61"/>
  <c r="E87" i="61"/>
  <c r="D87" i="61"/>
  <c r="F86" i="61"/>
  <c r="E86" i="61"/>
  <c r="D86" i="61"/>
  <c r="F85" i="61"/>
  <c r="E85" i="61"/>
  <c r="D85" i="61"/>
  <c r="E84" i="61"/>
  <c r="E83" i="61"/>
  <c r="F82" i="61"/>
  <c r="E82" i="61"/>
  <c r="D82" i="61"/>
  <c r="D83" i="61" s="1"/>
  <c r="F81" i="61"/>
  <c r="E81" i="61"/>
  <c r="D81" i="61"/>
  <c r="F80" i="61"/>
  <c r="E80" i="61"/>
  <c r="D80" i="61"/>
  <c r="F79" i="61"/>
  <c r="E79" i="61"/>
  <c r="D79" i="61"/>
  <c r="F78" i="61"/>
  <c r="E78" i="61"/>
  <c r="D78" i="61"/>
  <c r="E77" i="61"/>
  <c r="E76" i="61"/>
  <c r="F75" i="61"/>
  <c r="E75" i="61"/>
  <c r="D75" i="61"/>
  <c r="D76" i="61" s="1"/>
  <c r="F76" i="61" s="1"/>
  <c r="F74" i="61"/>
  <c r="E74" i="61"/>
  <c r="D74" i="61"/>
  <c r="F73" i="61"/>
  <c r="E73" i="61"/>
  <c r="D73" i="61"/>
  <c r="F72" i="61"/>
  <c r="E72" i="61"/>
  <c r="D72" i="61"/>
  <c r="F71" i="61"/>
  <c r="E71" i="61"/>
  <c r="D71" i="61"/>
  <c r="E70" i="61"/>
  <c r="E69" i="61"/>
  <c r="F68" i="61"/>
  <c r="E68" i="61"/>
  <c r="D68" i="61"/>
  <c r="D69" i="61" s="1"/>
  <c r="F67" i="61"/>
  <c r="E67" i="61"/>
  <c r="D67" i="61"/>
  <c r="F66" i="61"/>
  <c r="E66" i="61"/>
  <c r="D66" i="61"/>
  <c r="F65" i="61"/>
  <c r="E65" i="61"/>
  <c r="D65" i="61"/>
  <c r="F64" i="61"/>
  <c r="E64" i="61"/>
  <c r="D64" i="61"/>
  <c r="E63" i="61"/>
  <c r="E62" i="61"/>
  <c r="D62" i="61"/>
  <c r="F62" i="61" s="1"/>
  <c r="F61" i="61"/>
  <c r="E61" i="61"/>
  <c r="D61" i="61"/>
  <c r="F60" i="61"/>
  <c r="E60" i="61"/>
  <c r="D60" i="61"/>
  <c r="F59" i="61"/>
  <c r="E59" i="61"/>
  <c r="D59" i="61"/>
  <c r="F58" i="61"/>
  <c r="E58" i="61"/>
  <c r="D58" i="61"/>
  <c r="F57" i="61"/>
  <c r="E57" i="61"/>
  <c r="D57" i="61"/>
  <c r="E56" i="61"/>
  <c r="E55" i="61"/>
  <c r="F54" i="61"/>
  <c r="E54" i="61"/>
  <c r="D54" i="61"/>
  <c r="D55" i="61" s="1"/>
  <c r="F53" i="61"/>
  <c r="E53" i="61"/>
  <c r="D53" i="61"/>
  <c r="F52" i="61"/>
  <c r="E52" i="61"/>
  <c r="D52" i="61"/>
  <c r="F51" i="61"/>
  <c r="E51" i="61"/>
  <c r="D51" i="61"/>
  <c r="F50" i="61"/>
  <c r="E50" i="61"/>
  <c r="D50" i="61"/>
  <c r="E49" i="61"/>
  <c r="E48" i="61"/>
  <c r="D48" i="61"/>
  <c r="F48" i="61" s="1"/>
  <c r="F47" i="61"/>
  <c r="E47" i="61"/>
  <c r="D47" i="61"/>
  <c r="F46" i="61"/>
  <c r="E46" i="61"/>
  <c r="D46" i="61"/>
  <c r="F45" i="61"/>
  <c r="E45" i="61"/>
  <c r="D45" i="61"/>
  <c r="F44" i="61"/>
  <c r="E44" i="61"/>
  <c r="D44" i="61"/>
  <c r="F43" i="61"/>
  <c r="E43" i="61"/>
  <c r="D43" i="61"/>
  <c r="E42" i="61"/>
  <c r="E41" i="61"/>
  <c r="F40" i="61"/>
  <c r="E40" i="61"/>
  <c r="D40" i="61"/>
  <c r="D41" i="61" s="1"/>
  <c r="F39" i="61"/>
  <c r="E39" i="61"/>
  <c r="D39" i="61"/>
  <c r="F38" i="61"/>
  <c r="E38" i="61"/>
  <c r="D38" i="61"/>
  <c r="F37" i="61"/>
  <c r="E37" i="61"/>
  <c r="D37" i="61"/>
  <c r="F36" i="61"/>
  <c r="E36" i="61"/>
  <c r="D36" i="61"/>
  <c r="E35" i="61"/>
  <c r="E34" i="61"/>
  <c r="F33" i="61"/>
  <c r="E33" i="61"/>
  <c r="D33" i="61"/>
  <c r="D34" i="61" s="1"/>
  <c r="F34" i="61" s="1"/>
  <c r="F32" i="61"/>
  <c r="E32" i="61"/>
  <c r="D32" i="61"/>
  <c r="F31" i="61"/>
  <c r="E31" i="61"/>
  <c r="D31" i="61"/>
  <c r="F30" i="61"/>
  <c r="E30" i="61"/>
  <c r="D30" i="61"/>
  <c r="F29" i="61"/>
  <c r="E29" i="61"/>
  <c r="D29" i="61"/>
  <c r="E28" i="61"/>
  <c r="E27" i="61"/>
  <c r="F26" i="61"/>
  <c r="E26" i="61"/>
  <c r="D26" i="61"/>
  <c r="D27" i="61" s="1"/>
  <c r="F25" i="61"/>
  <c r="E25" i="61"/>
  <c r="D25" i="61"/>
  <c r="F24" i="61"/>
  <c r="E24" i="61"/>
  <c r="D24" i="61"/>
  <c r="F23" i="61"/>
  <c r="E23" i="61"/>
  <c r="D23" i="61"/>
  <c r="F22" i="61"/>
  <c r="E22" i="61"/>
  <c r="D22" i="61"/>
  <c r="E21" i="61"/>
  <c r="E20" i="61"/>
  <c r="D20" i="61"/>
  <c r="F20" i="61" s="1"/>
  <c r="F19" i="61"/>
  <c r="E19" i="61"/>
  <c r="D19" i="61"/>
  <c r="F18" i="61"/>
  <c r="E18" i="61"/>
  <c r="D18" i="61"/>
  <c r="F17" i="61"/>
  <c r="E17" i="61"/>
  <c r="D17" i="61"/>
  <c r="F16" i="61"/>
  <c r="E16" i="61"/>
  <c r="D16" i="61"/>
  <c r="F15" i="61"/>
  <c r="E15" i="61"/>
  <c r="D15" i="61"/>
  <c r="E14" i="61"/>
  <c r="E13" i="61"/>
  <c r="F12" i="61"/>
  <c r="E12" i="61"/>
  <c r="D12" i="61"/>
  <c r="D13" i="61" s="1"/>
  <c r="F11" i="61"/>
  <c r="E11" i="61"/>
  <c r="D11" i="61"/>
  <c r="F10" i="61"/>
  <c r="E10" i="61"/>
  <c r="D10" i="61"/>
  <c r="F9" i="61"/>
  <c r="E9" i="61"/>
  <c r="D9" i="61"/>
  <c r="F8" i="61"/>
  <c r="E8" i="61"/>
  <c r="D8" i="61"/>
  <c r="E7" i="61"/>
  <c r="E6" i="61"/>
  <c r="F5" i="61"/>
  <c r="E5" i="61"/>
  <c r="D5" i="61"/>
  <c r="D6" i="61" s="1"/>
  <c r="F6" i="61" s="1"/>
  <c r="F4" i="61"/>
  <c r="E4" i="61"/>
  <c r="D4" i="61"/>
  <c r="H16" i="52"/>
  <c r="H17" i="52"/>
  <c r="H18" i="52"/>
  <c r="H19" i="52"/>
  <c r="H15" i="52"/>
  <c r="C4" i="57"/>
  <c r="E19" i="57"/>
  <c r="C5" i="57" s="1"/>
  <c r="J25" i="57"/>
  <c r="E25" i="57"/>
  <c r="M5" i="57" s="1"/>
  <c r="J24" i="57"/>
  <c r="E24" i="57"/>
  <c r="J23" i="57"/>
  <c r="E23" i="57"/>
  <c r="K5" i="57" s="1"/>
  <c r="J22" i="57"/>
  <c r="J8" i="57" s="1"/>
  <c r="E22" i="57"/>
  <c r="I5" i="57" s="1"/>
  <c r="J21" i="57"/>
  <c r="H8" i="57" s="1"/>
  <c r="E21" i="57"/>
  <c r="G5" i="57" s="1"/>
  <c r="J20" i="57"/>
  <c r="F8" i="57" s="1"/>
  <c r="E20" i="57"/>
  <c r="E5" i="57" s="1"/>
  <c r="J19" i="57"/>
  <c r="M10" i="57"/>
  <c r="K10" i="57"/>
  <c r="I10" i="57"/>
  <c r="G10" i="57"/>
  <c r="E10" i="57"/>
  <c r="C10" i="57"/>
  <c r="N8" i="57"/>
  <c r="L8" i="57"/>
  <c r="D8" i="57"/>
  <c r="N7" i="57"/>
  <c r="L7" i="57"/>
  <c r="J7" i="57"/>
  <c r="H7" i="57"/>
  <c r="F7" i="57"/>
  <c r="D7" i="57"/>
  <c r="M4" i="57"/>
  <c r="K4" i="57"/>
  <c r="I4" i="57"/>
  <c r="G4" i="57"/>
  <c r="E4" i="57"/>
  <c r="D182" i="61" l="1"/>
  <c r="F182" i="61" s="1"/>
  <c r="F181" i="61"/>
  <c r="D14" i="61"/>
  <c r="F14" i="61" s="1"/>
  <c r="F13" i="61"/>
  <c r="D28" i="61"/>
  <c r="F28" i="61" s="1"/>
  <c r="F27" i="61"/>
  <c r="D112" i="61"/>
  <c r="F112" i="61" s="1"/>
  <c r="F111" i="61"/>
  <c r="D42" i="61"/>
  <c r="F42" i="61" s="1"/>
  <c r="F41" i="61"/>
  <c r="D98" i="61"/>
  <c r="F97" i="61"/>
  <c r="D126" i="61"/>
  <c r="F126" i="61" s="1"/>
  <c r="F125" i="61"/>
  <c r="D56" i="61"/>
  <c r="F56" i="61" s="1"/>
  <c r="F55" i="61"/>
  <c r="D140" i="61"/>
  <c r="F140" i="61" s="1"/>
  <c r="F139" i="61"/>
  <c r="D70" i="61"/>
  <c r="F70" i="61" s="1"/>
  <c r="F69" i="61"/>
  <c r="D154" i="61"/>
  <c r="F154" i="61" s="1"/>
  <c r="F153" i="61"/>
  <c r="D84" i="61"/>
  <c r="F84" i="61" s="1"/>
  <c r="F83" i="61"/>
  <c r="D168" i="61"/>
  <c r="F168" i="61" s="1"/>
  <c r="F167" i="61"/>
  <c r="D7" i="61"/>
  <c r="F7" i="61" s="1"/>
  <c r="D21" i="61"/>
  <c r="F21" i="61" s="1"/>
  <c r="D35" i="61"/>
  <c r="F35" i="61" s="1"/>
  <c r="D49" i="61"/>
  <c r="F49" i="61" s="1"/>
  <c r="D63" i="61"/>
  <c r="F63" i="61" s="1"/>
  <c r="D77" i="61"/>
  <c r="F77" i="61" s="1"/>
  <c r="D91" i="61"/>
  <c r="D105" i="61"/>
  <c r="F105" i="61" s="1"/>
  <c r="D119" i="61"/>
  <c r="F119" i="61" s="1"/>
  <c r="D133" i="61"/>
  <c r="F133" i="61" s="1"/>
  <c r="D147" i="61"/>
  <c r="F147" i="61" s="1"/>
  <c r="D161" i="61"/>
  <c r="F161" i="61" s="1"/>
  <c r="D175" i="61"/>
  <c r="F175" i="61" s="1"/>
  <c r="F98" i="61" l="1"/>
  <c r="D99" i="61"/>
  <c r="F99" i="61" s="1"/>
  <c r="D92" i="61"/>
  <c r="F91" i="61"/>
  <c r="F92" i="61" l="1"/>
  <c r="D93" i="61"/>
  <c r="F93" i="61" s="1"/>
  <c r="C58" i="42" l="1"/>
  <c r="C57" i="42"/>
  <c r="C56" i="42"/>
  <c r="C55" i="42"/>
  <c r="C54" i="42"/>
  <c r="C53" i="42"/>
  <c r="C52" i="42"/>
  <c r="C51" i="42"/>
  <c r="C50" i="42"/>
  <c r="C49" i="42"/>
  <c r="C48" i="42"/>
  <c r="C47" i="42"/>
  <c r="C35" i="42"/>
  <c r="C46" i="42"/>
  <c r="C45" i="42"/>
  <c r="C44" i="42"/>
  <c r="C43" i="42"/>
  <c r="C42" i="42"/>
  <c r="C41" i="42"/>
  <c r="C40" i="42"/>
  <c r="C39" i="42"/>
  <c r="C38" i="42"/>
  <c r="C37" i="42"/>
  <c r="C36" i="42"/>
  <c r="C21" i="42"/>
  <c r="C12" i="42"/>
  <c r="C32" i="42"/>
  <c r="C31" i="42"/>
  <c r="C30" i="42"/>
  <c r="C29" i="42"/>
  <c r="C28" i="42"/>
  <c r="C27" i="42"/>
  <c r="C26" i="42"/>
  <c r="C25" i="42"/>
  <c r="C24" i="42"/>
  <c r="C23" i="42"/>
  <c r="C22" i="42"/>
  <c r="C20" i="42"/>
  <c r="C19" i="42"/>
  <c r="C18" i="42"/>
  <c r="C17" i="42"/>
  <c r="C16" i="42"/>
  <c r="C15" i="42"/>
  <c r="C14" i="42"/>
  <c r="C13" i="42"/>
  <c r="C11" i="42"/>
  <c r="C10" i="42"/>
  <c r="C9" i="42"/>
  <c r="G5" i="51" l="1"/>
  <c r="G6" i="51"/>
  <c r="G7" i="51"/>
  <c r="G8" i="51"/>
  <c r="G9" i="51"/>
  <c r="G10" i="51"/>
  <c r="G11" i="51"/>
  <c r="G12" i="51"/>
  <c r="G13" i="51"/>
  <c r="G14" i="51"/>
  <c r="G15" i="51"/>
  <c r="G16" i="51"/>
  <c r="G17" i="51"/>
  <c r="G18" i="51"/>
  <c r="G19" i="51"/>
  <c r="G20" i="51"/>
  <c r="G21" i="51"/>
  <c r="G22" i="51"/>
  <c r="G23" i="51"/>
  <c r="G24" i="51"/>
  <c r="G25" i="51"/>
  <c r="G26" i="51"/>
  <c r="G27" i="51"/>
  <c r="G28" i="51"/>
  <c r="G29" i="51"/>
  <c r="G30" i="51"/>
  <c r="G31" i="51"/>
  <c r="G32" i="51"/>
  <c r="G33" i="51"/>
  <c r="G4" i="51"/>
  <c r="L1919" i="47" l="1"/>
  <c r="H1919" i="47"/>
  <c r="L1918" i="47"/>
  <c r="K1918" i="47"/>
  <c r="J1918" i="47"/>
  <c r="I1918" i="47"/>
  <c r="H1918" i="47"/>
  <c r="G1918" i="47"/>
  <c r="F1918" i="47"/>
  <c r="L1917" i="47"/>
  <c r="K1917" i="47"/>
  <c r="J1917" i="47"/>
  <c r="I1917" i="47"/>
  <c r="H1917" i="47"/>
  <c r="G1917" i="47"/>
  <c r="F1917" i="47"/>
  <c r="L1916" i="47"/>
  <c r="K1916" i="47"/>
  <c r="J1916" i="47"/>
  <c r="I1916" i="47"/>
  <c r="H1916" i="47"/>
  <c r="G1916" i="47"/>
  <c r="F1916" i="47"/>
  <c r="L1915" i="47"/>
  <c r="K1915" i="47"/>
  <c r="J1915" i="47"/>
  <c r="I1915" i="47"/>
  <c r="H1915" i="47"/>
  <c r="G1915" i="47"/>
  <c r="F1915" i="47"/>
  <c r="L1914" i="47"/>
  <c r="K1914" i="47"/>
  <c r="J1914" i="47"/>
  <c r="I1914" i="47"/>
  <c r="H1914" i="47"/>
  <c r="G1914" i="47"/>
  <c r="F1914" i="47"/>
  <c r="L1913" i="47"/>
  <c r="K1913" i="47"/>
  <c r="J1913" i="47"/>
  <c r="I1913" i="47"/>
  <c r="H1913" i="47"/>
  <c r="G1913" i="47"/>
  <c r="F1913" i="47"/>
  <c r="L1912" i="47"/>
  <c r="K1912" i="47"/>
  <c r="J1912" i="47"/>
  <c r="I1912" i="47"/>
  <c r="H1912" i="47"/>
  <c r="G1912" i="47"/>
  <c r="F1912" i="47"/>
  <c r="L1911" i="47"/>
  <c r="K1911" i="47"/>
  <c r="J1911" i="47"/>
  <c r="I1911" i="47"/>
  <c r="H1911" i="47"/>
  <c r="G1911" i="47"/>
  <c r="F1911" i="47"/>
  <c r="L1910" i="47"/>
  <c r="K1910" i="47"/>
  <c r="J1910" i="47"/>
  <c r="I1910" i="47"/>
  <c r="H1910" i="47"/>
  <c r="G1910" i="47"/>
  <c r="F1910" i="47"/>
  <c r="L1909" i="47"/>
  <c r="K1909" i="47"/>
  <c r="J1909" i="47"/>
  <c r="I1909" i="47"/>
  <c r="H1909" i="47"/>
  <c r="G1909" i="47"/>
  <c r="F1909" i="47"/>
  <c r="L1908" i="47"/>
  <c r="K1908" i="47"/>
  <c r="J1908" i="47"/>
  <c r="I1908" i="47"/>
  <c r="H1908" i="47"/>
  <c r="G1908" i="47"/>
  <c r="F1908" i="47"/>
  <c r="L1907" i="47"/>
  <c r="K1907" i="47"/>
  <c r="J1907" i="47"/>
  <c r="I1907" i="47"/>
  <c r="H1907" i="47"/>
  <c r="G1907" i="47"/>
  <c r="F1907" i="47"/>
  <c r="L1906" i="47"/>
  <c r="K1906" i="47"/>
  <c r="J1906" i="47"/>
  <c r="I1906" i="47"/>
  <c r="H1906" i="47"/>
  <c r="G1906" i="47"/>
  <c r="F1906" i="47"/>
  <c r="L1905" i="47"/>
  <c r="K1905" i="47"/>
  <c r="J1905" i="47"/>
  <c r="I1905" i="47"/>
  <c r="H1905" i="47"/>
  <c r="G1905" i="47"/>
  <c r="F1905" i="47"/>
  <c r="L1904" i="47"/>
  <c r="K1904" i="47"/>
  <c r="J1904" i="47"/>
  <c r="I1904" i="47"/>
  <c r="H1904" i="47"/>
  <c r="G1904" i="47"/>
  <c r="F1904" i="47"/>
  <c r="L1903" i="47"/>
  <c r="K1903" i="47"/>
  <c r="J1903" i="47"/>
  <c r="I1903" i="47"/>
  <c r="H1903" i="47"/>
  <c r="G1903" i="47"/>
  <c r="F1903" i="47"/>
  <c r="L1902" i="47"/>
  <c r="K1902" i="47"/>
  <c r="J1902" i="47"/>
  <c r="I1902" i="47"/>
  <c r="H1902" i="47"/>
  <c r="G1902" i="47"/>
  <c r="F1902" i="47"/>
  <c r="L1901" i="47"/>
  <c r="K1901" i="47"/>
  <c r="J1901" i="47"/>
  <c r="I1901" i="47"/>
  <c r="H1901" i="47"/>
  <c r="G1901" i="47"/>
  <c r="F1901" i="47"/>
  <c r="L1900" i="47"/>
  <c r="K1900" i="47"/>
  <c r="J1900" i="47"/>
  <c r="I1900" i="47"/>
  <c r="H1900" i="47"/>
  <c r="G1900" i="47"/>
  <c r="F1900" i="47"/>
  <c r="L1899" i="47"/>
  <c r="K1899" i="47"/>
  <c r="J1899" i="47"/>
  <c r="I1899" i="47"/>
  <c r="H1899" i="47"/>
  <c r="G1899" i="47"/>
  <c r="F1899" i="47"/>
  <c r="L1898" i="47"/>
  <c r="K1898" i="47"/>
  <c r="J1898" i="47"/>
  <c r="I1898" i="47"/>
  <c r="H1898" i="47"/>
  <c r="G1898" i="47"/>
  <c r="F1898" i="47"/>
  <c r="L1897" i="47"/>
  <c r="K1897" i="47"/>
  <c r="J1897" i="47"/>
  <c r="I1897" i="47"/>
  <c r="H1897" i="47"/>
  <c r="G1897" i="47"/>
  <c r="F1897" i="47"/>
  <c r="L1896" i="47"/>
  <c r="K1896" i="47"/>
  <c r="J1896" i="47"/>
  <c r="I1896" i="47"/>
  <c r="H1896" i="47"/>
  <c r="G1896" i="47"/>
  <c r="F1896" i="47"/>
  <c r="L1895" i="47"/>
  <c r="K1895" i="47"/>
  <c r="J1895" i="47"/>
  <c r="I1895" i="47"/>
  <c r="H1895" i="47"/>
  <c r="G1895" i="47"/>
  <c r="F1895" i="47"/>
  <c r="L1894" i="47"/>
  <c r="K1894" i="47"/>
  <c r="J1894" i="47"/>
  <c r="I1894" i="47"/>
  <c r="H1894" i="47"/>
  <c r="G1894" i="47"/>
  <c r="F1894" i="47"/>
  <c r="L1893" i="47"/>
  <c r="K1893" i="47"/>
  <c r="J1893" i="47"/>
  <c r="I1893" i="47"/>
  <c r="H1893" i="47"/>
  <c r="G1893" i="47"/>
  <c r="F1893" i="47"/>
  <c r="L1892" i="47"/>
  <c r="K1892" i="47"/>
  <c r="J1892" i="47"/>
  <c r="I1892" i="47"/>
  <c r="H1892" i="47"/>
  <c r="G1892" i="47"/>
  <c r="F1892" i="47"/>
  <c r="L1891" i="47"/>
  <c r="K1891" i="47"/>
  <c r="J1891" i="47"/>
  <c r="I1891" i="47"/>
  <c r="H1891" i="47"/>
  <c r="G1891" i="47"/>
  <c r="F1891" i="47"/>
  <c r="L1890" i="47"/>
  <c r="K1890" i="47"/>
  <c r="J1890" i="47"/>
  <c r="I1890" i="47"/>
  <c r="H1890" i="47"/>
  <c r="G1890" i="47"/>
  <c r="F1890" i="47"/>
  <c r="L1889" i="47"/>
  <c r="K1889" i="47"/>
  <c r="J1889" i="47"/>
  <c r="I1889" i="47"/>
  <c r="H1889" i="47"/>
  <c r="G1889" i="47"/>
  <c r="F1889" i="47"/>
  <c r="L1888" i="47"/>
  <c r="K1888" i="47"/>
  <c r="J1888" i="47"/>
  <c r="I1888" i="47"/>
  <c r="H1888" i="47"/>
  <c r="G1888" i="47"/>
  <c r="F1888" i="47"/>
  <c r="L1887" i="47"/>
  <c r="K1887" i="47"/>
  <c r="J1887" i="47"/>
  <c r="I1887" i="47"/>
  <c r="H1887" i="47"/>
  <c r="G1887" i="47"/>
  <c r="F1887" i="47"/>
  <c r="L1886" i="47"/>
  <c r="K1886" i="47"/>
  <c r="J1886" i="47"/>
  <c r="I1886" i="47"/>
  <c r="H1886" i="47"/>
  <c r="G1886" i="47"/>
  <c r="F1886" i="47"/>
  <c r="L1885" i="47"/>
  <c r="K1885" i="47"/>
  <c r="J1885" i="47"/>
  <c r="I1885" i="47"/>
  <c r="H1885" i="47"/>
  <c r="G1885" i="47"/>
  <c r="F1885" i="47"/>
  <c r="L1884" i="47"/>
  <c r="K1884" i="47"/>
  <c r="J1884" i="47"/>
  <c r="I1884" i="47"/>
  <c r="H1884" i="47"/>
  <c r="G1884" i="47"/>
  <c r="F1884" i="47"/>
  <c r="L1883" i="47"/>
  <c r="K1883" i="47"/>
  <c r="J1883" i="47"/>
  <c r="I1883" i="47"/>
  <c r="H1883" i="47"/>
  <c r="G1883" i="47"/>
  <c r="F1883" i="47"/>
  <c r="L1882" i="47"/>
  <c r="K1882" i="47"/>
  <c r="J1882" i="47"/>
  <c r="I1882" i="47"/>
  <c r="H1882" i="47"/>
  <c r="G1882" i="47"/>
  <c r="F1882" i="47"/>
  <c r="L1881" i="47"/>
  <c r="K1881" i="47"/>
  <c r="J1881" i="47"/>
  <c r="I1881" i="47"/>
  <c r="H1881" i="47"/>
  <c r="G1881" i="47"/>
  <c r="F1881" i="47"/>
  <c r="L1880" i="47"/>
  <c r="K1880" i="47"/>
  <c r="J1880" i="47"/>
  <c r="I1880" i="47"/>
  <c r="H1880" i="47"/>
  <c r="G1880" i="47"/>
  <c r="F1880" i="47"/>
  <c r="L1879" i="47"/>
  <c r="K1879" i="47"/>
  <c r="J1879" i="47"/>
  <c r="I1879" i="47"/>
  <c r="H1879" i="47"/>
  <c r="G1879" i="47"/>
  <c r="F1879" i="47"/>
  <c r="L1878" i="47"/>
  <c r="K1878" i="47"/>
  <c r="J1878" i="47"/>
  <c r="I1878" i="47"/>
  <c r="H1878" i="47"/>
  <c r="G1878" i="47"/>
  <c r="F1878" i="47"/>
  <c r="L1877" i="47"/>
  <c r="K1877" i="47"/>
  <c r="J1877" i="47"/>
  <c r="I1877" i="47"/>
  <c r="H1877" i="47"/>
  <c r="G1877" i="47"/>
  <c r="F1877" i="47"/>
  <c r="L1876" i="47"/>
  <c r="K1876" i="47"/>
  <c r="J1876" i="47"/>
  <c r="I1876" i="47"/>
  <c r="H1876" i="47"/>
  <c r="G1876" i="47"/>
  <c r="F1876" i="47"/>
  <c r="L1875" i="47"/>
  <c r="K1875" i="47"/>
  <c r="J1875" i="47"/>
  <c r="I1875" i="47"/>
  <c r="H1875" i="47"/>
  <c r="G1875" i="47"/>
  <c r="F1875" i="47"/>
  <c r="L1874" i="47"/>
  <c r="K1874" i="47"/>
  <c r="J1874" i="47"/>
  <c r="I1874" i="47"/>
  <c r="H1874" i="47"/>
  <c r="G1874" i="47"/>
  <c r="F1874" i="47"/>
  <c r="L1873" i="47"/>
  <c r="K1873" i="47"/>
  <c r="J1873" i="47"/>
  <c r="I1873" i="47"/>
  <c r="H1873" i="47"/>
  <c r="G1873" i="47"/>
  <c r="F1873" i="47"/>
  <c r="L1872" i="47"/>
  <c r="K1872" i="47"/>
  <c r="J1872" i="47"/>
  <c r="I1872" i="47"/>
  <c r="H1872" i="47"/>
  <c r="G1872" i="47"/>
  <c r="F1872" i="47"/>
  <c r="L1871" i="47"/>
  <c r="K1871" i="47"/>
  <c r="J1871" i="47"/>
  <c r="I1871" i="47"/>
  <c r="H1871" i="47"/>
  <c r="G1871" i="47"/>
  <c r="F1871" i="47"/>
  <c r="L1870" i="47"/>
  <c r="K1870" i="47"/>
  <c r="J1870" i="47"/>
  <c r="I1870" i="47"/>
  <c r="H1870" i="47"/>
  <c r="G1870" i="47"/>
  <c r="F1870" i="47"/>
  <c r="L1869" i="47"/>
  <c r="K1869" i="47"/>
  <c r="J1869" i="47"/>
  <c r="I1869" i="47"/>
  <c r="H1869" i="47"/>
  <c r="G1869" i="47"/>
  <c r="F1869" i="47"/>
  <c r="L1868" i="47"/>
  <c r="K1868" i="47"/>
  <c r="J1868" i="47"/>
  <c r="I1868" i="47"/>
  <c r="H1868" i="47"/>
  <c r="G1868" i="47"/>
  <c r="F1868" i="47"/>
  <c r="L1867" i="47"/>
  <c r="K1867" i="47"/>
  <c r="J1867" i="47"/>
  <c r="I1867" i="47"/>
  <c r="H1867" i="47"/>
  <c r="G1867" i="47"/>
  <c r="F1867" i="47"/>
  <c r="L1866" i="47"/>
  <c r="K1866" i="47"/>
  <c r="J1866" i="47"/>
  <c r="I1866" i="47"/>
  <c r="H1866" i="47"/>
  <c r="G1866" i="47"/>
  <c r="F1866" i="47"/>
  <c r="L1865" i="47"/>
  <c r="K1865" i="47"/>
  <c r="J1865" i="47"/>
  <c r="I1865" i="47"/>
  <c r="H1865" i="47"/>
  <c r="G1865" i="47"/>
  <c r="F1865" i="47"/>
  <c r="L1864" i="47"/>
  <c r="K1864" i="47"/>
  <c r="J1864" i="47"/>
  <c r="I1864" i="47"/>
  <c r="H1864" i="47"/>
  <c r="G1864" i="47"/>
  <c r="F1864" i="47"/>
  <c r="L1863" i="47"/>
  <c r="K1863" i="47"/>
  <c r="J1863" i="47"/>
  <c r="I1863" i="47"/>
  <c r="H1863" i="47"/>
  <c r="G1863" i="47"/>
  <c r="F1863" i="47"/>
  <c r="L1862" i="47"/>
  <c r="K1862" i="47"/>
  <c r="J1862" i="47"/>
  <c r="I1862" i="47"/>
  <c r="H1862" i="47"/>
  <c r="G1862" i="47"/>
  <c r="F1862" i="47"/>
  <c r="L1861" i="47"/>
  <c r="K1861" i="47"/>
  <c r="J1861" i="47"/>
  <c r="I1861" i="47"/>
  <c r="H1861" i="47"/>
  <c r="G1861" i="47"/>
  <c r="F1861" i="47"/>
  <c r="L1860" i="47"/>
  <c r="K1860" i="47"/>
  <c r="J1860" i="47"/>
  <c r="I1860" i="47"/>
  <c r="H1860" i="47"/>
  <c r="G1860" i="47"/>
  <c r="F1860" i="47"/>
  <c r="L1859" i="47"/>
  <c r="K1859" i="47"/>
  <c r="J1859" i="47"/>
  <c r="I1859" i="47"/>
  <c r="H1859" i="47"/>
  <c r="G1859" i="47"/>
  <c r="F1859" i="47"/>
  <c r="L1858" i="47"/>
  <c r="K1858" i="47"/>
  <c r="J1858" i="47"/>
  <c r="I1858" i="47"/>
  <c r="H1858" i="47"/>
  <c r="G1858" i="47"/>
  <c r="F1858" i="47"/>
  <c r="L1857" i="47"/>
  <c r="K1857" i="47"/>
  <c r="J1857" i="47"/>
  <c r="I1857" i="47"/>
  <c r="H1857" i="47"/>
  <c r="G1857" i="47"/>
  <c r="F1857" i="47"/>
  <c r="L1856" i="47"/>
  <c r="K1856" i="47"/>
  <c r="J1856" i="47"/>
  <c r="I1856" i="47"/>
  <c r="H1856" i="47"/>
  <c r="G1856" i="47"/>
  <c r="F1856" i="47"/>
  <c r="L1855" i="47"/>
  <c r="K1855" i="47"/>
  <c r="J1855" i="47"/>
  <c r="I1855" i="47"/>
  <c r="H1855" i="47"/>
  <c r="G1855" i="47"/>
  <c r="F1855" i="47"/>
  <c r="L1854" i="47"/>
  <c r="K1854" i="47"/>
  <c r="J1854" i="47"/>
  <c r="I1854" i="47"/>
  <c r="H1854" i="47"/>
  <c r="G1854" i="47"/>
  <c r="F1854" i="47"/>
  <c r="L1853" i="47"/>
  <c r="K1853" i="47"/>
  <c r="J1853" i="47"/>
  <c r="I1853" i="47"/>
  <c r="H1853" i="47"/>
  <c r="G1853" i="47"/>
  <c r="F1853" i="47"/>
  <c r="L1852" i="47"/>
  <c r="K1852" i="47"/>
  <c r="J1852" i="47"/>
  <c r="I1852" i="47"/>
  <c r="H1852" i="47"/>
  <c r="G1852" i="47"/>
  <c r="F1852" i="47"/>
  <c r="L1851" i="47"/>
  <c r="K1851" i="47"/>
  <c r="J1851" i="47"/>
  <c r="I1851" i="47"/>
  <c r="H1851" i="47"/>
  <c r="G1851" i="47"/>
  <c r="F1851" i="47"/>
  <c r="L1850" i="47"/>
  <c r="K1850" i="47"/>
  <c r="J1850" i="47"/>
  <c r="I1850" i="47"/>
  <c r="H1850" i="47"/>
  <c r="G1850" i="47"/>
  <c r="F1850" i="47"/>
  <c r="L1849" i="47"/>
  <c r="K1849" i="47"/>
  <c r="J1849" i="47"/>
  <c r="I1849" i="47"/>
  <c r="H1849" i="47"/>
  <c r="G1849" i="47"/>
  <c r="F1849" i="47"/>
  <c r="L1848" i="47"/>
  <c r="K1848" i="47"/>
  <c r="J1848" i="47"/>
  <c r="I1848" i="47"/>
  <c r="H1848" i="47"/>
  <c r="G1848" i="47"/>
  <c r="F1848" i="47"/>
  <c r="L1847" i="47"/>
  <c r="K1847" i="47"/>
  <c r="J1847" i="47"/>
  <c r="I1847" i="47"/>
  <c r="H1847" i="47"/>
  <c r="G1847" i="47"/>
  <c r="F1847" i="47"/>
  <c r="L1846" i="47"/>
  <c r="K1846" i="47"/>
  <c r="J1846" i="47"/>
  <c r="I1846" i="47"/>
  <c r="H1846" i="47"/>
  <c r="G1846" i="47"/>
  <c r="F1846" i="47"/>
  <c r="L1845" i="47"/>
  <c r="K1845" i="47"/>
  <c r="J1845" i="47"/>
  <c r="I1845" i="47"/>
  <c r="H1845" i="47"/>
  <c r="G1845" i="47"/>
  <c r="F1845" i="47"/>
  <c r="L1844" i="47"/>
  <c r="K1844" i="47"/>
  <c r="J1844" i="47"/>
  <c r="I1844" i="47"/>
  <c r="H1844" i="47"/>
  <c r="G1844" i="47"/>
  <c r="F1844" i="47"/>
  <c r="L1843" i="47"/>
  <c r="K1843" i="47"/>
  <c r="J1843" i="47"/>
  <c r="I1843" i="47"/>
  <c r="H1843" i="47"/>
  <c r="G1843" i="47"/>
  <c r="F1843" i="47"/>
  <c r="L1842" i="47"/>
  <c r="K1842" i="47"/>
  <c r="J1842" i="47"/>
  <c r="I1842" i="47"/>
  <c r="H1842" i="47"/>
  <c r="G1842" i="47"/>
  <c r="F1842" i="47"/>
  <c r="L1841" i="47"/>
  <c r="K1841" i="47"/>
  <c r="J1841" i="47"/>
  <c r="I1841" i="47"/>
  <c r="H1841" i="47"/>
  <c r="G1841" i="47"/>
  <c r="F1841" i="47"/>
  <c r="L1840" i="47"/>
  <c r="K1840" i="47"/>
  <c r="J1840" i="47"/>
  <c r="I1840" i="47"/>
  <c r="H1840" i="47"/>
  <c r="G1840" i="47"/>
  <c r="F1840" i="47"/>
  <c r="L1839" i="47"/>
  <c r="K1839" i="47"/>
  <c r="J1839" i="47"/>
  <c r="I1839" i="47"/>
  <c r="H1839" i="47"/>
  <c r="G1839" i="47"/>
  <c r="F1839" i="47"/>
  <c r="L1838" i="47"/>
  <c r="K1838" i="47"/>
  <c r="J1838" i="47"/>
  <c r="I1838" i="47"/>
  <c r="H1838" i="47"/>
  <c r="G1838" i="47"/>
  <c r="F1838" i="47"/>
  <c r="L1837" i="47"/>
  <c r="K1837" i="47"/>
  <c r="J1837" i="47"/>
  <c r="I1837" i="47"/>
  <c r="H1837" i="47"/>
  <c r="G1837" i="47"/>
  <c r="F1837" i="47"/>
  <c r="L1836" i="47"/>
  <c r="K1836" i="47"/>
  <c r="J1836" i="47"/>
  <c r="I1836" i="47"/>
  <c r="H1836" i="47"/>
  <c r="G1836" i="47"/>
  <c r="F1836" i="47"/>
  <c r="L1835" i="47"/>
  <c r="K1835" i="47"/>
  <c r="J1835" i="47"/>
  <c r="I1835" i="47"/>
  <c r="H1835" i="47"/>
  <c r="G1835" i="47"/>
  <c r="F1835" i="47"/>
  <c r="L1834" i="47"/>
  <c r="K1834" i="47"/>
  <c r="J1834" i="47"/>
  <c r="I1834" i="47"/>
  <c r="H1834" i="47"/>
  <c r="G1834" i="47"/>
  <c r="F1834" i="47"/>
  <c r="L1833" i="47"/>
  <c r="K1833" i="47"/>
  <c r="J1833" i="47"/>
  <c r="I1833" i="47"/>
  <c r="H1833" i="47"/>
  <c r="G1833" i="47"/>
  <c r="F1833" i="47"/>
  <c r="L1832" i="47"/>
  <c r="K1832" i="47"/>
  <c r="J1832" i="47"/>
  <c r="I1832" i="47"/>
  <c r="H1832" i="47"/>
  <c r="G1832" i="47"/>
  <c r="F1832" i="47"/>
  <c r="L1831" i="47"/>
  <c r="K1831" i="47"/>
  <c r="J1831" i="47"/>
  <c r="I1831" i="47"/>
  <c r="H1831" i="47"/>
  <c r="G1831" i="47"/>
  <c r="F1831" i="47"/>
  <c r="L1830" i="47"/>
  <c r="K1830" i="47"/>
  <c r="J1830" i="47"/>
  <c r="I1830" i="47"/>
  <c r="H1830" i="47"/>
  <c r="G1830" i="47"/>
  <c r="F1830" i="47"/>
  <c r="L1829" i="47"/>
  <c r="K1829" i="47"/>
  <c r="J1829" i="47"/>
  <c r="I1829" i="47"/>
  <c r="H1829" i="47"/>
  <c r="G1829" i="47"/>
  <c r="F1829" i="47"/>
  <c r="L1828" i="47"/>
  <c r="K1828" i="47"/>
  <c r="J1828" i="47"/>
  <c r="I1828" i="47"/>
  <c r="H1828" i="47"/>
  <c r="G1828" i="47"/>
  <c r="F1828" i="47"/>
  <c r="L1827" i="47"/>
  <c r="K1827" i="47"/>
  <c r="J1827" i="47"/>
  <c r="I1827" i="47"/>
  <c r="H1827" i="47"/>
  <c r="G1827" i="47"/>
  <c r="F1827" i="47"/>
  <c r="L1826" i="47"/>
  <c r="K1826" i="47"/>
  <c r="J1826" i="47"/>
  <c r="I1826" i="47"/>
  <c r="H1826" i="47"/>
  <c r="G1826" i="47"/>
  <c r="F1826" i="47"/>
  <c r="L1825" i="47"/>
  <c r="K1825" i="47"/>
  <c r="J1825" i="47"/>
  <c r="I1825" i="47"/>
  <c r="H1825" i="47"/>
  <c r="G1825" i="47"/>
  <c r="F1825" i="47"/>
  <c r="L1824" i="47"/>
  <c r="K1824" i="47"/>
  <c r="J1824" i="47"/>
  <c r="I1824" i="47"/>
  <c r="H1824" i="47"/>
  <c r="G1824" i="47"/>
  <c r="F1824" i="47"/>
  <c r="L1823" i="47"/>
  <c r="K1823" i="47"/>
  <c r="J1823" i="47"/>
  <c r="I1823" i="47"/>
  <c r="H1823" i="47"/>
  <c r="G1823" i="47"/>
  <c r="F1823" i="47"/>
  <c r="L1822" i="47"/>
  <c r="K1822" i="47"/>
  <c r="J1822" i="47"/>
  <c r="I1822" i="47"/>
  <c r="H1822" i="47"/>
  <c r="G1822" i="47"/>
  <c r="F1822" i="47"/>
  <c r="L1821" i="47"/>
  <c r="K1821" i="47"/>
  <c r="J1821" i="47"/>
  <c r="I1821" i="47"/>
  <c r="H1821" i="47"/>
  <c r="G1821" i="47"/>
  <c r="F1821" i="47"/>
  <c r="L1820" i="47"/>
  <c r="K1820" i="47"/>
  <c r="J1820" i="47"/>
  <c r="I1820" i="47"/>
  <c r="H1820" i="47"/>
  <c r="G1820" i="47"/>
  <c r="F1820" i="47"/>
  <c r="L1819" i="47"/>
  <c r="K1819" i="47"/>
  <c r="J1819" i="47"/>
  <c r="I1819" i="47"/>
  <c r="H1819" i="47"/>
  <c r="G1819" i="47"/>
  <c r="F1819" i="47"/>
  <c r="L1818" i="47"/>
  <c r="K1818" i="47"/>
  <c r="J1818" i="47"/>
  <c r="I1818" i="47"/>
  <c r="H1818" i="47"/>
  <c r="G1818" i="47"/>
  <c r="F1818" i="47"/>
  <c r="L1817" i="47"/>
  <c r="K1817" i="47"/>
  <c r="J1817" i="47"/>
  <c r="I1817" i="47"/>
  <c r="H1817" i="47"/>
  <c r="G1817" i="47"/>
  <c r="F1817" i="47"/>
  <c r="L1816" i="47"/>
  <c r="K1816" i="47"/>
  <c r="J1816" i="47"/>
  <c r="I1816" i="47"/>
  <c r="H1816" i="47"/>
  <c r="G1816" i="47"/>
  <c r="F1816" i="47"/>
  <c r="L1815" i="47"/>
  <c r="K1815" i="47"/>
  <c r="J1815" i="47"/>
  <c r="I1815" i="47"/>
  <c r="H1815" i="47"/>
  <c r="G1815" i="47"/>
  <c r="F1815" i="47"/>
  <c r="L1814" i="47"/>
  <c r="K1814" i="47"/>
  <c r="J1814" i="47"/>
  <c r="I1814" i="47"/>
  <c r="H1814" i="47"/>
  <c r="G1814" i="47"/>
  <c r="F1814" i="47"/>
  <c r="L1813" i="47"/>
  <c r="K1813" i="47"/>
  <c r="J1813" i="47"/>
  <c r="I1813" i="47"/>
  <c r="H1813" i="47"/>
  <c r="G1813" i="47"/>
  <c r="F1813" i="47"/>
  <c r="L1812" i="47"/>
  <c r="K1812" i="47"/>
  <c r="J1812" i="47"/>
  <c r="I1812" i="47"/>
  <c r="H1812" i="47"/>
  <c r="G1812" i="47"/>
  <c r="F1812" i="47"/>
  <c r="L1811" i="47"/>
  <c r="K1811" i="47"/>
  <c r="J1811" i="47"/>
  <c r="I1811" i="47"/>
  <c r="H1811" i="47"/>
  <c r="G1811" i="47"/>
  <c r="F1811" i="47"/>
  <c r="L1810" i="47"/>
  <c r="K1810" i="47"/>
  <c r="J1810" i="47"/>
  <c r="I1810" i="47"/>
  <c r="H1810" i="47"/>
  <c r="G1810" i="47"/>
  <c r="F1810" i="47"/>
  <c r="L1809" i="47"/>
  <c r="K1809" i="47"/>
  <c r="J1809" i="47"/>
  <c r="I1809" i="47"/>
  <c r="H1809" i="47"/>
  <c r="G1809" i="47"/>
  <c r="F1809" i="47"/>
  <c r="L1808" i="47"/>
  <c r="K1808" i="47"/>
  <c r="J1808" i="47"/>
  <c r="I1808" i="47"/>
  <c r="H1808" i="47"/>
  <c r="G1808" i="47"/>
  <c r="F1808" i="47"/>
  <c r="L1807" i="47"/>
  <c r="K1807" i="47"/>
  <c r="J1807" i="47"/>
  <c r="I1807" i="47"/>
  <c r="H1807" i="47"/>
  <c r="G1807" i="47"/>
  <c r="F1807" i="47"/>
  <c r="L1806" i="47"/>
  <c r="K1806" i="47"/>
  <c r="J1806" i="47"/>
  <c r="I1806" i="47"/>
  <c r="H1806" i="47"/>
  <c r="G1806" i="47"/>
  <c r="F1806" i="47"/>
  <c r="L1805" i="47"/>
  <c r="K1805" i="47"/>
  <c r="J1805" i="47"/>
  <c r="I1805" i="47"/>
  <c r="H1805" i="47"/>
  <c r="G1805" i="47"/>
  <c r="F1805" i="47"/>
  <c r="L1804" i="47"/>
  <c r="K1804" i="47"/>
  <c r="J1804" i="47"/>
  <c r="I1804" i="47"/>
  <c r="H1804" i="47"/>
  <c r="G1804" i="47"/>
  <c r="F1804" i="47"/>
  <c r="L1803" i="47"/>
  <c r="K1803" i="47"/>
  <c r="J1803" i="47"/>
  <c r="I1803" i="47"/>
  <c r="H1803" i="47"/>
  <c r="G1803" i="47"/>
  <c r="F1803" i="47"/>
  <c r="L1802" i="47"/>
  <c r="K1802" i="47"/>
  <c r="J1802" i="47"/>
  <c r="I1802" i="47"/>
  <c r="H1802" i="47"/>
  <c r="G1802" i="47"/>
  <c r="F1802" i="47"/>
  <c r="L1801" i="47"/>
  <c r="K1801" i="47"/>
  <c r="J1801" i="47"/>
  <c r="I1801" i="47"/>
  <c r="H1801" i="47"/>
  <c r="G1801" i="47"/>
  <c r="F1801" i="47"/>
  <c r="L1800" i="47"/>
  <c r="K1800" i="47"/>
  <c r="J1800" i="47"/>
  <c r="I1800" i="47"/>
  <c r="H1800" i="47"/>
  <c r="G1800" i="47"/>
  <c r="F1800" i="47"/>
  <c r="L1799" i="47"/>
  <c r="K1799" i="47"/>
  <c r="J1799" i="47"/>
  <c r="I1799" i="47"/>
  <c r="H1799" i="47"/>
  <c r="G1799" i="47"/>
  <c r="F1799" i="47"/>
  <c r="L1798" i="47"/>
  <c r="K1798" i="47"/>
  <c r="J1798" i="47"/>
  <c r="I1798" i="47"/>
  <c r="H1798" i="47"/>
  <c r="G1798" i="47"/>
  <c r="F1798" i="47"/>
  <c r="L1797" i="47"/>
  <c r="K1797" i="47"/>
  <c r="J1797" i="47"/>
  <c r="I1797" i="47"/>
  <c r="H1797" i="47"/>
  <c r="G1797" i="47"/>
  <c r="F1797" i="47"/>
  <c r="L1796" i="47"/>
  <c r="K1796" i="47"/>
  <c r="J1796" i="47"/>
  <c r="I1796" i="47"/>
  <c r="H1796" i="47"/>
  <c r="G1796" i="47"/>
  <c r="F1796" i="47"/>
  <c r="L1795" i="47"/>
  <c r="K1795" i="47"/>
  <c r="J1795" i="47"/>
  <c r="I1795" i="47"/>
  <c r="H1795" i="47"/>
  <c r="G1795" i="47"/>
  <c r="F1795" i="47"/>
  <c r="L1794" i="47"/>
  <c r="K1794" i="47"/>
  <c r="J1794" i="47"/>
  <c r="I1794" i="47"/>
  <c r="H1794" i="47"/>
  <c r="G1794" i="47"/>
  <c r="F1794" i="47"/>
  <c r="L1793" i="47"/>
  <c r="K1793" i="47"/>
  <c r="J1793" i="47"/>
  <c r="I1793" i="47"/>
  <c r="H1793" i="47"/>
  <c r="G1793" i="47"/>
  <c r="F1793" i="47"/>
  <c r="L1792" i="47"/>
  <c r="K1792" i="47"/>
  <c r="J1792" i="47"/>
  <c r="I1792" i="47"/>
  <c r="H1792" i="47"/>
  <c r="G1792" i="47"/>
  <c r="F1792" i="47"/>
  <c r="L1791" i="47"/>
  <c r="K1791" i="47"/>
  <c r="J1791" i="47"/>
  <c r="I1791" i="47"/>
  <c r="H1791" i="47"/>
  <c r="G1791" i="47"/>
  <c r="F1791" i="47"/>
  <c r="L1790" i="47"/>
  <c r="K1790" i="47"/>
  <c r="J1790" i="47"/>
  <c r="I1790" i="47"/>
  <c r="H1790" i="47"/>
  <c r="G1790" i="47"/>
  <c r="F1790" i="47"/>
  <c r="L1789" i="47"/>
  <c r="K1789" i="47"/>
  <c r="J1789" i="47"/>
  <c r="I1789" i="47"/>
  <c r="H1789" i="47"/>
  <c r="G1789" i="47"/>
  <c r="F1789" i="47"/>
  <c r="L1788" i="47"/>
  <c r="K1788" i="47"/>
  <c r="J1788" i="47"/>
  <c r="I1788" i="47"/>
  <c r="H1788" i="47"/>
  <c r="G1788" i="47"/>
  <c r="F1788" i="47"/>
  <c r="L1787" i="47"/>
  <c r="K1787" i="47"/>
  <c r="J1787" i="47"/>
  <c r="I1787" i="47"/>
  <c r="H1787" i="47"/>
  <c r="G1787" i="47"/>
  <c r="F1787" i="47"/>
  <c r="L1786" i="47"/>
  <c r="K1786" i="47"/>
  <c r="J1786" i="47"/>
  <c r="I1786" i="47"/>
  <c r="H1786" i="47"/>
  <c r="G1786" i="47"/>
  <c r="F1786" i="47"/>
  <c r="L1785" i="47"/>
  <c r="K1785" i="47"/>
  <c r="J1785" i="47"/>
  <c r="I1785" i="47"/>
  <c r="H1785" i="47"/>
  <c r="G1785" i="47"/>
  <c r="F1785" i="47"/>
  <c r="L1784" i="47"/>
  <c r="K1784" i="47"/>
  <c r="J1784" i="47"/>
  <c r="I1784" i="47"/>
  <c r="H1784" i="47"/>
  <c r="G1784" i="47"/>
  <c r="F1784" i="47"/>
  <c r="L1783" i="47"/>
  <c r="K1783" i="47"/>
  <c r="J1783" i="47"/>
  <c r="I1783" i="47"/>
  <c r="H1783" i="47"/>
  <c r="G1783" i="47"/>
  <c r="F1783" i="47"/>
  <c r="L1782" i="47"/>
  <c r="K1782" i="47"/>
  <c r="J1782" i="47"/>
  <c r="I1782" i="47"/>
  <c r="H1782" i="47"/>
  <c r="G1782" i="47"/>
  <c r="F1782" i="47"/>
  <c r="L1781" i="47"/>
  <c r="K1781" i="47"/>
  <c r="J1781" i="47"/>
  <c r="I1781" i="47"/>
  <c r="H1781" i="47"/>
  <c r="G1781" i="47"/>
  <c r="F1781" i="47"/>
  <c r="L1780" i="47"/>
  <c r="K1780" i="47"/>
  <c r="J1780" i="47"/>
  <c r="I1780" i="47"/>
  <c r="H1780" i="47"/>
  <c r="G1780" i="47"/>
  <c r="F1780" i="47"/>
  <c r="L1779" i="47"/>
  <c r="K1779" i="47"/>
  <c r="J1779" i="47"/>
  <c r="I1779" i="47"/>
  <c r="H1779" i="47"/>
  <c r="G1779" i="47"/>
  <c r="F1779" i="47"/>
  <c r="L1778" i="47"/>
  <c r="K1778" i="47"/>
  <c r="J1778" i="47"/>
  <c r="I1778" i="47"/>
  <c r="H1778" i="47"/>
  <c r="G1778" i="47"/>
  <c r="F1778" i="47"/>
  <c r="L1777" i="47"/>
  <c r="K1777" i="47"/>
  <c r="J1777" i="47"/>
  <c r="I1777" i="47"/>
  <c r="H1777" i="47"/>
  <c r="G1777" i="47"/>
  <c r="F1777" i="47"/>
  <c r="L1776" i="47"/>
  <c r="K1776" i="47"/>
  <c r="J1776" i="47"/>
  <c r="I1776" i="47"/>
  <c r="H1776" i="47"/>
  <c r="G1776" i="47"/>
  <c r="F1776" i="47"/>
  <c r="L1775" i="47"/>
  <c r="K1775" i="47"/>
  <c r="J1775" i="47"/>
  <c r="I1775" i="47"/>
  <c r="H1775" i="47"/>
  <c r="G1775" i="47"/>
  <c r="F1775" i="47"/>
  <c r="L1774" i="47"/>
  <c r="K1774" i="47"/>
  <c r="J1774" i="47"/>
  <c r="I1774" i="47"/>
  <c r="H1774" i="47"/>
  <c r="G1774" i="47"/>
  <c r="F1774" i="47"/>
  <c r="L1773" i="47"/>
  <c r="K1773" i="47"/>
  <c r="J1773" i="47"/>
  <c r="I1773" i="47"/>
  <c r="H1773" i="47"/>
  <c r="G1773" i="47"/>
  <c r="F1773" i="47"/>
  <c r="L1772" i="47"/>
  <c r="K1772" i="47"/>
  <c r="J1772" i="47"/>
  <c r="I1772" i="47"/>
  <c r="H1772" i="47"/>
  <c r="G1772" i="47"/>
  <c r="F1772" i="47"/>
  <c r="L1771" i="47"/>
  <c r="K1771" i="47"/>
  <c r="J1771" i="47"/>
  <c r="I1771" i="47"/>
  <c r="H1771" i="47"/>
  <c r="G1771" i="47"/>
  <c r="F1771" i="47"/>
  <c r="L1770" i="47"/>
  <c r="K1770" i="47"/>
  <c r="J1770" i="47"/>
  <c r="I1770" i="47"/>
  <c r="H1770" i="47"/>
  <c r="G1770" i="47"/>
  <c r="F1770" i="47"/>
  <c r="L1769" i="47"/>
  <c r="K1769" i="47"/>
  <c r="J1769" i="47"/>
  <c r="I1769" i="47"/>
  <c r="H1769" i="47"/>
  <c r="G1769" i="47"/>
  <c r="F1769" i="47"/>
  <c r="L1768" i="47"/>
  <c r="K1768" i="47"/>
  <c r="J1768" i="47"/>
  <c r="I1768" i="47"/>
  <c r="H1768" i="47"/>
  <c r="G1768" i="47"/>
  <c r="F1768" i="47"/>
  <c r="L1767" i="47"/>
  <c r="K1767" i="47"/>
  <c r="J1767" i="47"/>
  <c r="I1767" i="47"/>
  <c r="H1767" i="47"/>
  <c r="G1767" i="47"/>
  <c r="F1767" i="47"/>
  <c r="L1766" i="47"/>
  <c r="K1766" i="47"/>
  <c r="J1766" i="47"/>
  <c r="I1766" i="47"/>
  <c r="H1766" i="47"/>
  <c r="G1766" i="47"/>
  <c r="F1766" i="47"/>
  <c r="L1765" i="47"/>
  <c r="K1765" i="47"/>
  <c r="J1765" i="47"/>
  <c r="I1765" i="47"/>
  <c r="H1765" i="47"/>
  <c r="G1765" i="47"/>
  <c r="F1765" i="47"/>
  <c r="L1764" i="47"/>
  <c r="K1764" i="47"/>
  <c r="J1764" i="47"/>
  <c r="I1764" i="47"/>
  <c r="H1764" i="47"/>
  <c r="G1764" i="47"/>
  <c r="F1764" i="47"/>
  <c r="L1763" i="47"/>
  <c r="K1763" i="47"/>
  <c r="J1763" i="47"/>
  <c r="I1763" i="47"/>
  <c r="H1763" i="47"/>
  <c r="G1763" i="47"/>
  <c r="F1763" i="47"/>
  <c r="L1762" i="47"/>
  <c r="K1762" i="47"/>
  <c r="J1762" i="47"/>
  <c r="I1762" i="47"/>
  <c r="H1762" i="47"/>
  <c r="G1762" i="47"/>
  <c r="F1762" i="47"/>
  <c r="L1761" i="47"/>
  <c r="K1761" i="47"/>
  <c r="J1761" i="47"/>
  <c r="I1761" i="47"/>
  <c r="H1761" i="47"/>
  <c r="G1761" i="47"/>
  <c r="F1761" i="47"/>
  <c r="L1760" i="47"/>
  <c r="K1760" i="47"/>
  <c r="J1760" i="47"/>
  <c r="I1760" i="47"/>
  <c r="H1760" i="47"/>
  <c r="G1760" i="47"/>
  <c r="F1760" i="47"/>
  <c r="L1759" i="47"/>
  <c r="K1759" i="47"/>
  <c r="J1759" i="47"/>
  <c r="I1759" i="47"/>
  <c r="H1759" i="47"/>
  <c r="G1759" i="47"/>
  <c r="F1759" i="47"/>
  <c r="L1758" i="47"/>
  <c r="K1758" i="47"/>
  <c r="J1758" i="47"/>
  <c r="I1758" i="47"/>
  <c r="H1758" i="47"/>
  <c r="G1758" i="47"/>
  <c r="F1758" i="47"/>
  <c r="L1757" i="47"/>
  <c r="K1757" i="47"/>
  <c r="J1757" i="47"/>
  <c r="I1757" i="47"/>
  <c r="H1757" i="47"/>
  <c r="G1757" i="47"/>
  <c r="F1757" i="47"/>
  <c r="L1756" i="47"/>
  <c r="K1756" i="47"/>
  <c r="J1756" i="47"/>
  <c r="I1756" i="47"/>
  <c r="H1756" i="47"/>
  <c r="G1756" i="47"/>
  <c r="F1756" i="47"/>
  <c r="L1755" i="47"/>
  <c r="K1755" i="47"/>
  <c r="J1755" i="47"/>
  <c r="I1755" i="47"/>
  <c r="H1755" i="47"/>
  <c r="G1755" i="47"/>
  <c r="F1755" i="47"/>
  <c r="L1754" i="47"/>
  <c r="K1754" i="47"/>
  <c r="J1754" i="47"/>
  <c r="I1754" i="47"/>
  <c r="H1754" i="47"/>
  <c r="G1754" i="47"/>
  <c r="F1754" i="47"/>
  <c r="L1753" i="47"/>
  <c r="K1753" i="47"/>
  <c r="J1753" i="47"/>
  <c r="I1753" i="47"/>
  <c r="H1753" i="47"/>
  <c r="G1753" i="47"/>
  <c r="F1753" i="47"/>
  <c r="L1752" i="47"/>
  <c r="K1752" i="47"/>
  <c r="J1752" i="47"/>
  <c r="I1752" i="47"/>
  <c r="H1752" i="47"/>
  <c r="G1752" i="47"/>
  <c r="F1752" i="47"/>
  <c r="L1751" i="47"/>
  <c r="K1751" i="47"/>
  <c r="J1751" i="47"/>
  <c r="I1751" i="47"/>
  <c r="H1751" i="47"/>
  <c r="G1751" i="47"/>
  <c r="F1751" i="47"/>
  <c r="L1750" i="47"/>
  <c r="K1750" i="47"/>
  <c r="J1750" i="47"/>
  <c r="I1750" i="47"/>
  <c r="H1750" i="47"/>
  <c r="G1750" i="47"/>
  <c r="F1750" i="47"/>
  <c r="L1749" i="47"/>
  <c r="K1749" i="47"/>
  <c r="J1749" i="47"/>
  <c r="I1749" i="47"/>
  <c r="H1749" i="47"/>
  <c r="G1749" i="47"/>
  <c r="F1749" i="47"/>
  <c r="L1748" i="47"/>
  <c r="K1748" i="47"/>
  <c r="J1748" i="47"/>
  <c r="I1748" i="47"/>
  <c r="H1748" i="47"/>
  <c r="G1748" i="47"/>
  <c r="F1748" i="47"/>
  <c r="L1747" i="47"/>
  <c r="K1747" i="47"/>
  <c r="J1747" i="47"/>
  <c r="I1747" i="47"/>
  <c r="H1747" i="47"/>
  <c r="G1747" i="47"/>
  <c r="F1747" i="47"/>
  <c r="L1746" i="47"/>
  <c r="K1746" i="47"/>
  <c r="J1746" i="47"/>
  <c r="I1746" i="47"/>
  <c r="H1746" i="47"/>
  <c r="G1746" i="47"/>
  <c r="F1746" i="47"/>
  <c r="L1745" i="47"/>
  <c r="K1745" i="47"/>
  <c r="J1745" i="47"/>
  <c r="I1745" i="47"/>
  <c r="H1745" i="47"/>
  <c r="G1745" i="47"/>
  <c r="F1745" i="47"/>
  <c r="L1744" i="47"/>
  <c r="K1744" i="47"/>
  <c r="J1744" i="47"/>
  <c r="I1744" i="47"/>
  <c r="H1744" i="47"/>
  <c r="G1744" i="47"/>
  <c r="F1744" i="47"/>
  <c r="L1743" i="47"/>
  <c r="K1743" i="47"/>
  <c r="J1743" i="47"/>
  <c r="I1743" i="47"/>
  <c r="H1743" i="47"/>
  <c r="G1743" i="47"/>
  <c r="F1743" i="47"/>
  <c r="L1742" i="47"/>
  <c r="K1742" i="47"/>
  <c r="J1742" i="47"/>
  <c r="I1742" i="47"/>
  <c r="H1742" i="47"/>
  <c r="G1742" i="47"/>
  <c r="F1742" i="47"/>
  <c r="L1741" i="47"/>
  <c r="K1741" i="47"/>
  <c r="J1741" i="47"/>
  <c r="I1741" i="47"/>
  <c r="H1741" i="47"/>
  <c r="G1741" i="47"/>
  <c r="F1741" i="47"/>
  <c r="L1740" i="47"/>
  <c r="K1740" i="47"/>
  <c r="J1740" i="47"/>
  <c r="I1740" i="47"/>
  <c r="H1740" i="47"/>
  <c r="G1740" i="47"/>
  <c r="F1740" i="47"/>
  <c r="L1739" i="47"/>
  <c r="K1739" i="47"/>
  <c r="J1739" i="47"/>
  <c r="I1739" i="47"/>
  <c r="H1739" i="47"/>
  <c r="G1739" i="47"/>
  <c r="F1739" i="47"/>
  <c r="L1738" i="47"/>
  <c r="K1738" i="47"/>
  <c r="J1738" i="47"/>
  <c r="I1738" i="47"/>
  <c r="H1738" i="47"/>
  <c r="G1738" i="47"/>
  <c r="F1738" i="47"/>
  <c r="L1737" i="47"/>
  <c r="K1737" i="47"/>
  <c r="J1737" i="47"/>
  <c r="I1737" i="47"/>
  <c r="H1737" i="47"/>
  <c r="G1737" i="47"/>
  <c r="F1737" i="47"/>
  <c r="L1736" i="47"/>
  <c r="K1736" i="47"/>
  <c r="J1736" i="47"/>
  <c r="I1736" i="47"/>
  <c r="H1736" i="47"/>
  <c r="G1736" i="47"/>
  <c r="F1736" i="47"/>
  <c r="L1735" i="47"/>
  <c r="K1735" i="47"/>
  <c r="J1735" i="47"/>
  <c r="I1735" i="47"/>
  <c r="H1735" i="47"/>
  <c r="G1735" i="47"/>
  <c r="F1735" i="47"/>
  <c r="L1734" i="47"/>
  <c r="K1734" i="47"/>
  <c r="J1734" i="47"/>
  <c r="I1734" i="47"/>
  <c r="H1734" i="47"/>
  <c r="G1734" i="47"/>
  <c r="F1734" i="47"/>
  <c r="L1733" i="47"/>
  <c r="K1733" i="47"/>
  <c r="J1733" i="47"/>
  <c r="I1733" i="47"/>
  <c r="H1733" i="47"/>
  <c r="G1733" i="47"/>
  <c r="F1733" i="47"/>
  <c r="L1732" i="47"/>
  <c r="K1732" i="47"/>
  <c r="J1732" i="47"/>
  <c r="I1732" i="47"/>
  <c r="H1732" i="47"/>
  <c r="G1732" i="47"/>
  <c r="F1732" i="47"/>
  <c r="L1731" i="47"/>
  <c r="K1731" i="47"/>
  <c r="J1731" i="47"/>
  <c r="I1731" i="47"/>
  <c r="H1731" i="47"/>
  <c r="G1731" i="47"/>
  <c r="F1731" i="47"/>
  <c r="L1730" i="47"/>
  <c r="K1730" i="47"/>
  <c r="J1730" i="47"/>
  <c r="I1730" i="47"/>
  <c r="H1730" i="47"/>
  <c r="G1730" i="47"/>
  <c r="F1730" i="47"/>
  <c r="L1729" i="47"/>
  <c r="K1729" i="47"/>
  <c r="J1729" i="47"/>
  <c r="I1729" i="47"/>
  <c r="H1729" i="47"/>
  <c r="G1729" i="47"/>
  <c r="F1729" i="47"/>
  <c r="L1728" i="47"/>
  <c r="K1728" i="47"/>
  <c r="J1728" i="47"/>
  <c r="I1728" i="47"/>
  <c r="H1728" i="47"/>
  <c r="G1728" i="47"/>
  <c r="F1728" i="47"/>
  <c r="L1727" i="47"/>
  <c r="K1727" i="47"/>
  <c r="J1727" i="47"/>
  <c r="I1727" i="47"/>
  <c r="H1727" i="47"/>
  <c r="G1727" i="47"/>
  <c r="F1727" i="47"/>
  <c r="L1726" i="47"/>
  <c r="K1726" i="47"/>
  <c r="J1726" i="47"/>
  <c r="I1726" i="47"/>
  <c r="H1726" i="47"/>
  <c r="G1726" i="47"/>
  <c r="F1726" i="47"/>
  <c r="L1725" i="47"/>
  <c r="K1725" i="47"/>
  <c r="J1725" i="47"/>
  <c r="I1725" i="47"/>
  <c r="H1725" i="47"/>
  <c r="G1725" i="47"/>
  <c r="F1725" i="47"/>
  <c r="L1724" i="47"/>
  <c r="K1724" i="47"/>
  <c r="J1724" i="47"/>
  <c r="I1724" i="47"/>
  <c r="H1724" i="47"/>
  <c r="G1724" i="47"/>
  <c r="F1724" i="47"/>
  <c r="L1723" i="47"/>
  <c r="K1723" i="47"/>
  <c r="J1723" i="47"/>
  <c r="I1723" i="47"/>
  <c r="H1723" i="47"/>
  <c r="G1723" i="47"/>
  <c r="F1723" i="47"/>
  <c r="L1722" i="47"/>
  <c r="K1722" i="47"/>
  <c r="J1722" i="47"/>
  <c r="I1722" i="47"/>
  <c r="H1722" i="47"/>
  <c r="G1722" i="47"/>
  <c r="F1722" i="47"/>
  <c r="L1721" i="47"/>
  <c r="K1721" i="47"/>
  <c r="J1721" i="47"/>
  <c r="I1721" i="47"/>
  <c r="H1721" i="47"/>
  <c r="G1721" i="47"/>
  <c r="F1721" i="47"/>
  <c r="L1720" i="47"/>
  <c r="K1720" i="47"/>
  <c r="J1720" i="47"/>
  <c r="I1720" i="47"/>
  <c r="H1720" i="47"/>
  <c r="G1720" i="47"/>
  <c r="F1720" i="47"/>
  <c r="L1719" i="47"/>
  <c r="K1719" i="47"/>
  <c r="J1719" i="47"/>
  <c r="I1719" i="47"/>
  <c r="H1719" i="47"/>
  <c r="G1719" i="47"/>
  <c r="F1719" i="47"/>
  <c r="L1718" i="47"/>
  <c r="K1718" i="47"/>
  <c r="J1718" i="47"/>
  <c r="I1718" i="47"/>
  <c r="H1718" i="47"/>
  <c r="G1718" i="47"/>
  <c r="F1718" i="47"/>
  <c r="L1717" i="47"/>
  <c r="K1717" i="47"/>
  <c r="J1717" i="47"/>
  <c r="I1717" i="47"/>
  <c r="H1717" i="47"/>
  <c r="G1717" i="47"/>
  <c r="F1717" i="47"/>
  <c r="E1717" i="47"/>
  <c r="L1716" i="47"/>
  <c r="K1716" i="47"/>
  <c r="J1716" i="47"/>
  <c r="I1716" i="47"/>
  <c r="H1716" i="47"/>
  <c r="G1716" i="47"/>
  <c r="F1716" i="47"/>
  <c r="E1716" i="47"/>
  <c r="L1715" i="47"/>
  <c r="K1715" i="47"/>
  <c r="J1715" i="47"/>
  <c r="I1715" i="47"/>
  <c r="H1715" i="47"/>
  <c r="G1715" i="47"/>
  <c r="F1715" i="47"/>
  <c r="E1715" i="47"/>
  <c r="L1714" i="47"/>
  <c r="K1714" i="47"/>
  <c r="J1714" i="47"/>
  <c r="I1714" i="47"/>
  <c r="H1714" i="47"/>
  <c r="G1714" i="47"/>
  <c r="F1714" i="47"/>
  <c r="E1714" i="47"/>
  <c r="L1713" i="47"/>
  <c r="K1713" i="47"/>
  <c r="J1713" i="47"/>
  <c r="I1713" i="47"/>
  <c r="H1713" i="47"/>
  <c r="G1713" i="47"/>
  <c r="F1713" i="47"/>
  <c r="E1713" i="47"/>
  <c r="L1712" i="47"/>
  <c r="K1712" i="47"/>
  <c r="J1712" i="47"/>
  <c r="I1712" i="47"/>
  <c r="H1712" i="47"/>
  <c r="G1712" i="47"/>
  <c r="F1712" i="47"/>
  <c r="E1712" i="47"/>
  <c r="L1711" i="47"/>
  <c r="K1711" i="47"/>
  <c r="J1711" i="47"/>
  <c r="I1711" i="47"/>
  <c r="H1711" i="47"/>
  <c r="G1711" i="47"/>
  <c r="F1711" i="47"/>
  <c r="E1711" i="47"/>
  <c r="L1710" i="47"/>
  <c r="K1710" i="47"/>
  <c r="J1710" i="47"/>
  <c r="I1710" i="47"/>
  <c r="H1710" i="47"/>
  <c r="G1710" i="47"/>
  <c r="F1710" i="47"/>
  <c r="E1710" i="47"/>
  <c r="L1709" i="47"/>
  <c r="K1709" i="47"/>
  <c r="J1709" i="47"/>
  <c r="I1709" i="47"/>
  <c r="H1709" i="47"/>
  <c r="G1709" i="47"/>
  <c r="F1709" i="47"/>
  <c r="E1709" i="47"/>
  <c r="L1708" i="47"/>
  <c r="K1708" i="47"/>
  <c r="J1708" i="47"/>
  <c r="I1708" i="47"/>
  <c r="H1708" i="47"/>
  <c r="G1708" i="47"/>
  <c r="F1708" i="47"/>
  <c r="E1708" i="47"/>
  <c r="L1707" i="47"/>
  <c r="K1707" i="47"/>
  <c r="J1707" i="47"/>
  <c r="I1707" i="47"/>
  <c r="H1707" i="47"/>
  <c r="G1707" i="47"/>
  <c r="F1707" i="47"/>
  <c r="E1707" i="47"/>
  <c r="L1706" i="47"/>
  <c r="K1706" i="47"/>
  <c r="J1706" i="47"/>
  <c r="I1706" i="47"/>
  <c r="H1706" i="47"/>
  <c r="G1706" i="47"/>
  <c r="F1706" i="47"/>
  <c r="E1706" i="47"/>
  <c r="L1705" i="47"/>
  <c r="K1705" i="47"/>
  <c r="J1705" i="47"/>
  <c r="I1705" i="47"/>
  <c r="H1705" i="47"/>
  <c r="G1705" i="47"/>
  <c r="F1705" i="47"/>
  <c r="E1705" i="47"/>
  <c r="L1704" i="47"/>
  <c r="K1704" i="47"/>
  <c r="J1704" i="47"/>
  <c r="I1704" i="47"/>
  <c r="H1704" i="47"/>
  <c r="G1704" i="47"/>
  <c r="F1704" i="47"/>
  <c r="E1704" i="47"/>
  <c r="L1703" i="47"/>
  <c r="K1703" i="47"/>
  <c r="J1703" i="47"/>
  <c r="I1703" i="47"/>
  <c r="H1703" i="47"/>
  <c r="G1703" i="47"/>
  <c r="F1703" i="47"/>
  <c r="E1703" i="47"/>
  <c r="L1702" i="47"/>
  <c r="K1702" i="47"/>
  <c r="J1702" i="47"/>
  <c r="I1702" i="47"/>
  <c r="H1702" i="47"/>
  <c r="G1702" i="47"/>
  <c r="F1702" i="47"/>
  <c r="E1702" i="47"/>
  <c r="L1701" i="47"/>
  <c r="K1701" i="47"/>
  <c r="J1701" i="47"/>
  <c r="I1701" i="47"/>
  <c r="H1701" i="47"/>
  <c r="G1701" i="47"/>
  <c r="F1701" i="47"/>
  <c r="E1701" i="47"/>
  <c r="L1700" i="47"/>
  <c r="K1700" i="47"/>
  <c r="J1700" i="47"/>
  <c r="I1700" i="47"/>
  <c r="H1700" i="47"/>
  <c r="G1700" i="47"/>
  <c r="F1700" i="47"/>
  <c r="E1700" i="47"/>
  <c r="L1699" i="47"/>
  <c r="K1699" i="47"/>
  <c r="J1699" i="47"/>
  <c r="I1699" i="47"/>
  <c r="H1699" i="47"/>
  <c r="G1699" i="47"/>
  <c r="F1699" i="47"/>
  <c r="E1699" i="47"/>
  <c r="L1698" i="47"/>
  <c r="K1698" i="47"/>
  <c r="J1698" i="47"/>
  <c r="I1698" i="47"/>
  <c r="H1698" i="47"/>
  <c r="G1698" i="47"/>
  <c r="F1698" i="47"/>
  <c r="E1698" i="47"/>
  <c r="L1697" i="47"/>
  <c r="K1697" i="47"/>
  <c r="J1697" i="47"/>
  <c r="I1697" i="47"/>
  <c r="H1697" i="47"/>
  <c r="G1697" i="47"/>
  <c r="F1697" i="47"/>
  <c r="E1697" i="47"/>
  <c r="L1696" i="47"/>
  <c r="K1696" i="47"/>
  <c r="J1696" i="47"/>
  <c r="I1696" i="47"/>
  <c r="H1696" i="47"/>
  <c r="G1696" i="47"/>
  <c r="F1696" i="47"/>
  <c r="E1696" i="47"/>
  <c r="L1695" i="47"/>
  <c r="K1695" i="47"/>
  <c r="J1695" i="47"/>
  <c r="I1695" i="47"/>
  <c r="H1695" i="47"/>
  <c r="G1695" i="47"/>
  <c r="F1695" i="47"/>
  <c r="E1695" i="47"/>
  <c r="L1694" i="47"/>
  <c r="K1694" i="47"/>
  <c r="J1694" i="47"/>
  <c r="I1694" i="47"/>
  <c r="H1694" i="47"/>
  <c r="G1694" i="47"/>
  <c r="F1694" i="47"/>
  <c r="E1694" i="47"/>
  <c r="L1693" i="47"/>
  <c r="K1693" i="47"/>
  <c r="J1693" i="47"/>
  <c r="I1693" i="47"/>
  <c r="H1693" i="47"/>
  <c r="G1693" i="47"/>
  <c r="F1693" i="47"/>
  <c r="E1693" i="47"/>
  <c r="L1692" i="47"/>
  <c r="K1692" i="47"/>
  <c r="J1692" i="47"/>
  <c r="I1692" i="47"/>
  <c r="H1692" i="47"/>
  <c r="G1692" i="47"/>
  <c r="F1692" i="47"/>
  <c r="E1692" i="47"/>
  <c r="L1691" i="47"/>
  <c r="K1691" i="47"/>
  <c r="J1691" i="47"/>
  <c r="I1691" i="47"/>
  <c r="H1691" i="47"/>
  <c r="G1691" i="47"/>
  <c r="F1691" i="47"/>
  <c r="E1691" i="47"/>
  <c r="L1690" i="47"/>
  <c r="K1690" i="47"/>
  <c r="J1690" i="47"/>
  <c r="I1690" i="47"/>
  <c r="H1690" i="47"/>
  <c r="G1690" i="47"/>
  <c r="F1690" i="47"/>
  <c r="E1690" i="47"/>
  <c r="L1689" i="47"/>
  <c r="K1689" i="47"/>
  <c r="J1689" i="47"/>
  <c r="I1689" i="47"/>
  <c r="H1689" i="47"/>
  <c r="G1689" i="47"/>
  <c r="F1689" i="47"/>
  <c r="E1689" i="47"/>
  <c r="L1688" i="47"/>
  <c r="K1688" i="47"/>
  <c r="J1688" i="47"/>
  <c r="I1688" i="47"/>
  <c r="H1688" i="47"/>
  <c r="G1688" i="47"/>
  <c r="F1688" i="47"/>
  <c r="E1688" i="47"/>
  <c r="L1687" i="47"/>
  <c r="K1687" i="47"/>
  <c r="J1687" i="47"/>
  <c r="I1687" i="47"/>
  <c r="H1687" i="47"/>
  <c r="G1687" i="47"/>
  <c r="F1687" i="47"/>
  <c r="E1687" i="47"/>
  <c r="L1686" i="47"/>
  <c r="K1686" i="47"/>
  <c r="J1686" i="47"/>
  <c r="I1686" i="47"/>
  <c r="H1686" i="47"/>
  <c r="G1686" i="47"/>
  <c r="F1686" i="47"/>
  <c r="E1686" i="47"/>
  <c r="L1685" i="47"/>
  <c r="K1685" i="47"/>
  <c r="J1685" i="47"/>
  <c r="I1685" i="47"/>
  <c r="H1685" i="47"/>
  <c r="G1685" i="47"/>
  <c r="F1685" i="47"/>
  <c r="E1685" i="47"/>
  <c r="L1684" i="47"/>
  <c r="K1684" i="47"/>
  <c r="J1684" i="47"/>
  <c r="I1684" i="47"/>
  <c r="H1684" i="47"/>
  <c r="G1684" i="47"/>
  <c r="F1684" i="47"/>
  <c r="E1684" i="47"/>
  <c r="L1683" i="47"/>
  <c r="K1683" i="47"/>
  <c r="J1683" i="47"/>
  <c r="I1683" i="47"/>
  <c r="H1683" i="47"/>
  <c r="G1683" i="47"/>
  <c r="F1683" i="47"/>
  <c r="E1683" i="47"/>
  <c r="L1682" i="47"/>
  <c r="K1682" i="47"/>
  <c r="J1682" i="47"/>
  <c r="I1682" i="47"/>
  <c r="H1682" i="47"/>
  <c r="G1682" i="47"/>
  <c r="F1682" i="47"/>
  <c r="E1682" i="47"/>
  <c r="L1681" i="47"/>
  <c r="K1681" i="47"/>
  <c r="J1681" i="47"/>
  <c r="I1681" i="47"/>
  <c r="H1681" i="47"/>
  <c r="G1681" i="47"/>
  <c r="F1681" i="47"/>
  <c r="E1681" i="47"/>
  <c r="L1680" i="47"/>
  <c r="K1680" i="47"/>
  <c r="J1680" i="47"/>
  <c r="I1680" i="47"/>
  <c r="H1680" i="47"/>
  <c r="G1680" i="47"/>
  <c r="F1680" i="47"/>
  <c r="E1680" i="47"/>
  <c r="L1679" i="47"/>
  <c r="K1679" i="47"/>
  <c r="J1679" i="47"/>
  <c r="I1679" i="47"/>
  <c r="H1679" i="47"/>
  <c r="G1679" i="47"/>
  <c r="F1679" i="47"/>
  <c r="E1679" i="47"/>
  <c r="L1678" i="47"/>
  <c r="K1678" i="47"/>
  <c r="J1678" i="47"/>
  <c r="I1678" i="47"/>
  <c r="H1678" i="47"/>
  <c r="G1678" i="47"/>
  <c r="F1678" i="47"/>
  <c r="E1678" i="47"/>
  <c r="L1677" i="47"/>
  <c r="K1677" i="47"/>
  <c r="J1677" i="47"/>
  <c r="I1677" i="47"/>
  <c r="H1677" i="47"/>
  <c r="G1677" i="47"/>
  <c r="F1677" i="47"/>
  <c r="E1677" i="47"/>
  <c r="L1676" i="47"/>
  <c r="K1676" i="47"/>
  <c r="J1676" i="47"/>
  <c r="I1676" i="47"/>
  <c r="H1676" i="47"/>
  <c r="G1676" i="47"/>
  <c r="F1676" i="47"/>
  <c r="E1676" i="47"/>
  <c r="L1675" i="47"/>
  <c r="K1675" i="47"/>
  <c r="J1675" i="47"/>
  <c r="I1675" i="47"/>
  <c r="H1675" i="47"/>
  <c r="G1675" i="47"/>
  <c r="F1675" i="47"/>
  <c r="E1675" i="47"/>
  <c r="L1674" i="47"/>
  <c r="K1674" i="47"/>
  <c r="J1674" i="47"/>
  <c r="I1674" i="47"/>
  <c r="H1674" i="47"/>
  <c r="G1674" i="47"/>
  <c r="F1674" i="47"/>
  <c r="E1674" i="47"/>
  <c r="L1673" i="47"/>
  <c r="K1673" i="47"/>
  <c r="J1673" i="47"/>
  <c r="I1673" i="47"/>
  <c r="H1673" i="47"/>
  <c r="G1673" i="47"/>
  <c r="F1673" i="47"/>
  <c r="E1673" i="47"/>
  <c r="L1672" i="47"/>
  <c r="K1672" i="47"/>
  <c r="J1672" i="47"/>
  <c r="I1672" i="47"/>
  <c r="H1672" i="47"/>
  <c r="G1672" i="47"/>
  <c r="F1672" i="47"/>
  <c r="E1672" i="47"/>
  <c r="L1671" i="47"/>
  <c r="K1671" i="47"/>
  <c r="J1671" i="47"/>
  <c r="I1671" i="47"/>
  <c r="H1671" i="47"/>
  <c r="G1671" i="47"/>
  <c r="F1671" i="47"/>
  <c r="E1671" i="47"/>
  <c r="L1670" i="47"/>
  <c r="K1670" i="47"/>
  <c r="J1670" i="47"/>
  <c r="I1670" i="47"/>
  <c r="H1670" i="47"/>
  <c r="G1670" i="47"/>
  <c r="F1670" i="47"/>
  <c r="E1670" i="47"/>
  <c r="L1669" i="47"/>
  <c r="K1669" i="47"/>
  <c r="J1669" i="47"/>
  <c r="I1669" i="47"/>
  <c r="H1669" i="47"/>
  <c r="G1669" i="47"/>
  <c r="F1669" i="47"/>
  <c r="E1669" i="47"/>
  <c r="L1668" i="47"/>
  <c r="K1668" i="47"/>
  <c r="J1668" i="47"/>
  <c r="I1668" i="47"/>
  <c r="H1668" i="47"/>
  <c r="G1668" i="47"/>
  <c r="F1668" i="47"/>
  <c r="E1668" i="47"/>
  <c r="L1667" i="47"/>
  <c r="K1667" i="47"/>
  <c r="J1667" i="47"/>
  <c r="I1667" i="47"/>
  <c r="H1667" i="47"/>
  <c r="G1667" i="47"/>
  <c r="F1667" i="47"/>
  <c r="E1667" i="47"/>
  <c r="L1666" i="47"/>
  <c r="K1666" i="47"/>
  <c r="J1666" i="47"/>
  <c r="I1666" i="47"/>
  <c r="H1666" i="47"/>
  <c r="G1666" i="47"/>
  <c r="F1666" i="47"/>
  <c r="E1666" i="47"/>
  <c r="L1665" i="47"/>
  <c r="K1665" i="47"/>
  <c r="J1665" i="47"/>
  <c r="I1665" i="47"/>
  <c r="H1665" i="47"/>
  <c r="G1665" i="47"/>
  <c r="F1665" i="47"/>
  <c r="E1665" i="47"/>
  <c r="L1664" i="47"/>
  <c r="K1664" i="47"/>
  <c r="J1664" i="47"/>
  <c r="I1664" i="47"/>
  <c r="H1664" i="47"/>
  <c r="G1664" i="47"/>
  <c r="F1664" i="47"/>
  <c r="E1664" i="47"/>
  <c r="L1663" i="47"/>
  <c r="K1663" i="47"/>
  <c r="J1663" i="47"/>
  <c r="I1663" i="47"/>
  <c r="H1663" i="47"/>
  <c r="G1663" i="47"/>
  <c r="F1663" i="47"/>
  <c r="E1663" i="47"/>
  <c r="L1662" i="47"/>
  <c r="K1662" i="47"/>
  <c r="J1662" i="47"/>
  <c r="I1662" i="47"/>
  <c r="H1662" i="47"/>
  <c r="G1662" i="47"/>
  <c r="F1662" i="47"/>
  <c r="E1662" i="47"/>
  <c r="L1661" i="47"/>
  <c r="K1661" i="47"/>
  <c r="J1661" i="47"/>
  <c r="I1661" i="47"/>
  <c r="H1661" i="47"/>
  <c r="G1661" i="47"/>
  <c r="F1661" i="47"/>
  <c r="E1661" i="47"/>
  <c r="L1660" i="47"/>
  <c r="K1660" i="47"/>
  <c r="J1660" i="47"/>
  <c r="I1660" i="47"/>
  <c r="H1660" i="47"/>
  <c r="G1660" i="47"/>
  <c r="F1660" i="47"/>
  <c r="E1660" i="47"/>
  <c r="L1659" i="47"/>
  <c r="K1659" i="47"/>
  <c r="J1659" i="47"/>
  <c r="I1659" i="47"/>
  <c r="H1659" i="47"/>
  <c r="G1659" i="47"/>
  <c r="F1659" i="47"/>
  <c r="E1659" i="47"/>
  <c r="L1658" i="47"/>
  <c r="K1658" i="47"/>
  <c r="J1658" i="47"/>
  <c r="I1658" i="47"/>
  <c r="H1658" i="47"/>
  <c r="G1658" i="47"/>
  <c r="F1658" i="47"/>
  <c r="E1658" i="47"/>
  <c r="L1657" i="47"/>
  <c r="K1657" i="47"/>
  <c r="J1657" i="47"/>
  <c r="I1657" i="47"/>
  <c r="H1657" i="47"/>
  <c r="G1657" i="47"/>
  <c r="F1657" i="47"/>
  <c r="E1657" i="47"/>
  <c r="L1656" i="47"/>
  <c r="K1656" i="47"/>
  <c r="J1656" i="47"/>
  <c r="I1656" i="47"/>
  <c r="H1656" i="47"/>
  <c r="G1656" i="47"/>
  <c r="F1656" i="47"/>
  <c r="E1656" i="47"/>
  <c r="L1655" i="47"/>
  <c r="K1655" i="47"/>
  <c r="J1655" i="47"/>
  <c r="I1655" i="47"/>
  <c r="H1655" i="47"/>
  <c r="G1655" i="47"/>
  <c r="F1655" i="47"/>
  <c r="E1655" i="47"/>
  <c r="L1654" i="47"/>
  <c r="K1654" i="47"/>
  <c r="J1654" i="47"/>
  <c r="I1654" i="47"/>
  <c r="H1654" i="47"/>
  <c r="G1654" i="47"/>
  <c r="F1654" i="47"/>
  <c r="E1654" i="47"/>
  <c r="L1653" i="47"/>
  <c r="K1653" i="47"/>
  <c r="J1653" i="47"/>
  <c r="I1653" i="47"/>
  <c r="H1653" i="47"/>
  <c r="G1653" i="47"/>
  <c r="F1653" i="47"/>
  <c r="E1653" i="47"/>
  <c r="L1652" i="47"/>
  <c r="K1652" i="47"/>
  <c r="J1652" i="47"/>
  <c r="I1652" i="47"/>
  <c r="H1652" i="47"/>
  <c r="G1652" i="47"/>
  <c r="F1652" i="47"/>
  <c r="E1652" i="47"/>
  <c r="L1651" i="47"/>
  <c r="K1651" i="47"/>
  <c r="J1651" i="47"/>
  <c r="I1651" i="47"/>
  <c r="H1651" i="47"/>
  <c r="G1651" i="47"/>
  <c r="F1651" i="47"/>
  <c r="E1651" i="47"/>
  <c r="L1650" i="47"/>
  <c r="K1650" i="47"/>
  <c r="J1650" i="47"/>
  <c r="I1650" i="47"/>
  <c r="H1650" i="47"/>
  <c r="G1650" i="47"/>
  <c r="F1650" i="47"/>
  <c r="E1650" i="47"/>
  <c r="L1649" i="47"/>
  <c r="K1649" i="47"/>
  <c r="J1649" i="47"/>
  <c r="I1649" i="47"/>
  <c r="H1649" i="47"/>
  <c r="G1649" i="47"/>
  <c r="F1649" i="47"/>
  <c r="E1649" i="47"/>
  <c r="L1648" i="47"/>
  <c r="K1648" i="47"/>
  <c r="J1648" i="47"/>
  <c r="I1648" i="47"/>
  <c r="H1648" i="47"/>
  <c r="G1648" i="47"/>
  <c r="F1648" i="47"/>
  <c r="E1648" i="47"/>
  <c r="L1647" i="47"/>
  <c r="K1647" i="47"/>
  <c r="J1647" i="47"/>
  <c r="I1647" i="47"/>
  <c r="H1647" i="47"/>
  <c r="G1647" i="47"/>
  <c r="F1647" i="47"/>
  <c r="E1647" i="47"/>
  <c r="L1646" i="47"/>
  <c r="K1646" i="47"/>
  <c r="J1646" i="47"/>
  <c r="I1646" i="47"/>
  <c r="H1646" i="47"/>
  <c r="G1646" i="47"/>
  <c r="F1646" i="47"/>
  <c r="E1646" i="47"/>
  <c r="L1645" i="47"/>
  <c r="K1645" i="47"/>
  <c r="J1645" i="47"/>
  <c r="I1645" i="47"/>
  <c r="H1645" i="47"/>
  <c r="G1645" i="47"/>
  <c r="F1645" i="47"/>
  <c r="E1645" i="47"/>
  <c r="L1644" i="47"/>
  <c r="K1644" i="47"/>
  <c r="J1644" i="47"/>
  <c r="I1644" i="47"/>
  <c r="H1644" i="47"/>
  <c r="G1644" i="47"/>
  <c r="F1644" i="47"/>
  <c r="E1644" i="47"/>
  <c r="L1643" i="47"/>
  <c r="K1643" i="47"/>
  <c r="J1643" i="47"/>
  <c r="I1643" i="47"/>
  <c r="H1643" i="47"/>
  <c r="G1643" i="47"/>
  <c r="F1643" i="47"/>
  <c r="E1643" i="47"/>
  <c r="L1642" i="47"/>
  <c r="K1642" i="47"/>
  <c r="J1642" i="47"/>
  <c r="I1642" i="47"/>
  <c r="H1642" i="47"/>
  <c r="G1642" i="47"/>
  <c r="F1642" i="47"/>
  <c r="E1642" i="47"/>
  <c r="L1641" i="47"/>
  <c r="K1641" i="47"/>
  <c r="J1641" i="47"/>
  <c r="I1641" i="47"/>
  <c r="H1641" i="47"/>
  <c r="G1641" i="47"/>
  <c r="F1641" i="47"/>
  <c r="E1641" i="47"/>
  <c r="L1640" i="47"/>
  <c r="K1640" i="47"/>
  <c r="J1640" i="47"/>
  <c r="I1640" i="47"/>
  <c r="H1640" i="47"/>
  <c r="G1640" i="47"/>
  <c r="F1640" i="47"/>
  <c r="E1640" i="47"/>
  <c r="L1639" i="47"/>
  <c r="K1639" i="47"/>
  <c r="J1639" i="47"/>
  <c r="I1639" i="47"/>
  <c r="H1639" i="47"/>
  <c r="G1639" i="47"/>
  <c r="F1639" i="47"/>
  <c r="E1639" i="47"/>
  <c r="L1638" i="47"/>
  <c r="K1638" i="47"/>
  <c r="J1638" i="47"/>
  <c r="I1638" i="47"/>
  <c r="H1638" i="47"/>
  <c r="G1638" i="47"/>
  <c r="F1638" i="47"/>
  <c r="E1638" i="47"/>
  <c r="L1637" i="47"/>
  <c r="K1637" i="47"/>
  <c r="J1637" i="47"/>
  <c r="I1637" i="47"/>
  <c r="H1637" i="47"/>
  <c r="G1637" i="47"/>
  <c r="F1637" i="47"/>
  <c r="E1637" i="47"/>
  <c r="L1636" i="47"/>
  <c r="K1636" i="47"/>
  <c r="J1636" i="47"/>
  <c r="I1636" i="47"/>
  <c r="H1636" i="47"/>
  <c r="G1636" i="47"/>
  <c r="F1636" i="47"/>
  <c r="E1636" i="47"/>
  <c r="L1635" i="47"/>
  <c r="K1635" i="47"/>
  <c r="J1635" i="47"/>
  <c r="I1635" i="47"/>
  <c r="H1635" i="47"/>
  <c r="G1635" i="47"/>
  <c r="F1635" i="47"/>
  <c r="E1635" i="47"/>
  <c r="L1634" i="47"/>
  <c r="K1634" i="47"/>
  <c r="J1634" i="47"/>
  <c r="I1634" i="47"/>
  <c r="H1634" i="47"/>
  <c r="G1634" i="47"/>
  <c r="F1634" i="47"/>
  <c r="E1634" i="47"/>
  <c r="L1633" i="47"/>
  <c r="K1633" i="47"/>
  <c r="J1633" i="47"/>
  <c r="I1633" i="47"/>
  <c r="H1633" i="47"/>
  <c r="G1633" i="47"/>
  <c r="F1633" i="47"/>
  <c r="E1633" i="47"/>
  <c r="L1632" i="47"/>
  <c r="K1632" i="47"/>
  <c r="J1632" i="47"/>
  <c r="I1632" i="47"/>
  <c r="H1632" i="47"/>
  <c r="G1632" i="47"/>
  <c r="F1632" i="47"/>
  <c r="E1632" i="47"/>
  <c r="L1631" i="47"/>
  <c r="K1631" i="47"/>
  <c r="J1631" i="47"/>
  <c r="I1631" i="47"/>
  <c r="H1631" i="47"/>
  <c r="G1631" i="47"/>
  <c r="F1631" i="47"/>
  <c r="E1631" i="47"/>
  <c r="L1630" i="47"/>
  <c r="K1630" i="47"/>
  <c r="J1630" i="47"/>
  <c r="I1630" i="47"/>
  <c r="H1630" i="47"/>
  <c r="G1630" i="47"/>
  <c r="F1630" i="47"/>
  <c r="E1630" i="47"/>
  <c r="L1629" i="47"/>
  <c r="K1629" i="47"/>
  <c r="J1629" i="47"/>
  <c r="I1629" i="47"/>
  <c r="H1629" i="47"/>
  <c r="G1629" i="47"/>
  <c r="F1629" i="47"/>
  <c r="E1629" i="47"/>
  <c r="L1628" i="47"/>
  <c r="K1628" i="47"/>
  <c r="J1628" i="47"/>
  <c r="I1628" i="47"/>
  <c r="H1628" i="47"/>
  <c r="G1628" i="47"/>
  <c r="F1628" i="47"/>
  <c r="E1628" i="47"/>
  <c r="L1627" i="47"/>
  <c r="K1627" i="47"/>
  <c r="J1627" i="47"/>
  <c r="I1627" i="47"/>
  <c r="H1627" i="47"/>
  <c r="G1627" i="47"/>
  <c r="F1627" i="47"/>
  <c r="E1627" i="47"/>
  <c r="L1626" i="47"/>
  <c r="K1626" i="47"/>
  <c r="J1626" i="47"/>
  <c r="I1626" i="47"/>
  <c r="H1626" i="47"/>
  <c r="G1626" i="47"/>
  <c r="F1626" i="47"/>
  <c r="E1626" i="47"/>
  <c r="L1625" i="47"/>
  <c r="K1625" i="47"/>
  <c r="J1625" i="47"/>
  <c r="I1625" i="47"/>
  <c r="H1625" i="47"/>
  <c r="G1625" i="47"/>
  <c r="F1625" i="47"/>
  <c r="E1625" i="47"/>
  <c r="L1624" i="47"/>
  <c r="K1624" i="47"/>
  <c r="J1624" i="47"/>
  <c r="I1624" i="47"/>
  <c r="H1624" i="47"/>
  <c r="G1624" i="47"/>
  <c r="F1624" i="47"/>
  <c r="E1624" i="47"/>
  <c r="L1623" i="47"/>
  <c r="K1623" i="47"/>
  <c r="J1623" i="47"/>
  <c r="I1623" i="47"/>
  <c r="H1623" i="47"/>
  <c r="G1623" i="47"/>
  <c r="F1623" i="47"/>
  <c r="E1623" i="47"/>
  <c r="L1622" i="47"/>
  <c r="K1622" i="47"/>
  <c r="J1622" i="47"/>
  <c r="I1622" i="47"/>
  <c r="H1622" i="47"/>
  <c r="G1622" i="47"/>
  <c r="F1622" i="47"/>
  <c r="E1622" i="47"/>
  <c r="L1621" i="47"/>
  <c r="K1621" i="47"/>
  <c r="J1621" i="47"/>
  <c r="I1621" i="47"/>
  <c r="H1621" i="47"/>
  <c r="G1621" i="47"/>
  <c r="F1621" i="47"/>
  <c r="E1621" i="47"/>
  <c r="L1620" i="47"/>
  <c r="K1620" i="47"/>
  <c r="J1620" i="47"/>
  <c r="I1620" i="47"/>
  <c r="H1620" i="47"/>
  <c r="G1620" i="47"/>
  <c r="F1620" i="47"/>
  <c r="E1620" i="47"/>
  <c r="L1619" i="47"/>
  <c r="K1619" i="47"/>
  <c r="J1619" i="47"/>
  <c r="I1619" i="47"/>
  <c r="H1619" i="47"/>
  <c r="G1619" i="47"/>
  <c r="F1619" i="47"/>
  <c r="E1619" i="47"/>
  <c r="L1618" i="47"/>
  <c r="K1618" i="47"/>
  <c r="J1618" i="47"/>
  <c r="I1618" i="47"/>
  <c r="H1618" i="47"/>
  <c r="G1618" i="47"/>
  <c r="F1618" i="47"/>
  <c r="E1618" i="47"/>
  <c r="L1617" i="47"/>
  <c r="K1617" i="47"/>
  <c r="J1617" i="47"/>
  <c r="I1617" i="47"/>
  <c r="H1617" i="47"/>
  <c r="G1617" i="47"/>
  <c r="F1617" i="47"/>
  <c r="E1617" i="47"/>
  <c r="L1616" i="47"/>
  <c r="K1616" i="47"/>
  <c r="J1616" i="47"/>
  <c r="I1616" i="47"/>
  <c r="H1616" i="47"/>
  <c r="G1616" i="47"/>
  <c r="F1616" i="47"/>
  <c r="E1616" i="47"/>
  <c r="L1615" i="47"/>
  <c r="K1615" i="47"/>
  <c r="J1615" i="47"/>
  <c r="I1615" i="47"/>
  <c r="H1615" i="47"/>
  <c r="G1615" i="47"/>
  <c r="F1615" i="47"/>
  <c r="E1615" i="47"/>
  <c r="L1614" i="47"/>
  <c r="K1614" i="47"/>
  <c r="J1614" i="47"/>
  <c r="I1614" i="47"/>
  <c r="H1614" i="47"/>
  <c r="G1614" i="47"/>
  <c r="F1614" i="47"/>
  <c r="E1614" i="47"/>
  <c r="L1613" i="47"/>
  <c r="K1613" i="47"/>
  <c r="J1613" i="47"/>
  <c r="I1613" i="47"/>
  <c r="H1613" i="47"/>
  <c r="G1613" i="47"/>
  <c r="F1613" i="47"/>
  <c r="E1613" i="47"/>
  <c r="L1612" i="47"/>
  <c r="K1612" i="47"/>
  <c r="J1612" i="47"/>
  <c r="I1612" i="47"/>
  <c r="H1612" i="47"/>
  <c r="G1612" i="47"/>
  <c r="F1612" i="47"/>
  <c r="E1612" i="47"/>
  <c r="L1611" i="47"/>
  <c r="K1611" i="47"/>
  <c r="J1611" i="47"/>
  <c r="I1611" i="47"/>
  <c r="H1611" i="47"/>
  <c r="G1611" i="47"/>
  <c r="F1611" i="47"/>
  <c r="E1611" i="47"/>
  <c r="L1610" i="47"/>
  <c r="K1610" i="47"/>
  <c r="J1610" i="47"/>
  <c r="I1610" i="47"/>
  <c r="H1610" i="47"/>
  <c r="G1610" i="47"/>
  <c r="F1610" i="47"/>
  <c r="E1610" i="47"/>
  <c r="L1609" i="47"/>
  <c r="K1609" i="47"/>
  <c r="J1609" i="47"/>
  <c r="I1609" i="47"/>
  <c r="H1609" i="47"/>
  <c r="G1609" i="47"/>
  <c r="F1609" i="47"/>
  <c r="E1609" i="47"/>
  <c r="L1608" i="47"/>
  <c r="K1608" i="47"/>
  <c r="J1608" i="47"/>
  <c r="I1608" i="47"/>
  <c r="H1608" i="47"/>
  <c r="G1608" i="47"/>
  <c r="F1608" i="47"/>
  <c r="E1608" i="47"/>
  <c r="L1607" i="47"/>
  <c r="K1607" i="47"/>
  <c r="J1607" i="47"/>
  <c r="I1607" i="47"/>
  <c r="H1607" i="47"/>
  <c r="G1607" i="47"/>
  <c r="F1607" i="47"/>
  <c r="E1607" i="47"/>
  <c r="L1606" i="47"/>
  <c r="K1606" i="47"/>
  <c r="J1606" i="47"/>
  <c r="I1606" i="47"/>
  <c r="H1606" i="47"/>
  <c r="G1606" i="47"/>
  <c r="F1606" i="47"/>
  <c r="E1606" i="47"/>
  <c r="L1605" i="47"/>
  <c r="K1605" i="47"/>
  <c r="J1605" i="47"/>
  <c r="I1605" i="47"/>
  <c r="H1605" i="47"/>
  <c r="G1605" i="47"/>
  <c r="F1605" i="47"/>
  <c r="E1605" i="47"/>
  <c r="L1604" i="47"/>
  <c r="K1604" i="47"/>
  <c r="J1604" i="47"/>
  <c r="I1604" i="47"/>
  <c r="H1604" i="47"/>
  <c r="G1604" i="47"/>
  <c r="F1604" i="47"/>
  <c r="E1604" i="47"/>
  <c r="L1603" i="47"/>
  <c r="K1603" i="47"/>
  <c r="J1603" i="47"/>
  <c r="I1603" i="47"/>
  <c r="H1603" i="47"/>
  <c r="G1603" i="47"/>
  <c r="F1603" i="47"/>
  <c r="E1603" i="47"/>
  <c r="L1602" i="47"/>
  <c r="K1602" i="47"/>
  <c r="J1602" i="47"/>
  <c r="I1602" i="47"/>
  <c r="H1602" i="47"/>
  <c r="G1602" i="47"/>
  <c r="F1602" i="47"/>
  <c r="E1602" i="47"/>
  <c r="L1601" i="47"/>
  <c r="K1601" i="47"/>
  <c r="J1601" i="47"/>
  <c r="I1601" i="47"/>
  <c r="H1601" i="47"/>
  <c r="G1601" i="47"/>
  <c r="F1601" i="47"/>
  <c r="E1601" i="47"/>
  <c r="L1600" i="47"/>
  <c r="K1600" i="47"/>
  <c r="J1600" i="47"/>
  <c r="I1600" i="47"/>
  <c r="H1600" i="47"/>
  <c r="G1600" i="47"/>
  <c r="F1600" i="47"/>
  <c r="E1600" i="47"/>
  <c r="L1599" i="47"/>
  <c r="K1599" i="47"/>
  <c r="J1599" i="47"/>
  <c r="I1599" i="47"/>
  <c r="H1599" i="47"/>
  <c r="G1599" i="47"/>
  <c r="F1599" i="47"/>
  <c r="E1599" i="47"/>
  <c r="L1598" i="47"/>
  <c r="K1598" i="47"/>
  <c r="J1598" i="47"/>
  <c r="I1598" i="47"/>
  <c r="H1598" i="47"/>
  <c r="G1598" i="47"/>
  <c r="F1598" i="47"/>
  <c r="E1598" i="47"/>
  <c r="L1597" i="47"/>
  <c r="K1597" i="47"/>
  <c r="J1597" i="47"/>
  <c r="I1597" i="47"/>
  <c r="H1597" i="47"/>
  <c r="G1597" i="47"/>
  <c r="F1597" i="47"/>
  <c r="E1597" i="47"/>
  <c r="L1596" i="47"/>
  <c r="K1596" i="47"/>
  <c r="J1596" i="47"/>
  <c r="I1596" i="47"/>
  <c r="H1596" i="47"/>
  <c r="G1596" i="47"/>
  <c r="F1596" i="47"/>
  <c r="E1596" i="47"/>
  <c r="L1595" i="47"/>
  <c r="K1595" i="47"/>
  <c r="J1595" i="47"/>
  <c r="I1595" i="47"/>
  <c r="H1595" i="47"/>
  <c r="G1595" i="47"/>
  <c r="F1595" i="47"/>
  <c r="E1595" i="47"/>
  <c r="L1594" i="47"/>
  <c r="K1594" i="47"/>
  <c r="J1594" i="47"/>
  <c r="I1594" i="47"/>
  <c r="H1594" i="47"/>
  <c r="G1594" i="47"/>
  <c r="F1594" i="47"/>
  <c r="E1594" i="47"/>
  <c r="L1593" i="47"/>
  <c r="K1593" i="47"/>
  <c r="J1593" i="47"/>
  <c r="I1593" i="47"/>
  <c r="H1593" i="47"/>
  <c r="G1593" i="47"/>
  <c r="F1593" i="47"/>
  <c r="E1593" i="47"/>
  <c r="L1592" i="47"/>
  <c r="K1592" i="47"/>
  <c r="J1592" i="47"/>
  <c r="I1592" i="47"/>
  <c r="H1592" i="47"/>
  <c r="G1592" i="47"/>
  <c r="F1592" i="47"/>
  <c r="E1592" i="47"/>
  <c r="L1591" i="47"/>
  <c r="K1591" i="47"/>
  <c r="J1591" i="47"/>
  <c r="I1591" i="47"/>
  <c r="H1591" i="47"/>
  <c r="G1591" i="47"/>
  <c r="F1591" i="47"/>
  <c r="E1591" i="47"/>
  <c r="L1590" i="47"/>
  <c r="K1590" i="47"/>
  <c r="J1590" i="47"/>
  <c r="I1590" i="47"/>
  <c r="H1590" i="47"/>
  <c r="G1590" i="47"/>
  <c r="F1590" i="47"/>
  <c r="E1590" i="47"/>
  <c r="L1589" i="47"/>
  <c r="K1589" i="47"/>
  <c r="J1589" i="47"/>
  <c r="I1589" i="47"/>
  <c r="H1589" i="47"/>
  <c r="G1589" i="47"/>
  <c r="F1589" i="47"/>
  <c r="E1589" i="47"/>
  <c r="L1588" i="47"/>
  <c r="K1588" i="47"/>
  <c r="J1588" i="47"/>
  <c r="I1588" i="47"/>
  <c r="H1588" i="47"/>
  <c r="G1588" i="47"/>
  <c r="F1588" i="47"/>
  <c r="E1588" i="47"/>
  <c r="L1587" i="47"/>
  <c r="K1587" i="47"/>
  <c r="J1587" i="47"/>
  <c r="I1587" i="47"/>
  <c r="H1587" i="47"/>
  <c r="G1587" i="47"/>
  <c r="F1587" i="47"/>
  <c r="E1587" i="47"/>
  <c r="L1586" i="47"/>
  <c r="K1586" i="47"/>
  <c r="J1586" i="47"/>
  <c r="I1586" i="47"/>
  <c r="H1586" i="47"/>
  <c r="G1586" i="47"/>
  <c r="F1586" i="47"/>
  <c r="E1586" i="47"/>
  <c r="L1585" i="47"/>
  <c r="K1585" i="47"/>
  <c r="J1585" i="47"/>
  <c r="I1585" i="47"/>
  <c r="H1585" i="47"/>
  <c r="G1585" i="47"/>
  <c r="F1585" i="47"/>
  <c r="E1585" i="47"/>
  <c r="L1584" i="47"/>
  <c r="K1584" i="47"/>
  <c r="J1584" i="47"/>
  <c r="I1584" i="47"/>
  <c r="H1584" i="47"/>
  <c r="G1584" i="47"/>
  <c r="F1584" i="47"/>
  <c r="E1584" i="47"/>
  <c r="L1583" i="47"/>
  <c r="K1583" i="47"/>
  <c r="J1583" i="47"/>
  <c r="I1583" i="47"/>
  <c r="H1583" i="47"/>
  <c r="G1583" i="47"/>
  <c r="F1583" i="47"/>
  <c r="E1583" i="47"/>
  <c r="L1582" i="47"/>
  <c r="K1582" i="47"/>
  <c r="J1582" i="47"/>
  <c r="I1582" i="47"/>
  <c r="H1582" i="47"/>
  <c r="G1582" i="47"/>
  <c r="F1582" i="47"/>
  <c r="E1582" i="47"/>
  <c r="L1581" i="47"/>
  <c r="K1581" i="47"/>
  <c r="J1581" i="47"/>
  <c r="I1581" i="47"/>
  <c r="H1581" i="47"/>
  <c r="G1581" i="47"/>
  <c r="F1581" i="47"/>
  <c r="E1581" i="47"/>
  <c r="L1580" i="47"/>
  <c r="K1580" i="47"/>
  <c r="J1580" i="47"/>
  <c r="I1580" i="47"/>
  <c r="H1580" i="47"/>
  <c r="G1580" i="47"/>
  <c r="F1580" i="47"/>
  <c r="E1580" i="47"/>
  <c r="L1579" i="47"/>
  <c r="K1579" i="47"/>
  <c r="J1579" i="47"/>
  <c r="I1579" i="47"/>
  <c r="H1579" i="47"/>
  <c r="G1579" i="47"/>
  <c r="F1579" i="47"/>
  <c r="E1579" i="47"/>
  <c r="L1578" i="47"/>
  <c r="K1578" i="47"/>
  <c r="J1578" i="47"/>
  <c r="I1578" i="47"/>
  <c r="H1578" i="47"/>
  <c r="G1578" i="47"/>
  <c r="F1578" i="47"/>
  <c r="E1578" i="47"/>
  <c r="L1577" i="47"/>
  <c r="K1577" i="47"/>
  <c r="J1577" i="47"/>
  <c r="I1577" i="47"/>
  <c r="H1577" i="47"/>
  <c r="G1577" i="47"/>
  <c r="F1577" i="47"/>
  <c r="E1577" i="47"/>
  <c r="L1576" i="47"/>
  <c r="K1576" i="47"/>
  <c r="J1576" i="47"/>
  <c r="I1576" i="47"/>
  <c r="H1576" i="47"/>
  <c r="G1576" i="47"/>
  <c r="F1576" i="47"/>
  <c r="E1576" i="47"/>
  <c r="L1575" i="47"/>
  <c r="K1575" i="47"/>
  <c r="J1575" i="47"/>
  <c r="I1575" i="47"/>
  <c r="H1575" i="47"/>
  <c r="G1575" i="47"/>
  <c r="F1575" i="47"/>
  <c r="E1575" i="47"/>
  <c r="L1574" i="47"/>
  <c r="K1574" i="47"/>
  <c r="J1574" i="47"/>
  <c r="I1574" i="47"/>
  <c r="H1574" i="47"/>
  <c r="G1574" i="47"/>
  <c r="F1574" i="47"/>
  <c r="E1574" i="47"/>
  <c r="L1573" i="47"/>
  <c r="K1573" i="47"/>
  <c r="J1573" i="47"/>
  <c r="I1573" i="47"/>
  <c r="H1573" i="47"/>
  <c r="G1573" i="47"/>
  <c r="F1573" i="47"/>
  <c r="E1573" i="47"/>
  <c r="L1572" i="47"/>
  <c r="K1572" i="47"/>
  <c r="J1572" i="47"/>
  <c r="I1572" i="47"/>
  <c r="H1572" i="47"/>
  <c r="G1572" i="47"/>
  <c r="F1572" i="47"/>
  <c r="E1572" i="47"/>
  <c r="L1571" i="47"/>
  <c r="K1571" i="47"/>
  <c r="J1571" i="47"/>
  <c r="I1571" i="47"/>
  <c r="H1571" i="47"/>
  <c r="G1571" i="47"/>
  <c r="F1571" i="47"/>
  <c r="E1571" i="47"/>
  <c r="L1570" i="47"/>
  <c r="K1570" i="47"/>
  <c r="J1570" i="47"/>
  <c r="I1570" i="47"/>
  <c r="H1570" i="47"/>
  <c r="G1570" i="47"/>
  <c r="F1570" i="47"/>
  <c r="E1570" i="47"/>
  <c r="L1569" i="47"/>
  <c r="K1569" i="47"/>
  <c r="J1569" i="47"/>
  <c r="I1569" i="47"/>
  <c r="H1569" i="47"/>
  <c r="G1569" i="47"/>
  <c r="F1569" i="47"/>
  <c r="E1569" i="47"/>
  <c r="L1568" i="47"/>
  <c r="K1568" i="47"/>
  <c r="J1568" i="47"/>
  <c r="I1568" i="47"/>
  <c r="H1568" i="47"/>
  <c r="G1568" i="47"/>
  <c r="F1568" i="47"/>
  <c r="E1568" i="47"/>
  <c r="L1567" i="47"/>
  <c r="K1567" i="47"/>
  <c r="J1567" i="47"/>
  <c r="I1567" i="47"/>
  <c r="H1567" i="47"/>
  <c r="G1567" i="47"/>
  <c r="F1567" i="47"/>
  <c r="E1567" i="47"/>
  <c r="L1566" i="47"/>
  <c r="K1566" i="47"/>
  <c r="J1566" i="47"/>
  <c r="I1566" i="47"/>
  <c r="H1566" i="47"/>
  <c r="G1566" i="47"/>
  <c r="F1566" i="47"/>
  <c r="E1566" i="47"/>
  <c r="L1565" i="47"/>
  <c r="K1565" i="47"/>
  <c r="J1565" i="47"/>
  <c r="I1565" i="47"/>
  <c r="H1565" i="47"/>
  <c r="G1565" i="47"/>
  <c r="F1565" i="47"/>
  <c r="E1565" i="47"/>
  <c r="L1564" i="47"/>
  <c r="K1564" i="47"/>
  <c r="J1564" i="47"/>
  <c r="I1564" i="47"/>
  <c r="H1564" i="47"/>
  <c r="G1564" i="47"/>
  <c r="F1564" i="47"/>
  <c r="E1564" i="47"/>
  <c r="L1563" i="47"/>
  <c r="K1563" i="47"/>
  <c r="J1563" i="47"/>
  <c r="I1563" i="47"/>
  <c r="H1563" i="47"/>
  <c r="G1563" i="47"/>
  <c r="F1563" i="47"/>
  <c r="E1563" i="47"/>
  <c r="L1562" i="47"/>
  <c r="K1562" i="47"/>
  <c r="J1562" i="47"/>
  <c r="I1562" i="47"/>
  <c r="H1562" i="47"/>
  <c r="G1562" i="47"/>
  <c r="F1562" i="47"/>
  <c r="E1562" i="47"/>
  <c r="L1561" i="47"/>
  <c r="K1561" i="47"/>
  <c r="J1561" i="47"/>
  <c r="I1561" i="47"/>
  <c r="H1561" i="47"/>
  <c r="G1561" i="47"/>
  <c r="F1561" i="47"/>
  <c r="E1561" i="47"/>
  <c r="L1560" i="47"/>
  <c r="K1560" i="47"/>
  <c r="J1560" i="47"/>
  <c r="I1560" i="47"/>
  <c r="H1560" i="47"/>
  <c r="G1560" i="47"/>
  <c r="F1560" i="47"/>
  <c r="E1560" i="47"/>
  <c r="L1559" i="47"/>
  <c r="K1559" i="47"/>
  <c r="J1559" i="47"/>
  <c r="I1559" i="47"/>
  <c r="H1559" i="47"/>
  <c r="G1559" i="47"/>
  <c r="F1559" i="47"/>
  <c r="E1559" i="47"/>
  <c r="L1558" i="47"/>
  <c r="K1558" i="47"/>
  <c r="J1558" i="47"/>
  <c r="I1558" i="47"/>
  <c r="H1558" i="47"/>
  <c r="G1558" i="47"/>
  <c r="F1558" i="47"/>
  <c r="E1558" i="47"/>
  <c r="L1557" i="47"/>
  <c r="K1557" i="47"/>
  <c r="J1557" i="47"/>
  <c r="I1557" i="47"/>
  <c r="H1557" i="47"/>
  <c r="G1557" i="47"/>
  <c r="F1557" i="47"/>
  <c r="E1557" i="47"/>
  <c r="L1556" i="47"/>
  <c r="K1556" i="47"/>
  <c r="J1556" i="47"/>
  <c r="I1556" i="47"/>
  <c r="H1556" i="47"/>
  <c r="G1556" i="47"/>
  <c r="F1556" i="47"/>
  <c r="E1556" i="47"/>
  <c r="L1555" i="47"/>
  <c r="K1555" i="47"/>
  <c r="J1555" i="47"/>
  <c r="I1555" i="47"/>
  <c r="H1555" i="47"/>
  <c r="G1555" i="47"/>
  <c r="F1555" i="47"/>
  <c r="E1555" i="47"/>
  <c r="L1554" i="47"/>
  <c r="K1554" i="47"/>
  <c r="J1554" i="47"/>
  <c r="I1554" i="47"/>
  <c r="H1554" i="47"/>
  <c r="G1554" i="47"/>
  <c r="F1554" i="47"/>
  <c r="AF368" i="46"/>
  <c r="AE368" i="46"/>
  <c r="AD368" i="46"/>
  <c r="AC368" i="46"/>
  <c r="AB368" i="46"/>
  <c r="AA368" i="46"/>
  <c r="Z368" i="46"/>
  <c r="Y368" i="46"/>
  <c r="X368" i="46"/>
  <c r="W368" i="46"/>
  <c r="V368" i="46"/>
  <c r="P368" i="46"/>
  <c r="Q368" i="46" s="1"/>
  <c r="AF367" i="46"/>
  <c r="AE367" i="46"/>
  <c r="AD367" i="46"/>
  <c r="AC367" i="46"/>
  <c r="AB367" i="46"/>
  <c r="AA367" i="46"/>
  <c r="Z367" i="46"/>
  <c r="Y367" i="46"/>
  <c r="X367" i="46"/>
  <c r="W367" i="46"/>
  <c r="V367" i="46"/>
  <c r="P367" i="46"/>
  <c r="Q367" i="46" s="1"/>
  <c r="AF366" i="46"/>
  <c r="AE366" i="46"/>
  <c r="AD366" i="46"/>
  <c r="AC366" i="46"/>
  <c r="AB366" i="46"/>
  <c r="AA366" i="46"/>
  <c r="Z366" i="46"/>
  <c r="Y366" i="46"/>
  <c r="X366" i="46"/>
  <c r="W366" i="46"/>
  <c r="V366" i="46"/>
  <c r="P366" i="46"/>
  <c r="Q366" i="46" s="1"/>
  <c r="AF365" i="46"/>
  <c r="AE365" i="46"/>
  <c r="AD365" i="46"/>
  <c r="AC365" i="46"/>
  <c r="AB365" i="46"/>
  <c r="AA365" i="46"/>
  <c r="Z365" i="46"/>
  <c r="Y365" i="46"/>
  <c r="X365" i="46"/>
  <c r="W365" i="46"/>
  <c r="V365" i="46"/>
  <c r="P365" i="46"/>
  <c r="Q365" i="46" s="1"/>
  <c r="AF364" i="46"/>
  <c r="AE364" i="46"/>
  <c r="AD364" i="46"/>
  <c r="AC364" i="46"/>
  <c r="AB364" i="46"/>
  <c r="AA364" i="46"/>
  <c r="Z364" i="46"/>
  <c r="Y364" i="46"/>
  <c r="X364" i="46"/>
  <c r="W364" i="46"/>
  <c r="V364" i="46"/>
  <c r="P364" i="46"/>
  <c r="Q364" i="46" s="1"/>
  <c r="AF363" i="46"/>
  <c r="AE363" i="46"/>
  <c r="AD363" i="46"/>
  <c r="AC363" i="46"/>
  <c r="AB363" i="46"/>
  <c r="AA363" i="46"/>
  <c r="Z363" i="46"/>
  <c r="Y363" i="46"/>
  <c r="X363" i="46"/>
  <c r="W363" i="46"/>
  <c r="V363" i="46"/>
  <c r="P363" i="46"/>
  <c r="Q363" i="46" s="1"/>
  <c r="AF362" i="46"/>
  <c r="AE362" i="46"/>
  <c r="AD362" i="46"/>
  <c r="AC362" i="46"/>
  <c r="AB362" i="46"/>
  <c r="AA362" i="46"/>
  <c r="Z362" i="46"/>
  <c r="Y362" i="46"/>
  <c r="X362" i="46"/>
  <c r="W362" i="46"/>
  <c r="V362" i="46"/>
  <c r="P362" i="46"/>
  <c r="Q362" i="46" s="1"/>
  <c r="AF361" i="46"/>
  <c r="AE361" i="46"/>
  <c r="AD361" i="46"/>
  <c r="AC361" i="46"/>
  <c r="AB361" i="46"/>
  <c r="AA361" i="46"/>
  <c r="Z361" i="46"/>
  <c r="Y361" i="46"/>
  <c r="X361" i="46"/>
  <c r="W361" i="46"/>
  <c r="V361" i="46"/>
  <c r="P361" i="46"/>
  <c r="Q361" i="46" s="1"/>
  <c r="AF360" i="46"/>
  <c r="AE360" i="46"/>
  <c r="AD360" i="46"/>
  <c r="AC360" i="46"/>
  <c r="AB360" i="46"/>
  <c r="AA360" i="46"/>
  <c r="Z360" i="46"/>
  <c r="Y360" i="46"/>
  <c r="X360" i="46"/>
  <c r="W360" i="46"/>
  <c r="V360" i="46"/>
  <c r="P360" i="46"/>
  <c r="Q360" i="46" s="1"/>
  <c r="AF359" i="46"/>
  <c r="AE359" i="46"/>
  <c r="AD359" i="46"/>
  <c r="AC359" i="46"/>
  <c r="AB359" i="46"/>
  <c r="AA359" i="46"/>
  <c r="Z359" i="46"/>
  <c r="Y359" i="46"/>
  <c r="X359" i="46"/>
  <c r="W359" i="46"/>
  <c r="V359" i="46"/>
  <c r="P359" i="46"/>
  <c r="Q359" i="46" s="1"/>
  <c r="AF358" i="46"/>
  <c r="AE358" i="46"/>
  <c r="AD358" i="46"/>
  <c r="AC358" i="46"/>
  <c r="AB358" i="46"/>
  <c r="AA358" i="46"/>
  <c r="Z358" i="46"/>
  <c r="Y358" i="46"/>
  <c r="X358" i="46"/>
  <c r="W358" i="46"/>
  <c r="V358" i="46"/>
  <c r="P358" i="46"/>
  <c r="Q358" i="46" s="1"/>
  <c r="AF357" i="46"/>
  <c r="AE357" i="46"/>
  <c r="AD357" i="46"/>
  <c r="AC357" i="46"/>
  <c r="AB357" i="46"/>
  <c r="AA357" i="46"/>
  <c r="Z357" i="46"/>
  <c r="Y357" i="46"/>
  <c r="X357" i="46"/>
  <c r="W357" i="46"/>
  <c r="V357" i="46"/>
  <c r="Q357" i="46"/>
  <c r="P357" i="46"/>
  <c r="AF356" i="46"/>
  <c r="AE356" i="46"/>
  <c r="AD356" i="46"/>
  <c r="AC356" i="46"/>
  <c r="AB356" i="46"/>
  <c r="AA356" i="46"/>
  <c r="Z356" i="46"/>
  <c r="Y356" i="46"/>
  <c r="X356" i="46"/>
  <c r="W356" i="46"/>
  <c r="V356" i="46"/>
  <c r="P356" i="46"/>
  <c r="Q356" i="46" s="1"/>
  <c r="AF355" i="46"/>
  <c r="AE355" i="46"/>
  <c r="AD355" i="46"/>
  <c r="AC355" i="46"/>
  <c r="AB355" i="46"/>
  <c r="AA355" i="46"/>
  <c r="Z355" i="46"/>
  <c r="Y355" i="46"/>
  <c r="X355" i="46"/>
  <c r="W355" i="46"/>
  <c r="V355" i="46"/>
  <c r="P355" i="46"/>
  <c r="Q355" i="46" s="1"/>
  <c r="AF354" i="46"/>
  <c r="AE354" i="46"/>
  <c r="AD354" i="46"/>
  <c r="AC354" i="46"/>
  <c r="AB354" i="46"/>
  <c r="AA354" i="46"/>
  <c r="Z354" i="46"/>
  <c r="Y354" i="46"/>
  <c r="X354" i="46"/>
  <c r="W354" i="46"/>
  <c r="V354" i="46"/>
  <c r="P354" i="46"/>
  <c r="Q354" i="46" s="1"/>
  <c r="AF353" i="46"/>
  <c r="AE353" i="46"/>
  <c r="AD353" i="46"/>
  <c r="AC353" i="46"/>
  <c r="AB353" i="46"/>
  <c r="AA353" i="46"/>
  <c r="Z353" i="46"/>
  <c r="Y353" i="46"/>
  <c r="X353" i="46"/>
  <c r="W353" i="46"/>
  <c r="V353" i="46"/>
  <c r="P353" i="46"/>
  <c r="Q353" i="46" s="1"/>
  <c r="AF352" i="46"/>
  <c r="AE352" i="46"/>
  <c r="AD352" i="46"/>
  <c r="AC352" i="46"/>
  <c r="AB352" i="46"/>
  <c r="AA352" i="46"/>
  <c r="Z352" i="46"/>
  <c r="Y352" i="46"/>
  <c r="X352" i="46"/>
  <c r="W352" i="46"/>
  <c r="V352" i="46"/>
  <c r="Q352" i="46"/>
  <c r="P352" i="46"/>
  <c r="AF351" i="46"/>
  <c r="AE351" i="46"/>
  <c r="AD351" i="46"/>
  <c r="AC351" i="46"/>
  <c r="AB351" i="46"/>
  <c r="AA351" i="46"/>
  <c r="Z351" i="46"/>
  <c r="Y351" i="46"/>
  <c r="X351" i="46"/>
  <c r="W351" i="46"/>
  <c r="V351" i="46"/>
  <c r="P351" i="46"/>
  <c r="Q351" i="46" s="1"/>
  <c r="AF350" i="46"/>
  <c r="AE350" i="46"/>
  <c r="AD350" i="46"/>
  <c r="AC350" i="46"/>
  <c r="AB350" i="46"/>
  <c r="AA350" i="46"/>
  <c r="Z350" i="46"/>
  <c r="Y350" i="46"/>
  <c r="X350" i="46"/>
  <c r="W350" i="46"/>
  <c r="V350" i="46"/>
  <c r="P350" i="46"/>
  <c r="Q350" i="46" s="1"/>
  <c r="AF349" i="46"/>
  <c r="AE349" i="46"/>
  <c r="AD349" i="46"/>
  <c r="AC349" i="46"/>
  <c r="AB349" i="46"/>
  <c r="AA349" i="46"/>
  <c r="Z349" i="46"/>
  <c r="Y349" i="46"/>
  <c r="X349" i="46"/>
  <c r="W349" i="46"/>
  <c r="V349" i="46"/>
  <c r="Q349" i="46"/>
  <c r="P349" i="46"/>
  <c r="AF348" i="46"/>
  <c r="AE348" i="46"/>
  <c r="AD348" i="46"/>
  <c r="AC348" i="46"/>
  <c r="AB348" i="46"/>
  <c r="AA348" i="46"/>
  <c r="Z348" i="46"/>
  <c r="Y348" i="46"/>
  <c r="X348" i="46"/>
  <c r="W348" i="46"/>
  <c r="V348" i="46"/>
  <c r="Q348" i="46"/>
  <c r="P348" i="46"/>
  <c r="AF347" i="46"/>
  <c r="AE347" i="46"/>
  <c r="AD347" i="46"/>
  <c r="AC347" i="46"/>
  <c r="AB347" i="46"/>
  <c r="AA347" i="46"/>
  <c r="Z347" i="46"/>
  <c r="Y347" i="46"/>
  <c r="X347" i="46"/>
  <c r="W347" i="46"/>
  <c r="V347" i="46"/>
  <c r="Q347" i="46"/>
  <c r="P347" i="46"/>
  <c r="AF346" i="46"/>
  <c r="AE346" i="46"/>
  <c r="AD346" i="46"/>
  <c r="AC346" i="46"/>
  <c r="AB346" i="46"/>
  <c r="AA346" i="46"/>
  <c r="Z346" i="46"/>
  <c r="Y346" i="46"/>
  <c r="X346" i="46"/>
  <c r="W346" i="46"/>
  <c r="V346" i="46"/>
  <c r="P346" i="46"/>
  <c r="Q346" i="46" s="1"/>
  <c r="AF345" i="46"/>
  <c r="AE345" i="46"/>
  <c r="AD345" i="46"/>
  <c r="AC345" i="46"/>
  <c r="AB345" i="46"/>
  <c r="AA345" i="46"/>
  <c r="Z345" i="46"/>
  <c r="Y345" i="46"/>
  <c r="X345" i="46"/>
  <c r="W345" i="46"/>
  <c r="V345" i="46"/>
  <c r="P345" i="46"/>
  <c r="Q345" i="46" s="1"/>
  <c r="AF344" i="46"/>
  <c r="AE344" i="46"/>
  <c r="AD344" i="46"/>
  <c r="AC344" i="46"/>
  <c r="AB344" i="46"/>
  <c r="AA344" i="46"/>
  <c r="Z344" i="46"/>
  <c r="Y344" i="46"/>
  <c r="X344" i="46"/>
  <c r="W344" i="46"/>
  <c r="V344" i="46"/>
  <c r="Q344" i="46"/>
  <c r="P344" i="46"/>
  <c r="AF343" i="46"/>
  <c r="AE343" i="46"/>
  <c r="AD343" i="46"/>
  <c r="AC343" i="46"/>
  <c r="AB343" i="46"/>
  <c r="AA343" i="46"/>
  <c r="Z343" i="46"/>
  <c r="Y343" i="46"/>
  <c r="X343" i="46"/>
  <c r="W343" i="46"/>
  <c r="V343" i="46"/>
  <c r="Q343" i="46"/>
  <c r="P343" i="46"/>
  <c r="AF342" i="46"/>
  <c r="AE342" i="46"/>
  <c r="AD342" i="46"/>
  <c r="AC342" i="46"/>
  <c r="AB342" i="46"/>
  <c r="AA342" i="46"/>
  <c r="Z342" i="46"/>
  <c r="Y342" i="46"/>
  <c r="X342" i="46"/>
  <c r="W342" i="46"/>
  <c r="V342" i="46"/>
  <c r="P342" i="46"/>
  <c r="Q342" i="46" s="1"/>
  <c r="AF341" i="46"/>
  <c r="AE341" i="46"/>
  <c r="AD341" i="46"/>
  <c r="AC341" i="46"/>
  <c r="AB341" i="46"/>
  <c r="AA341" i="46"/>
  <c r="Z341" i="46"/>
  <c r="Y341" i="46"/>
  <c r="X341" i="46"/>
  <c r="W341" i="46"/>
  <c r="V341" i="46"/>
  <c r="P341" i="46"/>
  <c r="Q341" i="46" s="1"/>
  <c r="AF340" i="46"/>
  <c r="AE340" i="46"/>
  <c r="AD340" i="46"/>
  <c r="AC340" i="46"/>
  <c r="AB340" i="46"/>
  <c r="AA340" i="46"/>
  <c r="Z340" i="46"/>
  <c r="Y340" i="46"/>
  <c r="X340" i="46"/>
  <c r="W340" i="46"/>
  <c r="V340" i="46"/>
  <c r="P340" i="46"/>
  <c r="Q340" i="46" s="1"/>
  <c r="AF339" i="46"/>
  <c r="AE339" i="46"/>
  <c r="AD339" i="46"/>
  <c r="AC339" i="46"/>
  <c r="AB339" i="46"/>
  <c r="AA339" i="46"/>
  <c r="Z339" i="46"/>
  <c r="Y339" i="46"/>
  <c r="X339" i="46"/>
  <c r="W339" i="46"/>
  <c r="V339" i="46"/>
  <c r="Q339" i="46"/>
  <c r="P339" i="46"/>
  <c r="AF338" i="46"/>
  <c r="AE338" i="46"/>
  <c r="AD338" i="46"/>
  <c r="AC338" i="46"/>
  <c r="AB338" i="46"/>
  <c r="AA338" i="46"/>
  <c r="Z338" i="46"/>
  <c r="Y338" i="46"/>
  <c r="X338" i="46"/>
  <c r="W338" i="46"/>
  <c r="V338" i="46"/>
  <c r="Q338" i="46"/>
  <c r="P338" i="46"/>
  <c r="AF337" i="46"/>
  <c r="AE337" i="46"/>
  <c r="AD337" i="46"/>
  <c r="AC337" i="46"/>
  <c r="AB337" i="46"/>
  <c r="AA337" i="46"/>
  <c r="Z337" i="46"/>
  <c r="Y337" i="46"/>
  <c r="X337" i="46"/>
  <c r="W337" i="46"/>
  <c r="V337" i="46"/>
  <c r="P337" i="46"/>
  <c r="Q337" i="46" s="1"/>
  <c r="AF336" i="46"/>
  <c r="AE336" i="46"/>
  <c r="AD336" i="46"/>
  <c r="AC336" i="46"/>
  <c r="AB336" i="46"/>
  <c r="AA336" i="46"/>
  <c r="Z336" i="46"/>
  <c r="Y336" i="46"/>
  <c r="X336" i="46"/>
  <c r="W336" i="46"/>
  <c r="V336" i="46"/>
  <c r="P336" i="46"/>
  <c r="Q336" i="46" s="1"/>
  <c r="AF335" i="46"/>
  <c r="AE335" i="46"/>
  <c r="AD335" i="46"/>
  <c r="AC335" i="46"/>
  <c r="AB335" i="46"/>
  <c r="AA335" i="46"/>
  <c r="Z335" i="46"/>
  <c r="Y335" i="46"/>
  <c r="X335" i="46"/>
  <c r="W335" i="46"/>
  <c r="V335" i="46"/>
  <c r="P335" i="46"/>
  <c r="Q335" i="46" s="1"/>
  <c r="AF334" i="46"/>
  <c r="AE334" i="46"/>
  <c r="AD334" i="46"/>
  <c r="AC334" i="46"/>
  <c r="AB334" i="46"/>
  <c r="AA334" i="46"/>
  <c r="Z334" i="46"/>
  <c r="Y334" i="46"/>
  <c r="X334" i="46"/>
  <c r="W334" i="46"/>
  <c r="V334" i="46"/>
  <c r="P334" i="46"/>
  <c r="Q334" i="46" s="1"/>
  <c r="AF333" i="46"/>
  <c r="AE333" i="46"/>
  <c r="AD333" i="46"/>
  <c r="AC333" i="46"/>
  <c r="AB333" i="46"/>
  <c r="AA333" i="46"/>
  <c r="Z333" i="46"/>
  <c r="Y333" i="46"/>
  <c r="X333" i="46"/>
  <c r="W333" i="46"/>
  <c r="V333" i="46"/>
  <c r="P333" i="46"/>
  <c r="Q333" i="46" s="1"/>
  <c r="AF332" i="46"/>
  <c r="AE332" i="46"/>
  <c r="AD332" i="46"/>
  <c r="AC332" i="46"/>
  <c r="AB332" i="46"/>
  <c r="AA332" i="46"/>
  <c r="Z332" i="46"/>
  <c r="Y332" i="46"/>
  <c r="X332" i="46"/>
  <c r="W332" i="46"/>
  <c r="V332" i="46"/>
  <c r="P332" i="46"/>
  <c r="Q332" i="46" s="1"/>
  <c r="AF331" i="46"/>
  <c r="AE331" i="46"/>
  <c r="AD331" i="46"/>
  <c r="AC331" i="46"/>
  <c r="AB331" i="46"/>
  <c r="AA331" i="46"/>
  <c r="Z331" i="46"/>
  <c r="Y331" i="46"/>
  <c r="X331" i="46"/>
  <c r="W331" i="46"/>
  <c r="V331" i="46"/>
  <c r="P331" i="46"/>
  <c r="Q331" i="46" s="1"/>
  <c r="AF330" i="46"/>
  <c r="AE330" i="46"/>
  <c r="AD330" i="46"/>
  <c r="AC330" i="46"/>
  <c r="AB330" i="46"/>
  <c r="AA330" i="46"/>
  <c r="Z330" i="46"/>
  <c r="Y330" i="46"/>
  <c r="X330" i="46"/>
  <c r="W330" i="46"/>
  <c r="V330" i="46"/>
  <c r="P330" i="46"/>
  <c r="Q330" i="46" s="1"/>
  <c r="AF329" i="46"/>
  <c r="AE329" i="46"/>
  <c r="AD329" i="46"/>
  <c r="AC329" i="46"/>
  <c r="AB329" i="46"/>
  <c r="AA329" i="46"/>
  <c r="Z329" i="46"/>
  <c r="Y329" i="46"/>
  <c r="X329" i="46"/>
  <c r="W329" i="46"/>
  <c r="V329" i="46"/>
  <c r="P329" i="46"/>
  <c r="Q329" i="46" s="1"/>
  <c r="AF328" i="46"/>
  <c r="AE328" i="46"/>
  <c r="AD328" i="46"/>
  <c r="AC328" i="46"/>
  <c r="AB328" i="46"/>
  <c r="AA328" i="46"/>
  <c r="Z328" i="46"/>
  <c r="Y328" i="46"/>
  <c r="X328" i="46"/>
  <c r="W328" i="46"/>
  <c r="V328" i="46"/>
  <c r="P328" i="46"/>
  <c r="Q328" i="46" s="1"/>
  <c r="AF327" i="46"/>
  <c r="AE327" i="46"/>
  <c r="AD327" i="46"/>
  <c r="AC327" i="46"/>
  <c r="AB327" i="46"/>
  <c r="AA327" i="46"/>
  <c r="Z327" i="46"/>
  <c r="Y327" i="46"/>
  <c r="X327" i="46"/>
  <c r="W327" i="46"/>
  <c r="V327" i="46"/>
  <c r="P327" i="46"/>
  <c r="Q327" i="46" s="1"/>
  <c r="AF326" i="46"/>
  <c r="AE326" i="46"/>
  <c r="AD326" i="46"/>
  <c r="AC326" i="46"/>
  <c r="AB326" i="46"/>
  <c r="AA326" i="46"/>
  <c r="Z326" i="46"/>
  <c r="Y326" i="46"/>
  <c r="X326" i="46"/>
  <c r="W326" i="46"/>
  <c r="V326" i="46"/>
  <c r="P326" i="46"/>
  <c r="Q326" i="46" s="1"/>
  <c r="AF325" i="46"/>
  <c r="AE325" i="46"/>
  <c r="AD325" i="46"/>
  <c r="AC325" i="46"/>
  <c r="AB325" i="46"/>
  <c r="AA325" i="46"/>
  <c r="Z325" i="46"/>
  <c r="Y325" i="46"/>
  <c r="X325" i="46"/>
  <c r="W325" i="46"/>
  <c r="V325" i="46"/>
  <c r="P325" i="46"/>
  <c r="Q325" i="46" s="1"/>
  <c r="AF324" i="46"/>
  <c r="AE324" i="46"/>
  <c r="AD324" i="46"/>
  <c r="AC324" i="46"/>
  <c r="AB324" i="46"/>
  <c r="AA324" i="46"/>
  <c r="Z324" i="46"/>
  <c r="Y324" i="46"/>
  <c r="X324" i="46"/>
  <c r="W324" i="46"/>
  <c r="V324" i="46"/>
  <c r="P324" i="46"/>
  <c r="Q324" i="46" s="1"/>
  <c r="AF323" i="46"/>
  <c r="AE323" i="46"/>
  <c r="AD323" i="46"/>
  <c r="AC323" i="46"/>
  <c r="AB323" i="46"/>
  <c r="AA323" i="46"/>
  <c r="Z323" i="46"/>
  <c r="Y323" i="46"/>
  <c r="X323" i="46"/>
  <c r="W323" i="46"/>
  <c r="V323" i="46"/>
  <c r="P323" i="46"/>
  <c r="Q323" i="46" s="1"/>
  <c r="AF322" i="46"/>
  <c r="AE322" i="46"/>
  <c r="AD322" i="46"/>
  <c r="AC322" i="46"/>
  <c r="AB322" i="46"/>
  <c r="AA322" i="46"/>
  <c r="Z322" i="46"/>
  <c r="Y322" i="46"/>
  <c r="X322" i="46"/>
  <c r="W322" i="46"/>
  <c r="V322" i="46"/>
  <c r="P322" i="46"/>
  <c r="Q322" i="46" s="1"/>
  <c r="AF321" i="46"/>
  <c r="AE321" i="46"/>
  <c r="AD321" i="46"/>
  <c r="AC321" i="46"/>
  <c r="AB321" i="46"/>
  <c r="AA321" i="46"/>
  <c r="Z321" i="46"/>
  <c r="Y321" i="46"/>
  <c r="X321" i="46"/>
  <c r="W321" i="46"/>
  <c r="V321" i="46"/>
  <c r="P321" i="46"/>
  <c r="Q321" i="46" s="1"/>
  <c r="AF320" i="46"/>
  <c r="AE320" i="46"/>
  <c r="AD320" i="46"/>
  <c r="AC320" i="46"/>
  <c r="AB320" i="46"/>
  <c r="AA320" i="46"/>
  <c r="Z320" i="46"/>
  <c r="Y320" i="46"/>
  <c r="X320" i="46"/>
  <c r="W320" i="46"/>
  <c r="V320" i="46"/>
  <c r="P320" i="46"/>
  <c r="Q320" i="46" s="1"/>
  <c r="AF319" i="46"/>
  <c r="AE319" i="46"/>
  <c r="AD319" i="46"/>
  <c r="AC319" i="46"/>
  <c r="AB319" i="46"/>
  <c r="AA319" i="46"/>
  <c r="Z319" i="46"/>
  <c r="Y319" i="46"/>
  <c r="X319" i="46"/>
  <c r="W319" i="46"/>
  <c r="V319" i="46"/>
  <c r="P319" i="46"/>
  <c r="Q319" i="46" s="1"/>
  <c r="AF318" i="46"/>
  <c r="AE318" i="46"/>
  <c r="AD318" i="46"/>
  <c r="AC318" i="46"/>
  <c r="AB318" i="46"/>
  <c r="AA318" i="46"/>
  <c r="Z318" i="46"/>
  <c r="Y318" i="46"/>
  <c r="X318" i="46"/>
  <c r="W318" i="46"/>
  <c r="V318" i="46"/>
  <c r="P318" i="46"/>
  <c r="Q318" i="46" s="1"/>
  <c r="AF317" i="46"/>
  <c r="AE317" i="46"/>
  <c r="AD317" i="46"/>
  <c r="AC317" i="46"/>
  <c r="AB317" i="46"/>
  <c r="AA317" i="46"/>
  <c r="Z317" i="46"/>
  <c r="Y317" i="46"/>
  <c r="X317" i="46"/>
  <c r="W317" i="46"/>
  <c r="V317" i="46"/>
  <c r="Q317" i="46"/>
  <c r="P317" i="46"/>
  <c r="AF316" i="46"/>
  <c r="AE316" i="46"/>
  <c r="AD316" i="46"/>
  <c r="AC316" i="46"/>
  <c r="AB316" i="46"/>
  <c r="AA316" i="46"/>
  <c r="Z316" i="46"/>
  <c r="Y316" i="46"/>
  <c r="X316" i="46"/>
  <c r="W316" i="46"/>
  <c r="V316" i="46"/>
  <c r="Q316" i="46"/>
  <c r="P316" i="46"/>
  <c r="AF315" i="46"/>
  <c r="AE315" i="46"/>
  <c r="AD315" i="46"/>
  <c r="AC315" i="46"/>
  <c r="AB315" i="46"/>
  <c r="AA315" i="46"/>
  <c r="Z315" i="46"/>
  <c r="Y315" i="46"/>
  <c r="X315" i="46"/>
  <c r="W315" i="46"/>
  <c r="V315" i="46"/>
  <c r="P315" i="46"/>
  <c r="Q315" i="46" s="1"/>
  <c r="AF314" i="46"/>
  <c r="AE314" i="46"/>
  <c r="AD314" i="46"/>
  <c r="AC314" i="46"/>
  <c r="AB314" i="46"/>
  <c r="AA314" i="46"/>
  <c r="Z314" i="46"/>
  <c r="Y314" i="46"/>
  <c r="X314" i="46"/>
  <c r="W314" i="46"/>
  <c r="V314" i="46"/>
  <c r="P314" i="46"/>
  <c r="Q314" i="46" s="1"/>
  <c r="AF313" i="46"/>
  <c r="AE313" i="46"/>
  <c r="AD313" i="46"/>
  <c r="AC313" i="46"/>
  <c r="AB313" i="46"/>
  <c r="AA313" i="46"/>
  <c r="Z313" i="46"/>
  <c r="Y313" i="46"/>
  <c r="X313" i="46"/>
  <c r="W313" i="46"/>
  <c r="V313" i="46"/>
  <c r="P313" i="46"/>
  <c r="Q313" i="46" s="1"/>
  <c r="AF312" i="46"/>
  <c r="AE312" i="46"/>
  <c r="AD312" i="46"/>
  <c r="AC312" i="46"/>
  <c r="AB312" i="46"/>
  <c r="AA312" i="46"/>
  <c r="Z312" i="46"/>
  <c r="Y312" i="46"/>
  <c r="X312" i="46"/>
  <c r="W312" i="46"/>
  <c r="V312" i="46"/>
  <c r="Q312" i="46"/>
  <c r="P312" i="46"/>
  <c r="AF311" i="46"/>
  <c r="AE311" i="46"/>
  <c r="AD311" i="46"/>
  <c r="AC311" i="46"/>
  <c r="AB311" i="46"/>
  <c r="AA311" i="46"/>
  <c r="Z311" i="46"/>
  <c r="Y311" i="46"/>
  <c r="X311" i="46"/>
  <c r="W311" i="46"/>
  <c r="V311" i="46"/>
  <c r="Q311" i="46"/>
  <c r="P311" i="46"/>
  <c r="AF310" i="46"/>
  <c r="AE310" i="46"/>
  <c r="AD310" i="46"/>
  <c r="AC310" i="46"/>
  <c r="AB310" i="46"/>
  <c r="AA310" i="46"/>
  <c r="Z310" i="46"/>
  <c r="Y310" i="46"/>
  <c r="X310" i="46"/>
  <c r="W310" i="46"/>
  <c r="V310" i="46"/>
  <c r="P310" i="46"/>
  <c r="Q310" i="46" s="1"/>
  <c r="AF309" i="46"/>
  <c r="AE309" i="46"/>
  <c r="AD309" i="46"/>
  <c r="AC309" i="46"/>
  <c r="AB309" i="46"/>
  <c r="AA309" i="46"/>
  <c r="Z309" i="46"/>
  <c r="Y309" i="46"/>
  <c r="X309" i="46"/>
  <c r="W309" i="46"/>
  <c r="V309" i="46"/>
  <c r="Q309" i="46"/>
  <c r="P309" i="46"/>
  <c r="AF308" i="46"/>
  <c r="AE308" i="46"/>
  <c r="AD308" i="46"/>
  <c r="AC308" i="46"/>
  <c r="AB308" i="46"/>
  <c r="AA308" i="46"/>
  <c r="Z308" i="46"/>
  <c r="Y308" i="46"/>
  <c r="X308" i="46"/>
  <c r="W308" i="46"/>
  <c r="V308" i="46"/>
  <c r="P308" i="46"/>
  <c r="Q308" i="46" s="1"/>
  <c r="AF307" i="46"/>
  <c r="AE307" i="46"/>
  <c r="AD307" i="46"/>
  <c r="AC307" i="46"/>
  <c r="AB307" i="46"/>
  <c r="AA307" i="46"/>
  <c r="Z307" i="46"/>
  <c r="Y307" i="46"/>
  <c r="X307" i="46"/>
  <c r="W307" i="46"/>
  <c r="V307" i="46"/>
  <c r="Q307" i="46"/>
  <c r="P307" i="46"/>
  <c r="AF306" i="46"/>
  <c r="AE306" i="46"/>
  <c r="AD306" i="46"/>
  <c r="AC306" i="46"/>
  <c r="AB306" i="46"/>
  <c r="AA306" i="46"/>
  <c r="Z306" i="46"/>
  <c r="Y306" i="46"/>
  <c r="X306" i="46"/>
  <c r="W306" i="46"/>
  <c r="V306" i="46"/>
  <c r="Q306" i="46"/>
  <c r="P306" i="46"/>
  <c r="AF305" i="46"/>
  <c r="AE305" i="46"/>
  <c r="AD305" i="46"/>
  <c r="AC305" i="46"/>
  <c r="AB305" i="46"/>
  <c r="AA305" i="46"/>
  <c r="Z305" i="46"/>
  <c r="Y305" i="46"/>
  <c r="X305" i="46"/>
  <c r="W305" i="46"/>
  <c r="V305" i="46"/>
  <c r="P305" i="46"/>
  <c r="Q305" i="46" s="1"/>
  <c r="AF304" i="46"/>
  <c r="AE304" i="46"/>
  <c r="AD304" i="46"/>
  <c r="AC304" i="46"/>
  <c r="AB304" i="46"/>
  <c r="AA304" i="46"/>
  <c r="Z304" i="46"/>
  <c r="Y304" i="46"/>
  <c r="X304" i="46"/>
  <c r="W304" i="46"/>
  <c r="V304" i="46"/>
  <c r="P304" i="46"/>
  <c r="Q304" i="46" s="1"/>
  <c r="AF303" i="46"/>
  <c r="AE303" i="46"/>
  <c r="AD303" i="46"/>
  <c r="AC303" i="46"/>
  <c r="AB303" i="46"/>
  <c r="AA303" i="46"/>
  <c r="Z303" i="46"/>
  <c r="Y303" i="46"/>
  <c r="X303" i="46"/>
  <c r="W303" i="46"/>
  <c r="V303" i="46"/>
  <c r="P303" i="46"/>
  <c r="Q303" i="46" s="1"/>
  <c r="AF302" i="46"/>
  <c r="AE302" i="46"/>
  <c r="AD302" i="46"/>
  <c r="AC302" i="46"/>
  <c r="AB302" i="46"/>
  <c r="AA302" i="46"/>
  <c r="Z302" i="46"/>
  <c r="Y302" i="46"/>
  <c r="X302" i="46"/>
  <c r="W302" i="46"/>
  <c r="V302" i="46"/>
  <c r="P302" i="46"/>
  <c r="Q302" i="46" s="1"/>
  <c r="AF301" i="46"/>
  <c r="AE301" i="46"/>
  <c r="AD301" i="46"/>
  <c r="AC301" i="46"/>
  <c r="AB301" i="46"/>
  <c r="AA301" i="46"/>
  <c r="Z301" i="46"/>
  <c r="Y301" i="46"/>
  <c r="X301" i="46"/>
  <c r="W301" i="46"/>
  <c r="V301" i="46"/>
  <c r="P301" i="46"/>
  <c r="Q301" i="46" s="1"/>
  <c r="AF300" i="46"/>
  <c r="AE300" i="46"/>
  <c r="AD300" i="46"/>
  <c r="AC300" i="46"/>
  <c r="AB300" i="46"/>
  <c r="AA300" i="46"/>
  <c r="Z300" i="46"/>
  <c r="Y300" i="46"/>
  <c r="X300" i="46"/>
  <c r="W300" i="46"/>
  <c r="V300" i="46"/>
  <c r="Q300" i="46"/>
  <c r="P300" i="46"/>
  <c r="AF299" i="46"/>
  <c r="AE299" i="46"/>
  <c r="AD299" i="46"/>
  <c r="AC299" i="46"/>
  <c r="AB299" i="46"/>
  <c r="AA299" i="46"/>
  <c r="Z299" i="46"/>
  <c r="Y299" i="46"/>
  <c r="X299" i="46"/>
  <c r="W299" i="46"/>
  <c r="V299" i="46"/>
  <c r="Q299" i="46"/>
  <c r="P299" i="46"/>
  <c r="AF298" i="46"/>
  <c r="AE298" i="46"/>
  <c r="AD298" i="46"/>
  <c r="AC298" i="46"/>
  <c r="AB298" i="46"/>
  <c r="AA298" i="46"/>
  <c r="Z298" i="46"/>
  <c r="Y298" i="46"/>
  <c r="X298" i="46"/>
  <c r="W298" i="46"/>
  <c r="V298" i="46"/>
  <c r="P298" i="46"/>
  <c r="Q298" i="46" s="1"/>
  <c r="AF297" i="46"/>
  <c r="AE297" i="46"/>
  <c r="AD297" i="46"/>
  <c r="AC297" i="46"/>
  <c r="AB297" i="46"/>
  <c r="AA297" i="46"/>
  <c r="Z297" i="46"/>
  <c r="Y297" i="46"/>
  <c r="X297" i="46"/>
  <c r="W297" i="46"/>
  <c r="V297" i="46"/>
  <c r="P297" i="46"/>
  <c r="Q297" i="46" s="1"/>
  <c r="AF296" i="46"/>
  <c r="AE296" i="46"/>
  <c r="AD296" i="46"/>
  <c r="AC296" i="46"/>
  <c r="AB296" i="46"/>
  <c r="AA296" i="46"/>
  <c r="Z296" i="46"/>
  <c r="Y296" i="46"/>
  <c r="X296" i="46"/>
  <c r="W296" i="46"/>
  <c r="V296" i="46"/>
  <c r="Q296" i="46"/>
  <c r="P296" i="46"/>
  <c r="AF295" i="46"/>
  <c r="AE295" i="46"/>
  <c r="AD295" i="46"/>
  <c r="AC295" i="46"/>
  <c r="AB295" i="46"/>
  <c r="AA295" i="46"/>
  <c r="Z295" i="46"/>
  <c r="Y295" i="46"/>
  <c r="X295" i="46"/>
  <c r="W295" i="46"/>
  <c r="V295" i="46"/>
  <c r="Q295" i="46"/>
  <c r="P295" i="46"/>
  <c r="AF294" i="46"/>
  <c r="AE294" i="46"/>
  <c r="AD294" i="46"/>
  <c r="AC294" i="46"/>
  <c r="AB294" i="46"/>
  <c r="AA294" i="46"/>
  <c r="Z294" i="46"/>
  <c r="Y294" i="46"/>
  <c r="X294" i="46"/>
  <c r="W294" i="46"/>
  <c r="V294" i="46"/>
  <c r="P294" i="46"/>
  <c r="Q294" i="46" s="1"/>
  <c r="AF293" i="46"/>
  <c r="AE293" i="46"/>
  <c r="AD293" i="46"/>
  <c r="AC293" i="46"/>
  <c r="AB293" i="46"/>
  <c r="AA293" i="46"/>
  <c r="Z293" i="46"/>
  <c r="Y293" i="46"/>
  <c r="X293" i="46"/>
  <c r="W293" i="46"/>
  <c r="V293" i="46"/>
  <c r="Q293" i="46"/>
  <c r="P293" i="46"/>
  <c r="AF292" i="46"/>
  <c r="AE292" i="46"/>
  <c r="AD292" i="46"/>
  <c r="AC292" i="46"/>
  <c r="AB292" i="46"/>
  <c r="AA292" i="46"/>
  <c r="Z292" i="46"/>
  <c r="Y292" i="46"/>
  <c r="X292" i="46"/>
  <c r="W292" i="46"/>
  <c r="V292" i="46"/>
  <c r="Q292" i="46"/>
  <c r="P292" i="46"/>
  <c r="AF291" i="46"/>
  <c r="AE291" i="46"/>
  <c r="AD291" i="46"/>
  <c r="AC291" i="46"/>
  <c r="AB291" i="46"/>
  <c r="AA291" i="46"/>
  <c r="Z291" i="46"/>
  <c r="Y291" i="46"/>
  <c r="X291" i="46"/>
  <c r="W291" i="46"/>
  <c r="V291" i="46"/>
  <c r="P291" i="46"/>
  <c r="Q291" i="46" s="1"/>
  <c r="AF290" i="46"/>
  <c r="AE290" i="46"/>
  <c r="AD290" i="46"/>
  <c r="AC290" i="46"/>
  <c r="AB290" i="46"/>
  <c r="AA290" i="46"/>
  <c r="Z290" i="46"/>
  <c r="Y290" i="46"/>
  <c r="X290" i="46"/>
  <c r="W290" i="46"/>
  <c r="V290" i="46"/>
  <c r="Q290" i="46"/>
  <c r="P290" i="46"/>
  <c r="AF289" i="46"/>
  <c r="AE289" i="46"/>
  <c r="AD289" i="46"/>
  <c r="AC289" i="46"/>
  <c r="AB289" i="46"/>
  <c r="AA289" i="46"/>
  <c r="Z289" i="46"/>
  <c r="Y289" i="46"/>
  <c r="X289" i="46"/>
  <c r="W289" i="46"/>
  <c r="V289" i="46"/>
  <c r="P289" i="46"/>
  <c r="Q289" i="46" s="1"/>
  <c r="AF288" i="46"/>
  <c r="AE288" i="46"/>
  <c r="AD288" i="46"/>
  <c r="AC288" i="46"/>
  <c r="AB288" i="46"/>
  <c r="AA288" i="46"/>
  <c r="Z288" i="46"/>
  <c r="Y288" i="46"/>
  <c r="X288" i="46"/>
  <c r="W288" i="46"/>
  <c r="V288" i="46"/>
  <c r="P288" i="46"/>
  <c r="Q288" i="46" s="1"/>
  <c r="AF287" i="46"/>
  <c r="AE287" i="46"/>
  <c r="AD287" i="46"/>
  <c r="AC287" i="46"/>
  <c r="AB287" i="46"/>
  <c r="AA287" i="46"/>
  <c r="Z287" i="46"/>
  <c r="Y287" i="46"/>
  <c r="X287" i="46"/>
  <c r="W287" i="46"/>
  <c r="V287" i="46"/>
  <c r="Q287" i="46"/>
  <c r="P287" i="46"/>
  <c r="AF286" i="46"/>
  <c r="AE286" i="46"/>
  <c r="AD286" i="46"/>
  <c r="AC286" i="46"/>
  <c r="AB286" i="46"/>
  <c r="AA286" i="46"/>
  <c r="Z286" i="46"/>
  <c r="Y286" i="46"/>
  <c r="X286" i="46"/>
  <c r="W286" i="46"/>
  <c r="V286" i="46"/>
  <c r="P286" i="46"/>
  <c r="Q286" i="46" s="1"/>
  <c r="AF285" i="46"/>
  <c r="AE285" i="46"/>
  <c r="AD285" i="46"/>
  <c r="AC285" i="46"/>
  <c r="AB285" i="46"/>
  <c r="AA285" i="46"/>
  <c r="Z285" i="46"/>
  <c r="Y285" i="46"/>
  <c r="X285" i="46"/>
  <c r="W285" i="46"/>
  <c r="V285" i="46"/>
  <c r="P285" i="46"/>
  <c r="Q285" i="46" s="1"/>
  <c r="AF284" i="46"/>
  <c r="AE284" i="46"/>
  <c r="AD284" i="46"/>
  <c r="AC284" i="46"/>
  <c r="AB284" i="46"/>
  <c r="AA284" i="46"/>
  <c r="Z284" i="46"/>
  <c r="Y284" i="46"/>
  <c r="X284" i="46"/>
  <c r="W284" i="46"/>
  <c r="V284" i="46"/>
  <c r="P284" i="46"/>
  <c r="Q284" i="46" s="1"/>
  <c r="AF283" i="46"/>
  <c r="AE283" i="46"/>
  <c r="AD283" i="46"/>
  <c r="AC283" i="46"/>
  <c r="AB283" i="46"/>
  <c r="AA283" i="46"/>
  <c r="Z283" i="46"/>
  <c r="Y283" i="46"/>
  <c r="X283" i="46"/>
  <c r="W283" i="46"/>
  <c r="V283" i="46"/>
  <c r="Q283" i="46"/>
  <c r="P283" i="46"/>
  <c r="AF282" i="46"/>
  <c r="AE282" i="46"/>
  <c r="AD282" i="46"/>
  <c r="AC282" i="46"/>
  <c r="AB282" i="46"/>
  <c r="AA282" i="46"/>
  <c r="Z282" i="46"/>
  <c r="Y282" i="46"/>
  <c r="X282" i="46"/>
  <c r="W282" i="46"/>
  <c r="V282" i="46"/>
  <c r="Q282" i="46"/>
  <c r="P282" i="46"/>
  <c r="AF281" i="46"/>
  <c r="AE281" i="46"/>
  <c r="AD281" i="46"/>
  <c r="AC281" i="46"/>
  <c r="AB281" i="46"/>
  <c r="AA281" i="46"/>
  <c r="Z281" i="46"/>
  <c r="Y281" i="46"/>
  <c r="X281" i="46"/>
  <c r="W281" i="46"/>
  <c r="V281" i="46"/>
  <c r="P281" i="46"/>
  <c r="Q281" i="46" s="1"/>
  <c r="AF280" i="46"/>
  <c r="AE280" i="46"/>
  <c r="AD280" i="46"/>
  <c r="AC280" i="46"/>
  <c r="AB280" i="46"/>
  <c r="AA280" i="46"/>
  <c r="Z280" i="46"/>
  <c r="Y280" i="46"/>
  <c r="X280" i="46"/>
  <c r="W280" i="46"/>
  <c r="V280" i="46"/>
  <c r="P280" i="46"/>
  <c r="Q280" i="46" s="1"/>
  <c r="AF279" i="46"/>
  <c r="AE279" i="46"/>
  <c r="AD279" i="46"/>
  <c r="AC279" i="46"/>
  <c r="AB279" i="46"/>
  <c r="AA279" i="46"/>
  <c r="Z279" i="46"/>
  <c r="Y279" i="46"/>
  <c r="X279" i="46"/>
  <c r="W279" i="46"/>
  <c r="V279" i="46"/>
  <c r="Q279" i="46"/>
  <c r="P279" i="46"/>
  <c r="AF278" i="46"/>
  <c r="AE278" i="46"/>
  <c r="AD278" i="46"/>
  <c r="AC278" i="46"/>
  <c r="AB278" i="46"/>
  <c r="AA278" i="46"/>
  <c r="Z278" i="46"/>
  <c r="Y278" i="46"/>
  <c r="X278" i="46"/>
  <c r="W278" i="46"/>
  <c r="V278" i="46"/>
  <c r="P278" i="46"/>
  <c r="Q278" i="46" s="1"/>
  <c r="AF277" i="46"/>
  <c r="AE277" i="46"/>
  <c r="AD277" i="46"/>
  <c r="AC277" i="46"/>
  <c r="AB277" i="46"/>
  <c r="AA277" i="46"/>
  <c r="Z277" i="46"/>
  <c r="Y277" i="46"/>
  <c r="X277" i="46"/>
  <c r="W277" i="46"/>
  <c r="V277" i="46"/>
  <c r="P277" i="46"/>
  <c r="Q277" i="46" s="1"/>
  <c r="AF276" i="46"/>
  <c r="AE276" i="46"/>
  <c r="AD276" i="46"/>
  <c r="AC276" i="46"/>
  <c r="AB276" i="46"/>
  <c r="AA276" i="46"/>
  <c r="Z276" i="46"/>
  <c r="Y276" i="46"/>
  <c r="X276" i="46"/>
  <c r="W276" i="46"/>
  <c r="V276" i="46"/>
  <c r="Q276" i="46"/>
  <c r="P276" i="46"/>
  <c r="AF275" i="46"/>
  <c r="AE275" i="46"/>
  <c r="AD275" i="46"/>
  <c r="AC275" i="46"/>
  <c r="AB275" i="46"/>
  <c r="AA275" i="46"/>
  <c r="Z275" i="46"/>
  <c r="Y275" i="46"/>
  <c r="X275" i="46"/>
  <c r="W275" i="46"/>
  <c r="V275" i="46"/>
  <c r="Q275" i="46"/>
  <c r="P275" i="46"/>
  <c r="AF274" i="46"/>
  <c r="AE274" i="46"/>
  <c r="AD274" i="46"/>
  <c r="AC274" i="46"/>
  <c r="AB274" i="46"/>
  <c r="AA274" i="46"/>
  <c r="Z274" i="46"/>
  <c r="Y274" i="46"/>
  <c r="X274" i="46"/>
  <c r="W274" i="46"/>
  <c r="V274" i="46"/>
  <c r="Q274" i="46"/>
  <c r="P274" i="46"/>
  <c r="AF273" i="46"/>
  <c r="AE273" i="46"/>
  <c r="AD273" i="46"/>
  <c r="AC273" i="46"/>
  <c r="AB273" i="46"/>
  <c r="AA273" i="46"/>
  <c r="Z273" i="46"/>
  <c r="Y273" i="46"/>
  <c r="X273" i="46"/>
  <c r="W273" i="46"/>
  <c r="V273" i="46"/>
  <c r="P273" i="46"/>
  <c r="Q273" i="46" s="1"/>
  <c r="AF272" i="46"/>
  <c r="AE272" i="46"/>
  <c r="AD272" i="46"/>
  <c r="AC272" i="46"/>
  <c r="AB272" i="46"/>
  <c r="AA272" i="46"/>
  <c r="Z272" i="46"/>
  <c r="Y272" i="46"/>
  <c r="X272" i="46"/>
  <c r="W272" i="46"/>
  <c r="V272" i="46"/>
  <c r="P272" i="46"/>
  <c r="Q272" i="46" s="1"/>
  <c r="AF271" i="46"/>
  <c r="AE271" i="46"/>
  <c r="AD271" i="46"/>
  <c r="AC271" i="46"/>
  <c r="AB271" i="46"/>
  <c r="AA271" i="46"/>
  <c r="Z271" i="46"/>
  <c r="Y271" i="46"/>
  <c r="X271" i="46"/>
  <c r="W271" i="46"/>
  <c r="V271" i="46"/>
  <c r="P271" i="46"/>
  <c r="Q271" i="46" s="1"/>
  <c r="AF270" i="46"/>
  <c r="AE270" i="46"/>
  <c r="AD270" i="46"/>
  <c r="AC270" i="46"/>
  <c r="AB270" i="46"/>
  <c r="AA270" i="46"/>
  <c r="Z270" i="46"/>
  <c r="Y270" i="46"/>
  <c r="X270" i="46"/>
  <c r="W270" i="46"/>
  <c r="V270" i="46"/>
  <c r="P270" i="46"/>
  <c r="Q270" i="46" s="1"/>
  <c r="AF269" i="46"/>
  <c r="AE269" i="46"/>
  <c r="AD269" i="46"/>
  <c r="AC269" i="46"/>
  <c r="AB269" i="46"/>
  <c r="AA269" i="46"/>
  <c r="Z269" i="46"/>
  <c r="Y269" i="46"/>
  <c r="X269" i="46"/>
  <c r="W269" i="46"/>
  <c r="V269" i="46"/>
  <c r="Q269" i="46"/>
  <c r="P269" i="46"/>
  <c r="AF268" i="46"/>
  <c r="AE268" i="46"/>
  <c r="AD268" i="46"/>
  <c r="AC268" i="46"/>
  <c r="AB268" i="46"/>
  <c r="AA268" i="46"/>
  <c r="Z268" i="46"/>
  <c r="Y268" i="46"/>
  <c r="X268" i="46"/>
  <c r="W268" i="46"/>
  <c r="V268" i="46"/>
  <c r="Q268" i="46"/>
  <c r="P268" i="46"/>
  <c r="AF267" i="46"/>
  <c r="AE267" i="46"/>
  <c r="AD267" i="46"/>
  <c r="AC267" i="46"/>
  <c r="AB267" i="46"/>
  <c r="AA267" i="46"/>
  <c r="Z267" i="46"/>
  <c r="Y267" i="46"/>
  <c r="X267" i="46"/>
  <c r="W267" i="46"/>
  <c r="V267" i="46"/>
  <c r="Q267" i="46"/>
  <c r="P267" i="46"/>
  <c r="AF266" i="46"/>
  <c r="AE266" i="46"/>
  <c r="AD266" i="46"/>
  <c r="AC266" i="46"/>
  <c r="AB266" i="46"/>
  <c r="AA266" i="46"/>
  <c r="Z266" i="46"/>
  <c r="Y266" i="46"/>
  <c r="X266" i="46"/>
  <c r="W266" i="46"/>
  <c r="V266" i="46"/>
  <c r="P266" i="46"/>
  <c r="Q266" i="46" s="1"/>
  <c r="AF265" i="46"/>
  <c r="AE265" i="46"/>
  <c r="AD265" i="46"/>
  <c r="AC265" i="46"/>
  <c r="AB265" i="46"/>
  <c r="AA265" i="46"/>
  <c r="Z265" i="46"/>
  <c r="Y265" i="46"/>
  <c r="X265" i="46"/>
  <c r="W265" i="46"/>
  <c r="V265" i="46"/>
  <c r="P265" i="46"/>
  <c r="Q265" i="46" s="1"/>
  <c r="AF264" i="46"/>
  <c r="AE264" i="46"/>
  <c r="AD264" i="46"/>
  <c r="AC264" i="46"/>
  <c r="AB264" i="46"/>
  <c r="AA264" i="46"/>
  <c r="Z264" i="46"/>
  <c r="Y264" i="46"/>
  <c r="X264" i="46"/>
  <c r="W264" i="46"/>
  <c r="V264" i="46"/>
  <c r="P264" i="46"/>
  <c r="Q264" i="46" s="1"/>
  <c r="AF263" i="46"/>
  <c r="AE263" i="46"/>
  <c r="AD263" i="46"/>
  <c r="AC263" i="46"/>
  <c r="AB263" i="46"/>
  <c r="AA263" i="46"/>
  <c r="Z263" i="46"/>
  <c r="Y263" i="46"/>
  <c r="X263" i="46"/>
  <c r="W263" i="46"/>
  <c r="V263" i="46"/>
  <c r="P263" i="46"/>
  <c r="Q263" i="46" s="1"/>
  <c r="AF262" i="46"/>
  <c r="AE262" i="46"/>
  <c r="AD262" i="46"/>
  <c r="AC262" i="46"/>
  <c r="AB262" i="46"/>
  <c r="AA262" i="46"/>
  <c r="Z262" i="46"/>
  <c r="Y262" i="46"/>
  <c r="X262" i="46"/>
  <c r="W262" i="46"/>
  <c r="V262" i="46"/>
  <c r="P262" i="46"/>
  <c r="Q262" i="46" s="1"/>
  <c r="AF261" i="46"/>
  <c r="AE261" i="46"/>
  <c r="AD261" i="46"/>
  <c r="AC261" i="46"/>
  <c r="AB261" i="46"/>
  <c r="AA261" i="46"/>
  <c r="Z261" i="46"/>
  <c r="Y261" i="46"/>
  <c r="X261" i="46"/>
  <c r="W261" i="46"/>
  <c r="V261" i="46"/>
  <c r="Q261" i="46"/>
  <c r="P261" i="46"/>
  <c r="AF260" i="46"/>
  <c r="AE260" i="46"/>
  <c r="AD260" i="46"/>
  <c r="AC260" i="46"/>
  <c r="AB260" i="46"/>
  <c r="AA260" i="46"/>
  <c r="Z260" i="46"/>
  <c r="Y260" i="46"/>
  <c r="X260" i="46"/>
  <c r="W260" i="46"/>
  <c r="V260" i="46"/>
  <c r="Q260" i="46"/>
  <c r="P260" i="46"/>
  <c r="AF259" i="46"/>
  <c r="AE259" i="46"/>
  <c r="AD259" i="46"/>
  <c r="AC259" i="46"/>
  <c r="AB259" i="46"/>
  <c r="AA259" i="46"/>
  <c r="Z259" i="46"/>
  <c r="Y259" i="46"/>
  <c r="X259" i="46"/>
  <c r="W259" i="46"/>
  <c r="V259" i="46"/>
  <c r="P259" i="46"/>
  <c r="Q259" i="46" s="1"/>
  <c r="AF258" i="46"/>
  <c r="AE258" i="46"/>
  <c r="AD258" i="46"/>
  <c r="AC258" i="46"/>
  <c r="AB258" i="46"/>
  <c r="AA258" i="46"/>
  <c r="Z258" i="46"/>
  <c r="Y258" i="46"/>
  <c r="X258" i="46"/>
  <c r="W258" i="46"/>
  <c r="V258" i="46"/>
  <c r="P258" i="46"/>
  <c r="Q258" i="46" s="1"/>
  <c r="AF257" i="46"/>
  <c r="AE257" i="46"/>
  <c r="AD257" i="46"/>
  <c r="AC257" i="46"/>
  <c r="AB257" i="46"/>
  <c r="AA257" i="46"/>
  <c r="Z257" i="46"/>
  <c r="Y257" i="46"/>
  <c r="X257" i="46"/>
  <c r="W257" i="46"/>
  <c r="V257" i="46"/>
  <c r="P257" i="46"/>
  <c r="Q257" i="46" s="1"/>
  <c r="AF256" i="46"/>
  <c r="AE256" i="46"/>
  <c r="AD256" i="46"/>
  <c r="AC256" i="46"/>
  <c r="AB256" i="46"/>
  <c r="AA256" i="46"/>
  <c r="Z256" i="46"/>
  <c r="Y256" i="46"/>
  <c r="X256" i="46"/>
  <c r="W256" i="46"/>
  <c r="V256" i="46"/>
  <c r="P256" i="46"/>
  <c r="Q256" i="46" s="1"/>
  <c r="AF255" i="46"/>
  <c r="AE255" i="46"/>
  <c r="AD255" i="46"/>
  <c r="AC255" i="46"/>
  <c r="AB255" i="46"/>
  <c r="AA255" i="46"/>
  <c r="Z255" i="46"/>
  <c r="Y255" i="46"/>
  <c r="X255" i="46"/>
  <c r="W255" i="46"/>
  <c r="V255" i="46"/>
  <c r="P255" i="46"/>
  <c r="Q255" i="46" s="1"/>
  <c r="AF254" i="46"/>
  <c r="AE254" i="46"/>
  <c r="AD254" i="46"/>
  <c r="AC254" i="46"/>
  <c r="AB254" i="46"/>
  <c r="AA254" i="46"/>
  <c r="Z254" i="46"/>
  <c r="Y254" i="46"/>
  <c r="X254" i="46"/>
  <c r="W254" i="46"/>
  <c r="V254" i="46"/>
  <c r="P254" i="46"/>
  <c r="Q254" i="46" s="1"/>
  <c r="AF253" i="46"/>
  <c r="AE253" i="46"/>
  <c r="AD253" i="46"/>
  <c r="AC253" i="46"/>
  <c r="AB253" i="46"/>
  <c r="AA253" i="46"/>
  <c r="Z253" i="46"/>
  <c r="Y253" i="46"/>
  <c r="X253" i="46"/>
  <c r="W253" i="46"/>
  <c r="V253" i="46"/>
  <c r="Q253" i="46"/>
  <c r="P253" i="46"/>
  <c r="AF252" i="46"/>
  <c r="AE252" i="46"/>
  <c r="AD252" i="46"/>
  <c r="AC252" i="46"/>
  <c r="AB252" i="46"/>
  <c r="AA252" i="46"/>
  <c r="Z252" i="46"/>
  <c r="Y252" i="46"/>
  <c r="X252" i="46"/>
  <c r="W252" i="46"/>
  <c r="V252" i="46"/>
  <c r="P252" i="46"/>
  <c r="Q252" i="46" s="1"/>
  <c r="AF251" i="46"/>
  <c r="AE251" i="46"/>
  <c r="AD251" i="46"/>
  <c r="AC251" i="46"/>
  <c r="AB251" i="46"/>
  <c r="AA251" i="46"/>
  <c r="Z251" i="46"/>
  <c r="Y251" i="46"/>
  <c r="X251" i="46"/>
  <c r="W251" i="46"/>
  <c r="V251" i="46"/>
  <c r="P251" i="46"/>
  <c r="Q251" i="46" s="1"/>
  <c r="AF250" i="46"/>
  <c r="AE250" i="46"/>
  <c r="AD250" i="46"/>
  <c r="AC250" i="46"/>
  <c r="AB250" i="46"/>
  <c r="AA250" i="46"/>
  <c r="Z250" i="46"/>
  <c r="Y250" i="46"/>
  <c r="X250" i="46"/>
  <c r="W250" i="46"/>
  <c r="V250" i="46"/>
  <c r="P250" i="46"/>
  <c r="Q250" i="46" s="1"/>
  <c r="AF249" i="46"/>
  <c r="AE249" i="46"/>
  <c r="AD249" i="46"/>
  <c r="AC249" i="46"/>
  <c r="AB249" i="46"/>
  <c r="AA249" i="46"/>
  <c r="Z249" i="46"/>
  <c r="Y249" i="46"/>
  <c r="X249" i="46"/>
  <c r="W249" i="46"/>
  <c r="V249" i="46"/>
  <c r="P249" i="46"/>
  <c r="Q249" i="46" s="1"/>
  <c r="AF248" i="46"/>
  <c r="AE248" i="46"/>
  <c r="AD248" i="46"/>
  <c r="AC248" i="46"/>
  <c r="AB248" i="46"/>
  <c r="AA248" i="46"/>
  <c r="Z248" i="46"/>
  <c r="Y248" i="46"/>
  <c r="X248" i="46"/>
  <c r="W248" i="46"/>
  <c r="V248" i="46"/>
  <c r="P248" i="46"/>
  <c r="Q248" i="46" s="1"/>
  <c r="AF247" i="46"/>
  <c r="AE247" i="46"/>
  <c r="AD247" i="46"/>
  <c r="AC247" i="46"/>
  <c r="AB247" i="46"/>
  <c r="AA247" i="46"/>
  <c r="Z247" i="46"/>
  <c r="Y247" i="46"/>
  <c r="X247" i="46"/>
  <c r="W247" i="46"/>
  <c r="V247" i="46"/>
  <c r="Q247" i="46"/>
  <c r="P247" i="46"/>
  <c r="AF246" i="46"/>
  <c r="AE246" i="46"/>
  <c r="AD246" i="46"/>
  <c r="AC246" i="46"/>
  <c r="AB246" i="46"/>
  <c r="AA246" i="46"/>
  <c r="Z246" i="46"/>
  <c r="Y246" i="46"/>
  <c r="X246" i="46"/>
  <c r="W246" i="46"/>
  <c r="V246" i="46"/>
  <c r="P246" i="46"/>
  <c r="Q246" i="46" s="1"/>
  <c r="AF245" i="46"/>
  <c r="AE245" i="46"/>
  <c r="AD245" i="46"/>
  <c r="AC245" i="46"/>
  <c r="AB245" i="46"/>
  <c r="AA245" i="46"/>
  <c r="Z245" i="46"/>
  <c r="Y245" i="46"/>
  <c r="X245" i="46"/>
  <c r="W245" i="46"/>
  <c r="V245" i="46"/>
  <c r="P245" i="46"/>
  <c r="Q245" i="46" s="1"/>
  <c r="AF244" i="46"/>
  <c r="AE244" i="46"/>
  <c r="AD244" i="46"/>
  <c r="AC244" i="46"/>
  <c r="AB244" i="46"/>
  <c r="AA244" i="46"/>
  <c r="Z244" i="46"/>
  <c r="Y244" i="46"/>
  <c r="X244" i="46"/>
  <c r="W244" i="46"/>
  <c r="V244" i="46"/>
  <c r="P244" i="46"/>
  <c r="Q244" i="46" s="1"/>
  <c r="AF243" i="46"/>
  <c r="AE243" i="46"/>
  <c r="AD243" i="46"/>
  <c r="AC243" i="46"/>
  <c r="AB243" i="46"/>
  <c r="AA243" i="46"/>
  <c r="Z243" i="46"/>
  <c r="Y243" i="46"/>
  <c r="X243" i="46"/>
  <c r="W243" i="46"/>
  <c r="V243" i="46"/>
  <c r="P243" i="46"/>
  <c r="Q243" i="46" s="1"/>
  <c r="AF242" i="46"/>
  <c r="AE242" i="46"/>
  <c r="AD242" i="46"/>
  <c r="AC242" i="46"/>
  <c r="AB242" i="46"/>
  <c r="AA242" i="46"/>
  <c r="Z242" i="46"/>
  <c r="Y242" i="46"/>
  <c r="X242" i="46"/>
  <c r="W242" i="46"/>
  <c r="V242" i="46"/>
  <c r="Q242" i="46"/>
  <c r="P242" i="46"/>
  <c r="AF241" i="46"/>
  <c r="AE241" i="46"/>
  <c r="AD241" i="46"/>
  <c r="AC241" i="46"/>
  <c r="AB241" i="46"/>
  <c r="AA241" i="46"/>
  <c r="Z241" i="46"/>
  <c r="Y241" i="46"/>
  <c r="X241" i="46"/>
  <c r="W241" i="46"/>
  <c r="V241" i="46"/>
  <c r="P241" i="46"/>
  <c r="Q241" i="46" s="1"/>
  <c r="AF240" i="46"/>
  <c r="AE240" i="46"/>
  <c r="AD240" i="46"/>
  <c r="AC240" i="46"/>
  <c r="AB240" i="46"/>
  <c r="AA240" i="46"/>
  <c r="Z240" i="46"/>
  <c r="Y240" i="46"/>
  <c r="X240" i="46"/>
  <c r="W240" i="46"/>
  <c r="V240" i="46"/>
  <c r="P240" i="46"/>
  <c r="Q240" i="46" s="1"/>
  <c r="AF239" i="46"/>
  <c r="AE239" i="46"/>
  <c r="AD239" i="46"/>
  <c r="AC239" i="46"/>
  <c r="AB239" i="46"/>
  <c r="AA239" i="46"/>
  <c r="Z239" i="46"/>
  <c r="Y239" i="46"/>
  <c r="X239" i="46"/>
  <c r="W239" i="46"/>
  <c r="V239" i="46"/>
  <c r="P239" i="46"/>
  <c r="Q239" i="46" s="1"/>
  <c r="AF238" i="46"/>
  <c r="AE238" i="46"/>
  <c r="AD238" i="46"/>
  <c r="AC238" i="46"/>
  <c r="AB238" i="46"/>
  <c r="AA238" i="46"/>
  <c r="Z238" i="46"/>
  <c r="Y238" i="46"/>
  <c r="X238" i="46"/>
  <c r="W238" i="46"/>
  <c r="V238" i="46"/>
  <c r="P238" i="46"/>
  <c r="Q238" i="46" s="1"/>
  <c r="AF237" i="46"/>
  <c r="AE237" i="46"/>
  <c r="AD237" i="46"/>
  <c r="AC237" i="46"/>
  <c r="AB237" i="46"/>
  <c r="AA237" i="46"/>
  <c r="Z237" i="46"/>
  <c r="Y237" i="46"/>
  <c r="X237" i="46"/>
  <c r="W237" i="46"/>
  <c r="V237" i="46"/>
  <c r="P237" i="46"/>
  <c r="Q237" i="46" s="1"/>
  <c r="AF236" i="46"/>
  <c r="AE236" i="46"/>
  <c r="AD236" i="46"/>
  <c r="AC236" i="46"/>
  <c r="AB236" i="46"/>
  <c r="AA236" i="46"/>
  <c r="Z236" i="46"/>
  <c r="Y236" i="46"/>
  <c r="X236" i="46"/>
  <c r="W236" i="46"/>
  <c r="V236" i="46"/>
  <c r="P236" i="46"/>
  <c r="Q236" i="46" s="1"/>
  <c r="AF235" i="46"/>
  <c r="AE235" i="46"/>
  <c r="AD235" i="46"/>
  <c r="AC235" i="46"/>
  <c r="AB235" i="46"/>
  <c r="AA235" i="46"/>
  <c r="Z235" i="46"/>
  <c r="Y235" i="46"/>
  <c r="X235" i="46"/>
  <c r="W235" i="46"/>
  <c r="V235" i="46"/>
  <c r="P235" i="46"/>
  <c r="Q235" i="46" s="1"/>
  <c r="AF234" i="46"/>
  <c r="AE234" i="46"/>
  <c r="AD234" i="46"/>
  <c r="AC234" i="46"/>
  <c r="AB234" i="46"/>
  <c r="AA234" i="46"/>
  <c r="Z234" i="46"/>
  <c r="Y234" i="46"/>
  <c r="X234" i="46"/>
  <c r="W234" i="46"/>
  <c r="V234" i="46"/>
  <c r="P234" i="46"/>
  <c r="Q234" i="46" s="1"/>
  <c r="AF233" i="46"/>
  <c r="AE233" i="46"/>
  <c r="AD233" i="46"/>
  <c r="AC233" i="46"/>
  <c r="AB233" i="46"/>
  <c r="AA233" i="46"/>
  <c r="Z233" i="46"/>
  <c r="Y233" i="46"/>
  <c r="X233" i="46"/>
  <c r="W233" i="46"/>
  <c r="V233" i="46"/>
  <c r="P233" i="46"/>
  <c r="Q233" i="46" s="1"/>
  <c r="AF232" i="46"/>
  <c r="AE232" i="46"/>
  <c r="AD232" i="46"/>
  <c r="AC232" i="46"/>
  <c r="AB232" i="46"/>
  <c r="AA232" i="46"/>
  <c r="Z232" i="46"/>
  <c r="Y232" i="46"/>
  <c r="X232" i="46"/>
  <c r="W232" i="46"/>
  <c r="V232" i="46"/>
  <c r="P232" i="46"/>
  <c r="Q232" i="46" s="1"/>
  <c r="AF231" i="46"/>
  <c r="AE231" i="46"/>
  <c r="AD231" i="46"/>
  <c r="AC231" i="46"/>
  <c r="AB231" i="46"/>
  <c r="AA231" i="46"/>
  <c r="Z231" i="46"/>
  <c r="Y231" i="46"/>
  <c r="X231" i="46"/>
  <c r="W231" i="46"/>
  <c r="V231" i="46"/>
  <c r="Q231" i="46"/>
  <c r="P231" i="46"/>
  <c r="AF230" i="46"/>
  <c r="AE230" i="46"/>
  <c r="AD230" i="46"/>
  <c r="AC230" i="46"/>
  <c r="AB230" i="46"/>
  <c r="AA230" i="46"/>
  <c r="Z230" i="46"/>
  <c r="Y230" i="46"/>
  <c r="X230" i="46"/>
  <c r="W230" i="46"/>
  <c r="V230" i="46"/>
  <c r="P230" i="46"/>
  <c r="Q230" i="46" s="1"/>
  <c r="AF229" i="46"/>
  <c r="AE229" i="46"/>
  <c r="AD229" i="46"/>
  <c r="AC229" i="46"/>
  <c r="AB229" i="46"/>
  <c r="AA229" i="46"/>
  <c r="Z229" i="46"/>
  <c r="Y229" i="46"/>
  <c r="X229" i="46"/>
  <c r="W229" i="46"/>
  <c r="V229" i="46"/>
  <c r="P229" i="46"/>
  <c r="Q229" i="46" s="1"/>
  <c r="AF228" i="46"/>
  <c r="AE228" i="46"/>
  <c r="AD228" i="46"/>
  <c r="AC228" i="46"/>
  <c r="AB228" i="46"/>
  <c r="AA228" i="46"/>
  <c r="Z228" i="46"/>
  <c r="Y228" i="46"/>
  <c r="X228" i="46"/>
  <c r="W228" i="46"/>
  <c r="V228" i="46"/>
  <c r="P228" i="46"/>
  <c r="Q228" i="46" s="1"/>
  <c r="AF227" i="46"/>
  <c r="AE227" i="46"/>
  <c r="AD227" i="46"/>
  <c r="AC227" i="46"/>
  <c r="AB227" i="46"/>
  <c r="AA227" i="46"/>
  <c r="Z227" i="46"/>
  <c r="Y227" i="46"/>
  <c r="X227" i="46"/>
  <c r="W227" i="46"/>
  <c r="V227" i="46"/>
  <c r="P227" i="46"/>
  <c r="Q227" i="46" s="1"/>
  <c r="AF226" i="46"/>
  <c r="AE226" i="46"/>
  <c r="AD226" i="46"/>
  <c r="AC226" i="46"/>
  <c r="AB226" i="46"/>
  <c r="AA226" i="46"/>
  <c r="Z226" i="46"/>
  <c r="Y226" i="46"/>
  <c r="X226" i="46"/>
  <c r="W226" i="46"/>
  <c r="V226" i="46"/>
  <c r="Q226" i="46"/>
  <c r="P226" i="46"/>
  <c r="AF225" i="46"/>
  <c r="AE225" i="46"/>
  <c r="AD225" i="46"/>
  <c r="AC225" i="46"/>
  <c r="AB225" i="46"/>
  <c r="AA225" i="46"/>
  <c r="Z225" i="46"/>
  <c r="Y225" i="46"/>
  <c r="X225" i="46"/>
  <c r="W225" i="46"/>
  <c r="V225" i="46"/>
  <c r="P225" i="46"/>
  <c r="Q225" i="46" s="1"/>
  <c r="AF224" i="46"/>
  <c r="AE224" i="46"/>
  <c r="AD224" i="46"/>
  <c r="AC224" i="46"/>
  <c r="AB224" i="46"/>
  <c r="AA224" i="46"/>
  <c r="Z224" i="46"/>
  <c r="Y224" i="46"/>
  <c r="X224" i="46"/>
  <c r="W224" i="46"/>
  <c r="V224" i="46"/>
  <c r="P224" i="46"/>
  <c r="Q224" i="46" s="1"/>
  <c r="AF223" i="46"/>
  <c r="AE223" i="46"/>
  <c r="AD223" i="46"/>
  <c r="AC223" i="46"/>
  <c r="AB223" i="46"/>
  <c r="AA223" i="46"/>
  <c r="Z223" i="46"/>
  <c r="Y223" i="46"/>
  <c r="X223" i="46"/>
  <c r="W223" i="46"/>
  <c r="V223" i="46"/>
  <c r="Q223" i="46"/>
  <c r="P223" i="46"/>
  <c r="AF222" i="46"/>
  <c r="AE222" i="46"/>
  <c r="AD222" i="46"/>
  <c r="AC222" i="46"/>
  <c r="AB222" i="46"/>
  <c r="AA222" i="46"/>
  <c r="Z222" i="46"/>
  <c r="Y222" i="46"/>
  <c r="X222" i="46"/>
  <c r="W222" i="46"/>
  <c r="V222" i="46"/>
  <c r="P222" i="46"/>
  <c r="Q222" i="46" s="1"/>
  <c r="AF221" i="46"/>
  <c r="AE221" i="46"/>
  <c r="AD221" i="46"/>
  <c r="AC221" i="46"/>
  <c r="AB221" i="46"/>
  <c r="AA221" i="46"/>
  <c r="Z221" i="46"/>
  <c r="Y221" i="46"/>
  <c r="X221" i="46"/>
  <c r="W221" i="46"/>
  <c r="V221" i="46"/>
  <c r="P221" i="46"/>
  <c r="Q221" i="46" s="1"/>
  <c r="AF220" i="46"/>
  <c r="AE220" i="46"/>
  <c r="AD220" i="46"/>
  <c r="AC220" i="46"/>
  <c r="AB220" i="46"/>
  <c r="AA220" i="46"/>
  <c r="Z220" i="46"/>
  <c r="Y220" i="46"/>
  <c r="X220" i="46"/>
  <c r="W220" i="46"/>
  <c r="V220" i="46"/>
  <c r="P220" i="46"/>
  <c r="Q220" i="46" s="1"/>
  <c r="AF219" i="46"/>
  <c r="AE219" i="46"/>
  <c r="AD219" i="46"/>
  <c r="AC219" i="46"/>
  <c r="AB219" i="46"/>
  <c r="AA219" i="46"/>
  <c r="Z219" i="46"/>
  <c r="Y219" i="46"/>
  <c r="X219" i="46"/>
  <c r="W219" i="46"/>
  <c r="V219" i="46"/>
  <c r="Q219" i="46"/>
  <c r="P219" i="46"/>
  <c r="AF218" i="46"/>
  <c r="AE218" i="46"/>
  <c r="AD218" i="46"/>
  <c r="AC218" i="46"/>
  <c r="AB218" i="46"/>
  <c r="AA218" i="46"/>
  <c r="Z218" i="46"/>
  <c r="Y218" i="46"/>
  <c r="X218" i="46"/>
  <c r="W218" i="46"/>
  <c r="V218" i="46"/>
  <c r="Q218" i="46"/>
  <c r="P218" i="46"/>
  <c r="AF217" i="46"/>
  <c r="AE217" i="46"/>
  <c r="AD217" i="46"/>
  <c r="AC217" i="46"/>
  <c r="AB217" i="46"/>
  <c r="AA217" i="46"/>
  <c r="Z217" i="46"/>
  <c r="Y217" i="46"/>
  <c r="X217" i="46"/>
  <c r="W217" i="46"/>
  <c r="V217" i="46"/>
  <c r="P217" i="46"/>
  <c r="Q217" i="46" s="1"/>
  <c r="AF216" i="46"/>
  <c r="AE216" i="46"/>
  <c r="AD216" i="46"/>
  <c r="AC216" i="46"/>
  <c r="AB216" i="46"/>
  <c r="AA216" i="46"/>
  <c r="Z216" i="46"/>
  <c r="Y216" i="46"/>
  <c r="X216" i="46"/>
  <c r="W216" i="46"/>
  <c r="V216" i="46"/>
  <c r="P216" i="46"/>
  <c r="Q216" i="46" s="1"/>
  <c r="AF215" i="46"/>
  <c r="AE215" i="46"/>
  <c r="AD215" i="46"/>
  <c r="AC215" i="46"/>
  <c r="AB215" i="46"/>
  <c r="AA215" i="46"/>
  <c r="Z215" i="46"/>
  <c r="Y215" i="46"/>
  <c r="X215" i="46"/>
  <c r="W215" i="46"/>
  <c r="V215" i="46"/>
  <c r="Q215" i="46"/>
  <c r="P215" i="46"/>
  <c r="AF214" i="46"/>
  <c r="AE214" i="46"/>
  <c r="AD214" i="46"/>
  <c r="AC214" i="46"/>
  <c r="AB214" i="46"/>
  <c r="AA214" i="46"/>
  <c r="Z214" i="46"/>
  <c r="Y214" i="46"/>
  <c r="X214" i="46"/>
  <c r="W214" i="46"/>
  <c r="V214" i="46"/>
  <c r="P214" i="46"/>
  <c r="Q214" i="46" s="1"/>
  <c r="AF213" i="46"/>
  <c r="AE213" i="46"/>
  <c r="AD213" i="46"/>
  <c r="AC213" i="46"/>
  <c r="AB213" i="46"/>
  <c r="AA213" i="46"/>
  <c r="Z213" i="46"/>
  <c r="Y213" i="46"/>
  <c r="X213" i="46"/>
  <c r="W213" i="46"/>
  <c r="V213" i="46"/>
  <c r="P213" i="46"/>
  <c r="Q213" i="46" s="1"/>
  <c r="AF212" i="46"/>
  <c r="AE212" i="46"/>
  <c r="AD212" i="46"/>
  <c r="AC212" i="46"/>
  <c r="AB212" i="46"/>
  <c r="AA212" i="46"/>
  <c r="Z212" i="46"/>
  <c r="Y212" i="46"/>
  <c r="X212" i="46"/>
  <c r="W212" i="46"/>
  <c r="V212" i="46"/>
  <c r="Q212" i="46"/>
  <c r="P212" i="46"/>
  <c r="AF211" i="46"/>
  <c r="AE211" i="46"/>
  <c r="AD211" i="46"/>
  <c r="AC211" i="46"/>
  <c r="AB211" i="46"/>
  <c r="AA211" i="46"/>
  <c r="Z211" i="46"/>
  <c r="Y211" i="46"/>
  <c r="X211" i="46"/>
  <c r="W211" i="46"/>
  <c r="V211" i="46"/>
  <c r="Q211" i="46"/>
  <c r="P211" i="46"/>
  <c r="AF210" i="46"/>
  <c r="AE210" i="46"/>
  <c r="AD210" i="46"/>
  <c r="AC210" i="46"/>
  <c r="AB210" i="46"/>
  <c r="AA210" i="46"/>
  <c r="Z210" i="46"/>
  <c r="Y210" i="46"/>
  <c r="X210" i="46"/>
  <c r="W210" i="46"/>
  <c r="V210" i="46"/>
  <c r="Q210" i="46"/>
  <c r="P210" i="46"/>
  <c r="AF209" i="46"/>
  <c r="AE209" i="46"/>
  <c r="AD209" i="46"/>
  <c r="AC209" i="46"/>
  <c r="AB209" i="46"/>
  <c r="AA209" i="46"/>
  <c r="Z209" i="46"/>
  <c r="Y209" i="46"/>
  <c r="X209" i="46"/>
  <c r="W209" i="46"/>
  <c r="V209" i="46"/>
  <c r="P209" i="46"/>
  <c r="Q209" i="46" s="1"/>
  <c r="AF208" i="46"/>
  <c r="AE208" i="46"/>
  <c r="AD208" i="46"/>
  <c r="AC208" i="46"/>
  <c r="AB208" i="46"/>
  <c r="AA208" i="46"/>
  <c r="Z208" i="46"/>
  <c r="Y208" i="46"/>
  <c r="X208" i="46"/>
  <c r="W208" i="46"/>
  <c r="V208" i="46"/>
  <c r="P208" i="46"/>
  <c r="Q208" i="46" s="1"/>
  <c r="AF207" i="46"/>
  <c r="AE207" i="46"/>
  <c r="AD207" i="46"/>
  <c r="AC207" i="46"/>
  <c r="AB207" i="46"/>
  <c r="AA207" i="46"/>
  <c r="Z207" i="46"/>
  <c r="Y207" i="46"/>
  <c r="X207" i="46"/>
  <c r="W207" i="46"/>
  <c r="V207" i="46"/>
  <c r="Q207" i="46"/>
  <c r="P207" i="46"/>
  <c r="AF206" i="46"/>
  <c r="AE206" i="46"/>
  <c r="AD206" i="46"/>
  <c r="AC206" i="46"/>
  <c r="AB206" i="46"/>
  <c r="AA206" i="46"/>
  <c r="Z206" i="46"/>
  <c r="Y206" i="46"/>
  <c r="X206" i="46"/>
  <c r="W206" i="46"/>
  <c r="V206" i="46"/>
  <c r="P206" i="46"/>
  <c r="Q206" i="46" s="1"/>
  <c r="AF205" i="46"/>
  <c r="AE205" i="46"/>
  <c r="AD205" i="46"/>
  <c r="AC205" i="46"/>
  <c r="AB205" i="46"/>
  <c r="AA205" i="46"/>
  <c r="Z205" i="46"/>
  <c r="Y205" i="46"/>
  <c r="X205" i="46"/>
  <c r="W205" i="46"/>
  <c r="V205" i="46"/>
  <c r="P205" i="46"/>
  <c r="Q205" i="46" s="1"/>
  <c r="AF204" i="46"/>
  <c r="AE204" i="46"/>
  <c r="AD204" i="46"/>
  <c r="AC204" i="46"/>
  <c r="AB204" i="46"/>
  <c r="AA204" i="46"/>
  <c r="Z204" i="46"/>
  <c r="Y204" i="46"/>
  <c r="X204" i="46"/>
  <c r="W204" i="46"/>
  <c r="V204" i="46"/>
  <c r="Q204" i="46"/>
  <c r="P204" i="46"/>
  <c r="AF203" i="46"/>
  <c r="AE203" i="46"/>
  <c r="AD203" i="46"/>
  <c r="AC203" i="46"/>
  <c r="AB203" i="46"/>
  <c r="AA203" i="46"/>
  <c r="Z203" i="46"/>
  <c r="Y203" i="46"/>
  <c r="X203" i="46"/>
  <c r="W203" i="46"/>
  <c r="V203" i="46"/>
  <c r="P203" i="46"/>
  <c r="Q203" i="46" s="1"/>
  <c r="AF202" i="46"/>
  <c r="AE202" i="46"/>
  <c r="AD202" i="46"/>
  <c r="AC202" i="46"/>
  <c r="AB202" i="46"/>
  <c r="AA202" i="46"/>
  <c r="Z202" i="46"/>
  <c r="Y202" i="46"/>
  <c r="X202" i="46"/>
  <c r="W202" i="46"/>
  <c r="V202" i="46"/>
  <c r="Q202" i="46"/>
  <c r="P202" i="46"/>
  <c r="AF201" i="46"/>
  <c r="AE201" i="46"/>
  <c r="AD201" i="46"/>
  <c r="AC201" i="46"/>
  <c r="AB201" i="46"/>
  <c r="AA201" i="46"/>
  <c r="Z201" i="46"/>
  <c r="Y201" i="46"/>
  <c r="X201" i="46"/>
  <c r="W201" i="46"/>
  <c r="V201" i="46"/>
  <c r="P201" i="46"/>
  <c r="Q201" i="46" s="1"/>
  <c r="AF200" i="46"/>
  <c r="AE200" i="46"/>
  <c r="AD200" i="46"/>
  <c r="AC200" i="46"/>
  <c r="AB200" i="46"/>
  <c r="AA200" i="46"/>
  <c r="Z200" i="46"/>
  <c r="Y200" i="46"/>
  <c r="X200" i="46"/>
  <c r="W200" i="46"/>
  <c r="V200" i="46"/>
  <c r="P200" i="46"/>
  <c r="Q200" i="46" s="1"/>
  <c r="AF199" i="46"/>
  <c r="AE199" i="46"/>
  <c r="AD199" i="46"/>
  <c r="AC199" i="46"/>
  <c r="AB199" i="46"/>
  <c r="AA199" i="46"/>
  <c r="Z199" i="46"/>
  <c r="Y199" i="46"/>
  <c r="X199" i="46"/>
  <c r="W199" i="46"/>
  <c r="V199" i="46"/>
  <c r="P199" i="46"/>
  <c r="Q199" i="46" s="1"/>
  <c r="AF198" i="46"/>
  <c r="AE198" i="46"/>
  <c r="AD198" i="46"/>
  <c r="AC198" i="46"/>
  <c r="AB198" i="46"/>
  <c r="AA198" i="46"/>
  <c r="Z198" i="46"/>
  <c r="Y198" i="46"/>
  <c r="X198" i="46"/>
  <c r="W198" i="46"/>
  <c r="V198" i="46"/>
  <c r="P198" i="46"/>
  <c r="Q198" i="46" s="1"/>
  <c r="AF197" i="46"/>
  <c r="AE197" i="46"/>
  <c r="AD197" i="46"/>
  <c r="AC197" i="46"/>
  <c r="AB197" i="46"/>
  <c r="AA197" i="46"/>
  <c r="Z197" i="46"/>
  <c r="Y197" i="46"/>
  <c r="X197" i="46"/>
  <c r="W197" i="46"/>
  <c r="V197" i="46"/>
  <c r="P197" i="46"/>
  <c r="Q197" i="46" s="1"/>
  <c r="AF196" i="46"/>
  <c r="AE196" i="46"/>
  <c r="AD196" i="46"/>
  <c r="AC196" i="46"/>
  <c r="AB196" i="46"/>
  <c r="AA196" i="46"/>
  <c r="Z196" i="46"/>
  <c r="Y196" i="46"/>
  <c r="X196" i="46"/>
  <c r="W196" i="46"/>
  <c r="V196" i="46"/>
  <c r="P196" i="46"/>
  <c r="Q196" i="46" s="1"/>
  <c r="AF195" i="46"/>
  <c r="AE195" i="46"/>
  <c r="AD195" i="46"/>
  <c r="AC195" i="46"/>
  <c r="AB195" i="46"/>
  <c r="AA195" i="46"/>
  <c r="Z195" i="46"/>
  <c r="Y195" i="46"/>
  <c r="X195" i="46"/>
  <c r="W195" i="46"/>
  <c r="V195" i="46"/>
  <c r="P195" i="46"/>
  <c r="Q195" i="46" s="1"/>
  <c r="AF194" i="46"/>
  <c r="AE194" i="46"/>
  <c r="AD194" i="46"/>
  <c r="AC194" i="46"/>
  <c r="AB194" i="46"/>
  <c r="AA194" i="46"/>
  <c r="Z194" i="46"/>
  <c r="Y194" i="46"/>
  <c r="X194" i="46"/>
  <c r="W194" i="46"/>
  <c r="V194" i="46"/>
  <c r="P194" i="46"/>
  <c r="Q194" i="46" s="1"/>
  <c r="AF193" i="46"/>
  <c r="AE193" i="46"/>
  <c r="AD193" i="46"/>
  <c r="AC193" i="46"/>
  <c r="AB193" i="46"/>
  <c r="AA193" i="46"/>
  <c r="Z193" i="46"/>
  <c r="Y193" i="46"/>
  <c r="X193" i="46"/>
  <c r="W193" i="46"/>
  <c r="V193" i="46"/>
  <c r="P193" i="46"/>
  <c r="Q193" i="46" s="1"/>
  <c r="AF192" i="46"/>
  <c r="AE192" i="46"/>
  <c r="AD192" i="46"/>
  <c r="AC192" i="46"/>
  <c r="AB192" i="46"/>
  <c r="AA192" i="46"/>
  <c r="Z192" i="46"/>
  <c r="Y192" i="46"/>
  <c r="X192" i="46"/>
  <c r="W192" i="46"/>
  <c r="V192" i="46"/>
  <c r="P192" i="46"/>
  <c r="Q192" i="46" s="1"/>
  <c r="AF191" i="46"/>
  <c r="AE191" i="46"/>
  <c r="AD191" i="46"/>
  <c r="AC191" i="46"/>
  <c r="AB191" i="46"/>
  <c r="AA191" i="46"/>
  <c r="Z191" i="46"/>
  <c r="Y191" i="46"/>
  <c r="X191" i="46"/>
  <c r="W191" i="46"/>
  <c r="V191" i="46"/>
  <c r="P191" i="46"/>
  <c r="Q191" i="46" s="1"/>
  <c r="AF190" i="46"/>
  <c r="AE190" i="46"/>
  <c r="AD190" i="46"/>
  <c r="AC190" i="46"/>
  <c r="AB190" i="46"/>
  <c r="AA190" i="46"/>
  <c r="Z190" i="46"/>
  <c r="Y190" i="46"/>
  <c r="X190" i="46"/>
  <c r="W190" i="46"/>
  <c r="V190" i="46"/>
  <c r="P190" i="46"/>
  <c r="Q190" i="46" s="1"/>
  <c r="AF189" i="46"/>
  <c r="AE189" i="46"/>
  <c r="AD189" i="46"/>
  <c r="AC189" i="46"/>
  <c r="AB189" i="46"/>
  <c r="AA189" i="46"/>
  <c r="Z189" i="46"/>
  <c r="Y189" i="46"/>
  <c r="X189" i="46"/>
  <c r="W189" i="46"/>
  <c r="V189" i="46"/>
  <c r="Q189" i="46"/>
  <c r="P189" i="46"/>
  <c r="AF188" i="46"/>
  <c r="AE188" i="46"/>
  <c r="AD188" i="46"/>
  <c r="AC188" i="46"/>
  <c r="AB188" i="46"/>
  <c r="AA188" i="46"/>
  <c r="Z188" i="46"/>
  <c r="Y188" i="46"/>
  <c r="X188" i="46"/>
  <c r="W188" i="46"/>
  <c r="V188" i="46"/>
  <c r="Q188" i="46"/>
  <c r="P188" i="46"/>
  <c r="AF187" i="46"/>
  <c r="AE187" i="46"/>
  <c r="AD187" i="46"/>
  <c r="AC187" i="46"/>
  <c r="AB187" i="46"/>
  <c r="AA187" i="46"/>
  <c r="Z187" i="46"/>
  <c r="Y187" i="46"/>
  <c r="X187" i="46"/>
  <c r="W187" i="46"/>
  <c r="V187" i="46"/>
  <c r="P187" i="46"/>
  <c r="Q187" i="46" s="1"/>
  <c r="AF186" i="46"/>
  <c r="AE186" i="46"/>
  <c r="AD186" i="46"/>
  <c r="AC186" i="46"/>
  <c r="AB186" i="46"/>
  <c r="AA186" i="46"/>
  <c r="Z186" i="46"/>
  <c r="Y186" i="46"/>
  <c r="X186" i="46"/>
  <c r="W186" i="46"/>
  <c r="V186" i="46"/>
  <c r="P186" i="46"/>
  <c r="Q186" i="46" s="1"/>
  <c r="AF185" i="46"/>
  <c r="AE185" i="46"/>
  <c r="AD185" i="46"/>
  <c r="AC185" i="46"/>
  <c r="AB185" i="46"/>
  <c r="AA185" i="46"/>
  <c r="Z185" i="46"/>
  <c r="Y185" i="46"/>
  <c r="X185" i="46"/>
  <c r="W185" i="46"/>
  <c r="V185" i="46"/>
  <c r="P185" i="46"/>
  <c r="Q185" i="46" s="1"/>
  <c r="AF184" i="46"/>
  <c r="AE184" i="46"/>
  <c r="AD184" i="46"/>
  <c r="AC184" i="46"/>
  <c r="AB184" i="46"/>
  <c r="AA184" i="46"/>
  <c r="Z184" i="46"/>
  <c r="Y184" i="46"/>
  <c r="X184" i="46"/>
  <c r="W184" i="46"/>
  <c r="V184" i="46"/>
  <c r="Q184" i="46"/>
  <c r="P184" i="46"/>
  <c r="AF183" i="46"/>
  <c r="AE183" i="46"/>
  <c r="AD183" i="46"/>
  <c r="AC183" i="46"/>
  <c r="AB183" i="46"/>
  <c r="AA183" i="46"/>
  <c r="Z183" i="46"/>
  <c r="Y183" i="46"/>
  <c r="X183" i="46"/>
  <c r="W183" i="46"/>
  <c r="V183" i="46"/>
  <c r="Q183" i="46"/>
  <c r="P183" i="46"/>
  <c r="AF182" i="46"/>
  <c r="AE182" i="46"/>
  <c r="AD182" i="46"/>
  <c r="AC182" i="46"/>
  <c r="AB182" i="46"/>
  <c r="AA182" i="46"/>
  <c r="Z182" i="46"/>
  <c r="Y182" i="46"/>
  <c r="X182" i="46"/>
  <c r="W182" i="46"/>
  <c r="V182" i="46"/>
  <c r="P182" i="46"/>
  <c r="Q182" i="46" s="1"/>
  <c r="AF181" i="46"/>
  <c r="AE181" i="46"/>
  <c r="AD181" i="46"/>
  <c r="AC181" i="46"/>
  <c r="AB181" i="46"/>
  <c r="AA181" i="46"/>
  <c r="Z181" i="46"/>
  <c r="Y181" i="46"/>
  <c r="X181" i="46"/>
  <c r="W181" i="46"/>
  <c r="V181" i="46"/>
  <c r="P181" i="46"/>
  <c r="Q181" i="46" s="1"/>
  <c r="AF180" i="46"/>
  <c r="AE180" i="46"/>
  <c r="AD180" i="46"/>
  <c r="AC180" i="46"/>
  <c r="AB180" i="46"/>
  <c r="AA180" i="46"/>
  <c r="Z180" i="46"/>
  <c r="Y180" i="46"/>
  <c r="X180" i="46"/>
  <c r="W180" i="46"/>
  <c r="V180" i="46"/>
  <c r="Q180" i="46"/>
  <c r="P180" i="46"/>
  <c r="AF179" i="46"/>
  <c r="AE179" i="46"/>
  <c r="AD179" i="46"/>
  <c r="AC179" i="46"/>
  <c r="AB179" i="46"/>
  <c r="AA179" i="46"/>
  <c r="Z179" i="46"/>
  <c r="Y179" i="46"/>
  <c r="X179" i="46"/>
  <c r="W179" i="46"/>
  <c r="V179" i="46"/>
  <c r="Q179" i="46"/>
  <c r="P179" i="46"/>
  <c r="AF178" i="46"/>
  <c r="AE178" i="46"/>
  <c r="AD178" i="46"/>
  <c r="AC178" i="46"/>
  <c r="AB178" i="46"/>
  <c r="AA178" i="46"/>
  <c r="Z178" i="46"/>
  <c r="Y178" i="46"/>
  <c r="X178" i="46"/>
  <c r="W178" i="46"/>
  <c r="V178" i="46"/>
  <c r="Q178" i="46"/>
  <c r="P178" i="46"/>
  <c r="AF177" i="46"/>
  <c r="AE177" i="46"/>
  <c r="AD177" i="46"/>
  <c r="AC177" i="46"/>
  <c r="AB177" i="46"/>
  <c r="AA177" i="46"/>
  <c r="Z177" i="46"/>
  <c r="Y177" i="46"/>
  <c r="X177" i="46"/>
  <c r="W177" i="46"/>
  <c r="V177" i="46"/>
  <c r="P177" i="46"/>
  <c r="Q177" i="46" s="1"/>
  <c r="AF176" i="46"/>
  <c r="AE176" i="46"/>
  <c r="AD176" i="46"/>
  <c r="AC176" i="46"/>
  <c r="AB176" i="46"/>
  <c r="AA176" i="46"/>
  <c r="Z176" i="46"/>
  <c r="Y176" i="46"/>
  <c r="X176" i="46"/>
  <c r="W176" i="46"/>
  <c r="V176" i="46"/>
  <c r="P176" i="46"/>
  <c r="Q176" i="46" s="1"/>
  <c r="AF175" i="46"/>
  <c r="AE175" i="46"/>
  <c r="AD175" i="46"/>
  <c r="AC175" i="46"/>
  <c r="AB175" i="46"/>
  <c r="AA175" i="46"/>
  <c r="Z175" i="46"/>
  <c r="Y175" i="46"/>
  <c r="X175" i="46"/>
  <c r="W175" i="46"/>
  <c r="V175" i="46"/>
  <c r="Q175" i="46"/>
  <c r="P175" i="46"/>
  <c r="AF174" i="46"/>
  <c r="AE174" i="46"/>
  <c r="AD174" i="46"/>
  <c r="AC174" i="46"/>
  <c r="AB174" i="46"/>
  <c r="AA174" i="46"/>
  <c r="Z174" i="46"/>
  <c r="Y174" i="46"/>
  <c r="X174" i="46"/>
  <c r="W174" i="46"/>
  <c r="V174" i="46"/>
  <c r="P174" i="46"/>
  <c r="Q174" i="46" s="1"/>
  <c r="AF173" i="46"/>
  <c r="AE173" i="46"/>
  <c r="AD173" i="46"/>
  <c r="AC173" i="46"/>
  <c r="AB173" i="46"/>
  <c r="AA173" i="46"/>
  <c r="Z173" i="46"/>
  <c r="Y173" i="46"/>
  <c r="X173" i="46"/>
  <c r="W173" i="46"/>
  <c r="V173" i="46"/>
  <c r="Q173" i="46"/>
  <c r="P173" i="46"/>
  <c r="AF172" i="46"/>
  <c r="AE172" i="46"/>
  <c r="AD172" i="46"/>
  <c r="AC172" i="46"/>
  <c r="AB172" i="46"/>
  <c r="AA172" i="46"/>
  <c r="Z172" i="46"/>
  <c r="Y172" i="46"/>
  <c r="X172" i="46"/>
  <c r="W172" i="46"/>
  <c r="V172" i="46"/>
  <c r="P172" i="46"/>
  <c r="Q172" i="46" s="1"/>
  <c r="AF171" i="46"/>
  <c r="AE171" i="46"/>
  <c r="AD171" i="46"/>
  <c r="AC171" i="46"/>
  <c r="AB171" i="46"/>
  <c r="AA171" i="46"/>
  <c r="Z171" i="46"/>
  <c r="Y171" i="46"/>
  <c r="X171" i="46"/>
  <c r="W171" i="46"/>
  <c r="V171" i="46"/>
  <c r="P171" i="46"/>
  <c r="Q171" i="46" s="1"/>
  <c r="AF170" i="46"/>
  <c r="AE170" i="46"/>
  <c r="AD170" i="46"/>
  <c r="AC170" i="46"/>
  <c r="AB170" i="46"/>
  <c r="AA170" i="46"/>
  <c r="Z170" i="46"/>
  <c r="Y170" i="46"/>
  <c r="X170" i="46"/>
  <c r="W170" i="46"/>
  <c r="V170" i="46"/>
  <c r="Q170" i="46"/>
  <c r="P170" i="46"/>
  <c r="AF169" i="46"/>
  <c r="AE169" i="46"/>
  <c r="AD169" i="46"/>
  <c r="AC169" i="46"/>
  <c r="AB169" i="46"/>
  <c r="AA169" i="46"/>
  <c r="Z169" i="46"/>
  <c r="Y169" i="46"/>
  <c r="X169" i="46"/>
  <c r="W169" i="46"/>
  <c r="V169" i="46"/>
  <c r="P169" i="46"/>
  <c r="Q169" i="46" s="1"/>
  <c r="AF168" i="46"/>
  <c r="AE168" i="46"/>
  <c r="AD168" i="46"/>
  <c r="AC168" i="46"/>
  <c r="AB168" i="46"/>
  <c r="AA168" i="46"/>
  <c r="Z168" i="46"/>
  <c r="Y168" i="46"/>
  <c r="X168" i="46"/>
  <c r="W168" i="46"/>
  <c r="V168" i="46"/>
  <c r="Q168" i="46"/>
  <c r="P168" i="46"/>
  <c r="AF167" i="46"/>
  <c r="AE167" i="46"/>
  <c r="AD167" i="46"/>
  <c r="AC167" i="46"/>
  <c r="AB167" i="46"/>
  <c r="AA167" i="46"/>
  <c r="Z167" i="46"/>
  <c r="Y167" i="46"/>
  <c r="X167" i="46"/>
  <c r="W167" i="46"/>
  <c r="V167" i="46"/>
  <c r="P167" i="46"/>
  <c r="Q167" i="46" s="1"/>
  <c r="AF166" i="46"/>
  <c r="AE166" i="46"/>
  <c r="AD166" i="46"/>
  <c r="AC166" i="46"/>
  <c r="AB166" i="46"/>
  <c r="AA166" i="46"/>
  <c r="Z166" i="46"/>
  <c r="Y166" i="46"/>
  <c r="X166" i="46"/>
  <c r="W166" i="46"/>
  <c r="V166" i="46"/>
  <c r="U166" i="46"/>
  <c r="P166" i="46"/>
  <c r="Q166" i="46" s="1"/>
  <c r="AF165" i="46"/>
  <c r="AE165" i="46"/>
  <c r="AD165" i="46"/>
  <c r="AC165" i="46"/>
  <c r="AB165" i="46"/>
  <c r="AA165" i="46"/>
  <c r="Z165" i="46"/>
  <c r="Y165" i="46"/>
  <c r="X165" i="46"/>
  <c r="W165" i="46"/>
  <c r="V165" i="46"/>
  <c r="U165" i="46"/>
  <c r="Q165" i="46"/>
  <c r="P165" i="46"/>
  <c r="AF164" i="46"/>
  <c r="AE164" i="46"/>
  <c r="AD164" i="46"/>
  <c r="AC164" i="46"/>
  <c r="AB164" i="46"/>
  <c r="AA164" i="46"/>
  <c r="Z164" i="46"/>
  <c r="Y164" i="46"/>
  <c r="X164" i="46"/>
  <c r="W164" i="46"/>
  <c r="V164" i="46"/>
  <c r="U164" i="46"/>
  <c r="P164" i="46"/>
  <c r="Q164" i="46" s="1"/>
  <c r="AF163" i="46"/>
  <c r="AE163" i="46"/>
  <c r="AD163" i="46"/>
  <c r="AC163" i="46"/>
  <c r="AB163" i="46"/>
  <c r="AA163" i="46"/>
  <c r="Z163" i="46"/>
  <c r="Y163" i="46"/>
  <c r="X163" i="46"/>
  <c r="W163" i="46"/>
  <c r="V163" i="46"/>
  <c r="U163" i="46"/>
  <c r="Q163" i="46"/>
  <c r="P163" i="46"/>
  <c r="AF162" i="46"/>
  <c r="AE162" i="46"/>
  <c r="AD162" i="46"/>
  <c r="AC162" i="46"/>
  <c r="AB162" i="46"/>
  <c r="AA162" i="46"/>
  <c r="Z162" i="46"/>
  <c r="Y162" i="46"/>
  <c r="X162" i="46"/>
  <c r="W162" i="46"/>
  <c r="V162" i="46"/>
  <c r="U162" i="46"/>
  <c r="P162" i="46"/>
  <c r="Q162" i="46" s="1"/>
  <c r="AF161" i="46"/>
  <c r="AE161" i="46"/>
  <c r="AD161" i="46"/>
  <c r="AC161" i="46"/>
  <c r="AB161" i="46"/>
  <c r="AA161" i="46"/>
  <c r="Z161" i="46"/>
  <c r="Y161" i="46"/>
  <c r="X161" i="46"/>
  <c r="W161" i="46"/>
  <c r="V161" i="46"/>
  <c r="U161" i="46"/>
  <c r="Q161" i="46"/>
  <c r="P161" i="46"/>
  <c r="AF160" i="46"/>
  <c r="AE160" i="46"/>
  <c r="AD160" i="46"/>
  <c r="AC160" i="46"/>
  <c r="AB160" i="46"/>
  <c r="AA160" i="46"/>
  <c r="Z160" i="46"/>
  <c r="Y160" i="46"/>
  <c r="X160" i="46"/>
  <c r="W160" i="46"/>
  <c r="V160" i="46"/>
  <c r="U160" i="46"/>
  <c r="P160" i="46"/>
  <c r="Q160" i="46" s="1"/>
  <c r="AF159" i="46"/>
  <c r="AE159" i="46"/>
  <c r="AD159" i="46"/>
  <c r="AC159" i="46"/>
  <c r="AB159" i="46"/>
  <c r="AA159" i="46"/>
  <c r="Z159" i="46"/>
  <c r="Y159" i="46"/>
  <c r="X159" i="46"/>
  <c r="W159" i="46"/>
  <c r="V159" i="46"/>
  <c r="U159" i="46"/>
  <c r="P159" i="46"/>
  <c r="Q159" i="46" s="1"/>
  <c r="AF158" i="46"/>
  <c r="AE158" i="46"/>
  <c r="AD158" i="46"/>
  <c r="AC158" i="46"/>
  <c r="AB158" i="46"/>
  <c r="AA158" i="46"/>
  <c r="Z158" i="46"/>
  <c r="Y158" i="46"/>
  <c r="X158" i="46"/>
  <c r="W158" i="46"/>
  <c r="V158" i="46"/>
  <c r="U158" i="46"/>
  <c r="P158" i="46"/>
  <c r="Q158" i="46" s="1"/>
  <c r="AF157" i="46"/>
  <c r="AE157" i="46"/>
  <c r="AD157" i="46"/>
  <c r="AC157" i="46"/>
  <c r="AB157" i="46"/>
  <c r="AA157" i="46"/>
  <c r="Z157" i="46"/>
  <c r="Y157" i="46"/>
  <c r="X157" i="46"/>
  <c r="W157" i="46"/>
  <c r="V157" i="46"/>
  <c r="U157" i="46"/>
  <c r="P157" i="46"/>
  <c r="Q157" i="46" s="1"/>
  <c r="AF156" i="46"/>
  <c r="AE156" i="46"/>
  <c r="AD156" i="46"/>
  <c r="AC156" i="46"/>
  <c r="AB156" i="46"/>
  <c r="AA156" i="46"/>
  <c r="Z156" i="46"/>
  <c r="Y156" i="46"/>
  <c r="X156" i="46"/>
  <c r="W156" i="46"/>
  <c r="V156" i="46"/>
  <c r="U156" i="46"/>
  <c r="Q156" i="46"/>
  <c r="P156" i="46"/>
  <c r="AF155" i="46"/>
  <c r="AE155" i="46"/>
  <c r="AD155" i="46"/>
  <c r="AC155" i="46"/>
  <c r="AB155" i="46"/>
  <c r="AA155" i="46"/>
  <c r="Z155" i="46"/>
  <c r="Y155" i="46"/>
  <c r="X155" i="46"/>
  <c r="W155" i="46"/>
  <c r="V155" i="46"/>
  <c r="U155" i="46"/>
  <c r="P155" i="46"/>
  <c r="Q155" i="46" s="1"/>
  <c r="AF154" i="46"/>
  <c r="AE154" i="46"/>
  <c r="AD154" i="46"/>
  <c r="AC154" i="46"/>
  <c r="AB154" i="46"/>
  <c r="AA154" i="46"/>
  <c r="Z154" i="46"/>
  <c r="Y154" i="46"/>
  <c r="X154" i="46"/>
  <c r="W154" i="46"/>
  <c r="V154" i="46"/>
  <c r="U154" i="46"/>
  <c r="P154" i="46"/>
  <c r="Q154" i="46" s="1"/>
  <c r="AF153" i="46"/>
  <c r="AE153" i="46"/>
  <c r="AD153" i="46"/>
  <c r="AC153" i="46"/>
  <c r="AB153" i="46"/>
  <c r="AA153" i="46"/>
  <c r="Z153" i="46"/>
  <c r="Y153" i="46"/>
  <c r="X153" i="46"/>
  <c r="W153" i="46"/>
  <c r="V153" i="46"/>
  <c r="U153" i="46"/>
  <c r="P153" i="46"/>
  <c r="Q153" i="46" s="1"/>
  <c r="AF152" i="46"/>
  <c r="AE152" i="46"/>
  <c r="AD152" i="46"/>
  <c r="AC152" i="46"/>
  <c r="AB152" i="46"/>
  <c r="AA152" i="46"/>
  <c r="Z152" i="46"/>
  <c r="Y152" i="46"/>
  <c r="X152" i="46"/>
  <c r="W152" i="46"/>
  <c r="V152" i="46"/>
  <c r="U152" i="46"/>
  <c r="P152" i="46"/>
  <c r="Q152" i="46" s="1"/>
  <c r="AF151" i="46"/>
  <c r="AE151" i="46"/>
  <c r="AD151" i="46"/>
  <c r="AC151" i="46"/>
  <c r="AB151" i="46"/>
  <c r="AA151" i="46"/>
  <c r="Z151" i="46"/>
  <c r="Y151" i="46"/>
  <c r="X151" i="46"/>
  <c r="W151" i="46"/>
  <c r="V151" i="46"/>
  <c r="U151" i="46"/>
  <c r="Q151" i="46"/>
  <c r="P151" i="46"/>
  <c r="AF150" i="46"/>
  <c r="AE150" i="46"/>
  <c r="AD150" i="46"/>
  <c r="AC150" i="46"/>
  <c r="AB150" i="46"/>
  <c r="AA150" i="46"/>
  <c r="Z150" i="46"/>
  <c r="Y150" i="46"/>
  <c r="X150" i="46"/>
  <c r="W150" i="46"/>
  <c r="V150" i="46"/>
  <c r="U150" i="46"/>
  <c r="P150" i="46"/>
  <c r="Q150" i="46" s="1"/>
  <c r="AF149" i="46"/>
  <c r="AE149" i="46"/>
  <c r="AD149" i="46"/>
  <c r="AC149" i="46"/>
  <c r="AB149" i="46"/>
  <c r="AA149" i="46"/>
  <c r="Z149" i="46"/>
  <c r="Y149" i="46"/>
  <c r="X149" i="46"/>
  <c r="W149" i="46"/>
  <c r="V149" i="46"/>
  <c r="U149" i="46"/>
  <c r="Q149" i="46"/>
  <c r="P149" i="46"/>
  <c r="AF148" i="46"/>
  <c r="AE148" i="46"/>
  <c r="AD148" i="46"/>
  <c r="AC148" i="46"/>
  <c r="AB148" i="46"/>
  <c r="AA148" i="46"/>
  <c r="Z148" i="46"/>
  <c r="Y148" i="46"/>
  <c r="X148" i="46"/>
  <c r="W148" i="46"/>
  <c r="V148" i="46"/>
  <c r="U148" i="46"/>
  <c r="P148" i="46"/>
  <c r="Q148" i="46" s="1"/>
  <c r="AF147" i="46"/>
  <c r="AE147" i="46"/>
  <c r="AD147" i="46"/>
  <c r="AC147" i="46"/>
  <c r="AB147" i="46"/>
  <c r="AA147" i="46"/>
  <c r="Z147" i="46"/>
  <c r="Y147" i="46"/>
  <c r="X147" i="46"/>
  <c r="W147" i="46"/>
  <c r="V147" i="46"/>
  <c r="U147" i="46"/>
  <c r="Q147" i="46"/>
  <c r="P147" i="46"/>
  <c r="AF146" i="46"/>
  <c r="AE146" i="46"/>
  <c r="AD146" i="46"/>
  <c r="AC146" i="46"/>
  <c r="AB146" i="46"/>
  <c r="AA146" i="46"/>
  <c r="Z146" i="46"/>
  <c r="Y146" i="46"/>
  <c r="X146" i="46"/>
  <c r="W146" i="46"/>
  <c r="V146" i="46"/>
  <c r="U146" i="46"/>
  <c r="P146" i="46"/>
  <c r="Q146" i="46" s="1"/>
  <c r="AF145" i="46"/>
  <c r="AE145" i="46"/>
  <c r="AD145" i="46"/>
  <c r="AC145" i="46"/>
  <c r="AB145" i="46"/>
  <c r="AA145" i="46"/>
  <c r="Z145" i="46"/>
  <c r="Y145" i="46"/>
  <c r="X145" i="46"/>
  <c r="W145" i="46"/>
  <c r="V145" i="46"/>
  <c r="U145" i="46"/>
  <c r="P145" i="46"/>
  <c r="Q145" i="46" s="1"/>
  <c r="AF144" i="46"/>
  <c r="AE144" i="46"/>
  <c r="AD144" i="46"/>
  <c r="AC144" i="46"/>
  <c r="AB144" i="46"/>
  <c r="AA144" i="46"/>
  <c r="Z144" i="46"/>
  <c r="Y144" i="46"/>
  <c r="X144" i="46"/>
  <c r="W144" i="46"/>
  <c r="V144" i="46"/>
  <c r="U144" i="46"/>
  <c r="Q144" i="46"/>
  <c r="P144" i="46"/>
  <c r="AF143" i="46"/>
  <c r="AE143" i="46"/>
  <c r="AD143" i="46"/>
  <c r="AC143" i="46"/>
  <c r="AB143" i="46"/>
  <c r="AA143" i="46"/>
  <c r="Z143" i="46"/>
  <c r="Y143" i="46"/>
  <c r="X143" i="46"/>
  <c r="W143" i="46"/>
  <c r="V143" i="46"/>
  <c r="U143" i="46"/>
  <c r="Q143" i="46"/>
  <c r="P143" i="46"/>
  <c r="AF142" i="46"/>
  <c r="AE142" i="46"/>
  <c r="AD142" i="46"/>
  <c r="AC142" i="46"/>
  <c r="AB142" i="46"/>
  <c r="AA142" i="46"/>
  <c r="Z142" i="46"/>
  <c r="Y142" i="46"/>
  <c r="X142" i="46"/>
  <c r="W142" i="46"/>
  <c r="V142" i="46"/>
  <c r="U142" i="46"/>
  <c r="P142" i="46"/>
  <c r="Q142" i="46" s="1"/>
  <c r="AF141" i="46"/>
  <c r="AE141" i="46"/>
  <c r="AD141" i="46"/>
  <c r="AC141" i="46"/>
  <c r="AB141" i="46"/>
  <c r="AA141" i="46"/>
  <c r="Z141" i="46"/>
  <c r="Y141" i="46"/>
  <c r="X141" i="46"/>
  <c r="W141" i="46"/>
  <c r="V141" i="46"/>
  <c r="U141" i="46"/>
  <c r="P141" i="46"/>
  <c r="Q141" i="46" s="1"/>
  <c r="AF140" i="46"/>
  <c r="AE140" i="46"/>
  <c r="AD140" i="46"/>
  <c r="AC140" i="46"/>
  <c r="AB140" i="46"/>
  <c r="AA140" i="46"/>
  <c r="Z140" i="46"/>
  <c r="Y140" i="46"/>
  <c r="X140" i="46"/>
  <c r="W140" i="46"/>
  <c r="V140" i="46"/>
  <c r="U140" i="46"/>
  <c r="Q140" i="46"/>
  <c r="P140" i="46"/>
  <c r="AF139" i="46"/>
  <c r="AE139" i="46"/>
  <c r="AD139" i="46"/>
  <c r="AC139" i="46"/>
  <c r="AB139" i="46"/>
  <c r="AA139" i="46"/>
  <c r="Z139" i="46"/>
  <c r="Y139" i="46"/>
  <c r="X139" i="46"/>
  <c r="W139" i="46"/>
  <c r="V139" i="46"/>
  <c r="U139" i="46"/>
  <c r="P139" i="46"/>
  <c r="Q139" i="46" s="1"/>
  <c r="AF138" i="46"/>
  <c r="AE138" i="46"/>
  <c r="AD138" i="46"/>
  <c r="AC138" i="46"/>
  <c r="AB138" i="46"/>
  <c r="AA138" i="46"/>
  <c r="Z138" i="46"/>
  <c r="Y138" i="46"/>
  <c r="X138" i="46"/>
  <c r="W138" i="46"/>
  <c r="V138" i="46"/>
  <c r="U138" i="46"/>
  <c r="P138" i="46"/>
  <c r="Q138" i="46" s="1"/>
  <c r="AF137" i="46"/>
  <c r="AE137" i="46"/>
  <c r="AD137" i="46"/>
  <c r="AC137" i="46"/>
  <c r="AB137" i="46"/>
  <c r="AA137" i="46"/>
  <c r="Z137" i="46"/>
  <c r="Y137" i="46"/>
  <c r="X137" i="46"/>
  <c r="W137" i="46"/>
  <c r="V137" i="46"/>
  <c r="U137" i="46"/>
  <c r="Q137" i="46"/>
  <c r="P137" i="46"/>
  <c r="AF136" i="46"/>
  <c r="AE136" i="46"/>
  <c r="AD136" i="46"/>
  <c r="AC136" i="46"/>
  <c r="AB136" i="46"/>
  <c r="AA136" i="46"/>
  <c r="Z136" i="46"/>
  <c r="Y136" i="46"/>
  <c r="X136" i="46"/>
  <c r="W136" i="46"/>
  <c r="V136" i="46"/>
  <c r="U136" i="46"/>
  <c r="Q136" i="46"/>
  <c r="P136" i="46"/>
  <c r="AF135" i="46"/>
  <c r="AE135" i="46"/>
  <c r="AD135" i="46"/>
  <c r="AC135" i="46"/>
  <c r="AB135" i="46"/>
  <c r="AA135" i="46"/>
  <c r="Z135" i="46"/>
  <c r="Y135" i="46"/>
  <c r="X135" i="46"/>
  <c r="W135" i="46"/>
  <c r="V135" i="46"/>
  <c r="U135" i="46"/>
  <c r="P135" i="46"/>
  <c r="Q135" i="46" s="1"/>
  <c r="AF134" i="46"/>
  <c r="AE134" i="46"/>
  <c r="AD134" i="46"/>
  <c r="AC134" i="46"/>
  <c r="AB134" i="46"/>
  <c r="AA134" i="46"/>
  <c r="Z134" i="46"/>
  <c r="Y134" i="46"/>
  <c r="X134" i="46"/>
  <c r="W134" i="46"/>
  <c r="V134" i="46"/>
  <c r="U134" i="46"/>
  <c r="P134" i="46"/>
  <c r="Q134" i="46" s="1"/>
  <c r="AF133" i="46"/>
  <c r="AE133" i="46"/>
  <c r="AD133" i="46"/>
  <c r="AC133" i="46"/>
  <c r="AB133" i="46"/>
  <c r="AA133" i="46"/>
  <c r="Z133" i="46"/>
  <c r="Y133" i="46"/>
  <c r="X133" i="46"/>
  <c r="W133" i="46"/>
  <c r="V133" i="46"/>
  <c r="U133" i="46"/>
  <c r="Q133" i="46"/>
  <c r="P133" i="46"/>
  <c r="AF132" i="46"/>
  <c r="AE132" i="46"/>
  <c r="AD132" i="46"/>
  <c r="AC132" i="46"/>
  <c r="AB132" i="46"/>
  <c r="AA132" i="46"/>
  <c r="Z132" i="46"/>
  <c r="Y132" i="46"/>
  <c r="X132" i="46"/>
  <c r="W132" i="46"/>
  <c r="V132" i="46"/>
  <c r="U132" i="46"/>
  <c r="P132" i="46"/>
  <c r="Q132" i="46" s="1"/>
  <c r="AF131" i="46"/>
  <c r="AE131" i="46"/>
  <c r="AD131" i="46"/>
  <c r="AC131" i="46"/>
  <c r="AB131" i="46"/>
  <c r="AA131" i="46"/>
  <c r="Z131" i="46"/>
  <c r="Y131" i="46"/>
  <c r="X131" i="46"/>
  <c r="W131" i="46"/>
  <c r="V131" i="46"/>
  <c r="U131" i="46"/>
  <c r="Q131" i="46"/>
  <c r="P131" i="46"/>
  <c r="AF130" i="46"/>
  <c r="AE130" i="46"/>
  <c r="AD130" i="46"/>
  <c r="AC130" i="46"/>
  <c r="AB130" i="46"/>
  <c r="AA130" i="46"/>
  <c r="Z130" i="46"/>
  <c r="Y130" i="46"/>
  <c r="X130" i="46"/>
  <c r="W130" i="46"/>
  <c r="V130" i="46"/>
  <c r="U130" i="46"/>
  <c r="P130" i="46"/>
  <c r="Q130" i="46" s="1"/>
  <c r="AF129" i="46"/>
  <c r="AE129" i="46"/>
  <c r="AD129" i="46"/>
  <c r="AC129" i="46"/>
  <c r="AB129" i="46"/>
  <c r="AA129" i="46"/>
  <c r="Z129" i="46"/>
  <c r="Y129" i="46"/>
  <c r="X129" i="46"/>
  <c r="W129" i="46"/>
  <c r="V129" i="46"/>
  <c r="U129" i="46"/>
  <c r="Q129" i="46"/>
  <c r="P129" i="46"/>
  <c r="AF128" i="46"/>
  <c r="AE128" i="46"/>
  <c r="AD128" i="46"/>
  <c r="AC128" i="46"/>
  <c r="AB128" i="46"/>
  <c r="AA128" i="46"/>
  <c r="Z128" i="46"/>
  <c r="Y128" i="46"/>
  <c r="X128" i="46"/>
  <c r="W128" i="46"/>
  <c r="V128" i="46"/>
  <c r="U128" i="46"/>
  <c r="P128" i="46"/>
  <c r="Q128" i="46" s="1"/>
  <c r="AF127" i="46"/>
  <c r="AE127" i="46"/>
  <c r="AD127" i="46"/>
  <c r="AC127" i="46"/>
  <c r="AB127" i="46"/>
  <c r="AA127" i="46"/>
  <c r="Z127" i="46"/>
  <c r="Y127" i="46"/>
  <c r="X127" i="46"/>
  <c r="W127" i="46"/>
  <c r="V127" i="46"/>
  <c r="U127" i="46"/>
  <c r="P127" i="46"/>
  <c r="Q127" i="46" s="1"/>
  <c r="AF126" i="46"/>
  <c r="AE126" i="46"/>
  <c r="AD126" i="46"/>
  <c r="AC126" i="46"/>
  <c r="AB126" i="46"/>
  <c r="AA126" i="46"/>
  <c r="Z126" i="46"/>
  <c r="Y126" i="46"/>
  <c r="X126" i="46"/>
  <c r="W126" i="46"/>
  <c r="V126" i="46"/>
  <c r="U126" i="46"/>
  <c r="P126" i="46"/>
  <c r="Q126" i="46" s="1"/>
  <c r="AF125" i="46"/>
  <c r="AE125" i="46"/>
  <c r="AD125" i="46"/>
  <c r="AC125" i="46"/>
  <c r="AB125" i="46"/>
  <c r="AA125" i="46"/>
  <c r="Z125" i="46"/>
  <c r="Y125" i="46"/>
  <c r="X125" i="46"/>
  <c r="W125" i="46"/>
  <c r="V125" i="46"/>
  <c r="U125" i="46"/>
  <c r="P125" i="46"/>
  <c r="Q125" i="46" s="1"/>
  <c r="AF124" i="46"/>
  <c r="AE124" i="46"/>
  <c r="AD124" i="46"/>
  <c r="AC124" i="46"/>
  <c r="AB124" i="46"/>
  <c r="AA124" i="46"/>
  <c r="Z124" i="46"/>
  <c r="Y124" i="46"/>
  <c r="X124" i="46"/>
  <c r="W124" i="46"/>
  <c r="V124" i="46"/>
  <c r="U124" i="46"/>
  <c r="Q124" i="46"/>
  <c r="P124" i="46"/>
  <c r="AF123" i="46"/>
  <c r="AE123" i="46"/>
  <c r="AD123" i="46"/>
  <c r="AC123" i="46"/>
  <c r="AB123" i="46"/>
  <c r="AA123" i="46"/>
  <c r="Z123" i="46"/>
  <c r="Y123" i="46"/>
  <c r="X123" i="46"/>
  <c r="W123" i="46"/>
  <c r="V123" i="46"/>
  <c r="U123" i="46"/>
  <c r="P123" i="46"/>
  <c r="Q123" i="46" s="1"/>
  <c r="AF122" i="46"/>
  <c r="AE122" i="46"/>
  <c r="AD122" i="46"/>
  <c r="AC122" i="46"/>
  <c r="AB122" i="46"/>
  <c r="AA122" i="46"/>
  <c r="Z122" i="46"/>
  <c r="Y122" i="46"/>
  <c r="X122" i="46"/>
  <c r="W122" i="46"/>
  <c r="V122" i="46"/>
  <c r="U122" i="46"/>
  <c r="P122" i="46"/>
  <c r="Q122" i="46" s="1"/>
  <c r="AF121" i="46"/>
  <c r="AE121" i="46"/>
  <c r="AD121" i="46"/>
  <c r="AC121" i="46"/>
  <c r="AB121" i="46"/>
  <c r="AA121" i="46"/>
  <c r="Z121" i="46"/>
  <c r="Y121" i="46"/>
  <c r="X121" i="46"/>
  <c r="W121" i="46"/>
  <c r="V121" i="46"/>
  <c r="U121" i="46"/>
  <c r="P121" i="46"/>
  <c r="Q121" i="46" s="1"/>
  <c r="AF120" i="46"/>
  <c r="AE120" i="46"/>
  <c r="AD120" i="46"/>
  <c r="AC120" i="46"/>
  <c r="AB120" i="46"/>
  <c r="AA120" i="46"/>
  <c r="Z120" i="46"/>
  <c r="Y120" i="46"/>
  <c r="X120" i="46"/>
  <c r="W120" i="46"/>
  <c r="V120" i="46"/>
  <c r="U120" i="46"/>
  <c r="P120" i="46"/>
  <c r="Q120" i="46" s="1"/>
  <c r="AF119" i="46"/>
  <c r="AE119" i="46"/>
  <c r="AD119" i="46"/>
  <c r="AC119" i="46"/>
  <c r="AB119" i="46"/>
  <c r="AA119" i="46"/>
  <c r="Z119" i="46"/>
  <c r="Y119" i="46"/>
  <c r="X119" i="46"/>
  <c r="W119" i="46"/>
  <c r="V119" i="46"/>
  <c r="U119" i="46"/>
  <c r="Q119" i="46"/>
  <c r="P119" i="46"/>
  <c r="AF118" i="46"/>
  <c r="AE118" i="46"/>
  <c r="AD118" i="46"/>
  <c r="AC118" i="46"/>
  <c r="AB118" i="46"/>
  <c r="AA118" i="46"/>
  <c r="Z118" i="46"/>
  <c r="Y118" i="46"/>
  <c r="X118" i="46"/>
  <c r="W118" i="46"/>
  <c r="V118" i="46"/>
  <c r="U118" i="46"/>
  <c r="P118" i="46"/>
  <c r="Q118" i="46" s="1"/>
  <c r="AF117" i="46"/>
  <c r="AE117" i="46"/>
  <c r="AD117" i="46"/>
  <c r="AC117" i="46"/>
  <c r="AB117" i="46"/>
  <c r="AA117" i="46"/>
  <c r="Z117" i="46"/>
  <c r="Y117" i="46"/>
  <c r="X117" i="46"/>
  <c r="W117" i="46"/>
  <c r="V117" i="46"/>
  <c r="U117" i="46"/>
  <c r="Q117" i="46"/>
  <c r="P117" i="46"/>
  <c r="AF116" i="46"/>
  <c r="AE116" i="46"/>
  <c r="AD116" i="46"/>
  <c r="AC116" i="46"/>
  <c r="AB116" i="46"/>
  <c r="AA116" i="46"/>
  <c r="Z116" i="46"/>
  <c r="Y116" i="46"/>
  <c r="X116" i="46"/>
  <c r="W116" i="46"/>
  <c r="V116" i="46"/>
  <c r="U116" i="46"/>
  <c r="P116" i="46"/>
  <c r="Q116" i="46" s="1"/>
  <c r="AF115" i="46"/>
  <c r="AE115" i="46"/>
  <c r="AD115" i="46"/>
  <c r="AC115" i="46"/>
  <c r="AB115" i="46"/>
  <c r="AA115" i="46"/>
  <c r="Z115" i="46"/>
  <c r="Y115" i="46"/>
  <c r="X115" i="46"/>
  <c r="W115" i="46"/>
  <c r="V115" i="46"/>
  <c r="U115" i="46"/>
  <c r="Q115" i="46"/>
  <c r="P115" i="46"/>
  <c r="AF114" i="46"/>
  <c r="AE114" i="46"/>
  <c r="AD114" i="46"/>
  <c r="AC114" i="46"/>
  <c r="AB114" i="46"/>
  <c r="AA114" i="46"/>
  <c r="Z114" i="46"/>
  <c r="Y114" i="46"/>
  <c r="X114" i="46"/>
  <c r="W114" i="46"/>
  <c r="V114" i="46"/>
  <c r="U114" i="46"/>
  <c r="P114" i="46"/>
  <c r="Q114" i="46" s="1"/>
  <c r="AF113" i="46"/>
  <c r="AE113" i="46"/>
  <c r="AD113" i="46"/>
  <c r="AC113" i="46"/>
  <c r="AB113" i="46"/>
  <c r="AA113" i="46"/>
  <c r="Z113" i="46"/>
  <c r="Y113" i="46"/>
  <c r="X113" i="46"/>
  <c r="W113" i="46"/>
  <c r="V113" i="46"/>
  <c r="U113" i="46"/>
  <c r="P113" i="46"/>
  <c r="Q113" i="46" s="1"/>
  <c r="AF112" i="46"/>
  <c r="AE112" i="46"/>
  <c r="AD112" i="46"/>
  <c r="AC112" i="46"/>
  <c r="AB112" i="46"/>
  <c r="AA112" i="46"/>
  <c r="Z112" i="46"/>
  <c r="Y112" i="46"/>
  <c r="X112" i="46"/>
  <c r="W112" i="46"/>
  <c r="V112" i="46"/>
  <c r="U112" i="46"/>
  <c r="Q112" i="46"/>
  <c r="P112" i="46"/>
  <c r="AF111" i="46"/>
  <c r="AE111" i="46"/>
  <c r="AD111" i="46"/>
  <c r="AC111" i="46"/>
  <c r="AB111" i="46"/>
  <c r="AA111" i="46"/>
  <c r="Z111" i="46"/>
  <c r="Y111" i="46"/>
  <c r="X111" i="46"/>
  <c r="W111" i="46"/>
  <c r="V111" i="46"/>
  <c r="U111" i="46"/>
  <c r="Q111" i="46"/>
  <c r="P111" i="46"/>
  <c r="AF110" i="46"/>
  <c r="AE110" i="46"/>
  <c r="AD110" i="46"/>
  <c r="AC110" i="46"/>
  <c r="AB110" i="46"/>
  <c r="AA110" i="46"/>
  <c r="Z110" i="46"/>
  <c r="Y110" i="46"/>
  <c r="X110" i="46"/>
  <c r="W110" i="46"/>
  <c r="V110" i="46"/>
  <c r="U110" i="46"/>
  <c r="P110" i="46"/>
  <c r="Q110" i="46" s="1"/>
  <c r="AF109" i="46"/>
  <c r="AE109" i="46"/>
  <c r="AD109" i="46"/>
  <c r="AC109" i="46"/>
  <c r="AB109" i="46"/>
  <c r="AA109" i="46"/>
  <c r="Z109" i="46"/>
  <c r="Y109" i="46"/>
  <c r="X109" i="46"/>
  <c r="W109" i="46"/>
  <c r="V109" i="46"/>
  <c r="U109" i="46"/>
  <c r="P109" i="46"/>
  <c r="Q109" i="46" s="1"/>
  <c r="AF108" i="46"/>
  <c r="AE108" i="46"/>
  <c r="AD108" i="46"/>
  <c r="AC108" i="46"/>
  <c r="AB108" i="46"/>
  <c r="AA108" i="46"/>
  <c r="Z108" i="46"/>
  <c r="Y108" i="46"/>
  <c r="X108" i="46"/>
  <c r="W108" i="46"/>
  <c r="V108" i="46"/>
  <c r="U108" i="46"/>
  <c r="Q108" i="46"/>
  <c r="P108" i="46"/>
  <c r="AF107" i="46"/>
  <c r="AE107" i="46"/>
  <c r="AD107" i="46"/>
  <c r="AC107" i="46"/>
  <c r="AB107" i="46"/>
  <c r="AA107" i="46"/>
  <c r="Z107" i="46"/>
  <c r="Y107" i="46"/>
  <c r="X107" i="46"/>
  <c r="W107" i="46"/>
  <c r="V107" i="46"/>
  <c r="U107" i="46"/>
  <c r="P107" i="46"/>
  <c r="Q107" i="46" s="1"/>
  <c r="AF106" i="46"/>
  <c r="AE106" i="46"/>
  <c r="AD106" i="46"/>
  <c r="AC106" i="46"/>
  <c r="AB106" i="46"/>
  <c r="AA106" i="46"/>
  <c r="Z106" i="46"/>
  <c r="Y106" i="46"/>
  <c r="X106" i="46"/>
  <c r="W106" i="46"/>
  <c r="V106" i="46"/>
  <c r="U106" i="46"/>
  <c r="P106" i="46"/>
  <c r="Q106" i="46" s="1"/>
  <c r="AF105" i="46"/>
  <c r="AE105" i="46"/>
  <c r="AD105" i="46"/>
  <c r="AC105" i="46"/>
  <c r="AB105" i="46"/>
  <c r="AA105" i="46"/>
  <c r="Z105" i="46"/>
  <c r="Y105" i="46"/>
  <c r="X105" i="46"/>
  <c r="W105" i="46"/>
  <c r="V105" i="46"/>
  <c r="U105" i="46"/>
  <c r="Q105" i="46"/>
  <c r="P105" i="46"/>
  <c r="AF104" i="46"/>
  <c r="AE104" i="46"/>
  <c r="AD104" i="46"/>
  <c r="AC104" i="46"/>
  <c r="AB104" i="46"/>
  <c r="AA104" i="46"/>
  <c r="Z104" i="46"/>
  <c r="Y104" i="46"/>
  <c r="X104" i="46"/>
  <c r="W104" i="46"/>
  <c r="V104" i="46"/>
  <c r="U104" i="46"/>
  <c r="Q104" i="46"/>
  <c r="P104" i="46"/>
  <c r="AF103" i="46"/>
  <c r="AE103" i="46"/>
  <c r="AD103" i="46"/>
  <c r="AC103" i="46"/>
  <c r="AB103" i="46"/>
  <c r="AA103" i="46"/>
  <c r="Z103" i="46"/>
  <c r="Y103" i="46"/>
  <c r="X103" i="46"/>
  <c r="W103" i="46"/>
  <c r="V103" i="46"/>
  <c r="U103" i="46"/>
  <c r="P103" i="46"/>
  <c r="Q103" i="46" s="1"/>
  <c r="AF102" i="46"/>
  <c r="AE102" i="46"/>
  <c r="AD102" i="46"/>
  <c r="AC102" i="46"/>
  <c r="AB102" i="46"/>
  <c r="AA102" i="46"/>
  <c r="Z102" i="46"/>
  <c r="Y102" i="46"/>
  <c r="X102" i="46"/>
  <c r="W102" i="46"/>
  <c r="V102" i="46"/>
  <c r="U102" i="46"/>
  <c r="P102" i="46"/>
  <c r="Q102" i="46" s="1"/>
  <c r="AF101" i="46"/>
  <c r="AE101" i="46"/>
  <c r="AD101" i="46"/>
  <c r="AC101" i="46"/>
  <c r="AB101" i="46"/>
  <c r="AA101" i="46"/>
  <c r="Z101" i="46"/>
  <c r="Y101" i="46"/>
  <c r="X101" i="46"/>
  <c r="W101" i="46"/>
  <c r="V101" i="46"/>
  <c r="U101" i="46"/>
  <c r="Q101" i="46"/>
  <c r="P101" i="46"/>
  <c r="AF100" i="46"/>
  <c r="AE100" i="46"/>
  <c r="AD100" i="46"/>
  <c r="AC100" i="46"/>
  <c r="AB100" i="46"/>
  <c r="AA100" i="46"/>
  <c r="Z100" i="46"/>
  <c r="Y100" i="46"/>
  <c r="X100" i="46"/>
  <c r="W100" i="46"/>
  <c r="V100" i="46"/>
  <c r="U100" i="46"/>
  <c r="P100" i="46"/>
  <c r="Q100" i="46" s="1"/>
  <c r="AF99" i="46"/>
  <c r="AE99" i="46"/>
  <c r="AD99" i="46"/>
  <c r="AC99" i="46"/>
  <c r="AB99" i="46"/>
  <c r="AA99" i="46"/>
  <c r="Z99" i="46"/>
  <c r="Y99" i="46"/>
  <c r="X99" i="46"/>
  <c r="W99" i="46"/>
  <c r="V99" i="46"/>
  <c r="U99" i="46"/>
  <c r="Q99" i="46"/>
  <c r="P99" i="46"/>
  <c r="AF98" i="46"/>
  <c r="AE98" i="46"/>
  <c r="AD98" i="46"/>
  <c r="AC98" i="46"/>
  <c r="AB98" i="46"/>
  <c r="AA98" i="46"/>
  <c r="Z98" i="46"/>
  <c r="Y98" i="46"/>
  <c r="X98" i="46"/>
  <c r="W98" i="46"/>
  <c r="V98" i="46"/>
  <c r="U98" i="46"/>
  <c r="P98" i="46"/>
  <c r="Q98" i="46" s="1"/>
  <c r="AF97" i="46"/>
  <c r="AE97" i="46"/>
  <c r="AD97" i="46"/>
  <c r="AC97" i="46"/>
  <c r="AB97" i="46"/>
  <c r="AA97" i="46"/>
  <c r="Z97" i="46"/>
  <c r="Y97" i="46"/>
  <c r="X97" i="46"/>
  <c r="W97" i="46"/>
  <c r="V97" i="46"/>
  <c r="U97" i="46"/>
  <c r="Q97" i="46"/>
  <c r="P97" i="46"/>
  <c r="AF96" i="46"/>
  <c r="AE96" i="46"/>
  <c r="AD96" i="46"/>
  <c r="AC96" i="46"/>
  <c r="AB96" i="46"/>
  <c r="AA96" i="46"/>
  <c r="Z96" i="46"/>
  <c r="Y96" i="46"/>
  <c r="X96" i="46"/>
  <c r="W96" i="46"/>
  <c r="V96" i="46"/>
  <c r="U96" i="46"/>
  <c r="P96" i="46"/>
  <c r="Q96" i="46" s="1"/>
  <c r="AF95" i="46"/>
  <c r="AE95" i="46"/>
  <c r="AD95" i="46"/>
  <c r="AC95" i="46"/>
  <c r="AB95" i="46"/>
  <c r="AA95" i="46"/>
  <c r="Z95" i="46"/>
  <c r="Y95" i="46"/>
  <c r="X95" i="46"/>
  <c r="W95" i="46"/>
  <c r="V95" i="46"/>
  <c r="U95" i="46"/>
  <c r="P95" i="46"/>
  <c r="Q95" i="46" s="1"/>
  <c r="AF94" i="46"/>
  <c r="AE94" i="46"/>
  <c r="AD94" i="46"/>
  <c r="AC94" i="46"/>
  <c r="AB94" i="46"/>
  <c r="AA94" i="46"/>
  <c r="Z94" i="46"/>
  <c r="Y94" i="46"/>
  <c r="X94" i="46"/>
  <c r="W94" i="46"/>
  <c r="V94" i="46"/>
  <c r="U94" i="46"/>
  <c r="P94" i="46"/>
  <c r="Q94" i="46" s="1"/>
  <c r="AF93" i="46"/>
  <c r="AE93" i="46"/>
  <c r="AD93" i="46"/>
  <c r="AC93" i="46"/>
  <c r="AB93" i="46"/>
  <c r="AA93" i="46"/>
  <c r="Z93" i="46"/>
  <c r="Y93" i="46"/>
  <c r="X93" i="46"/>
  <c r="W93" i="46"/>
  <c r="V93" i="46"/>
  <c r="U93" i="46"/>
  <c r="P93" i="46"/>
  <c r="Q93" i="46" s="1"/>
  <c r="AF92" i="46"/>
  <c r="AE92" i="46"/>
  <c r="AD92" i="46"/>
  <c r="AC92" i="46"/>
  <c r="AB92" i="46"/>
  <c r="AA92" i="46"/>
  <c r="Z92" i="46"/>
  <c r="Y92" i="46"/>
  <c r="X92" i="46"/>
  <c r="W92" i="46"/>
  <c r="V92" i="46"/>
  <c r="U92" i="46"/>
  <c r="Q92" i="46"/>
  <c r="P92" i="46"/>
  <c r="AF91" i="46"/>
  <c r="AE91" i="46"/>
  <c r="AD91" i="46"/>
  <c r="AC91" i="46"/>
  <c r="AB91" i="46"/>
  <c r="AA91" i="46"/>
  <c r="Z91" i="46"/>
  <c r="Y91" i="46"/>
  <c r="X91" i="46"/>
  <c r="W91" i="46"/>
  <c r="V91" i="46"/>
  <c r="U91" i="46"/>
  <c r="P91" i="46"/>
  <c r="Q91" i="46" s="1"/>
  <c r="AF90" i="46"/>
  <c r="AE90" i="46"/>
  <c r="AD90" i="46"/>
  <c r="AC90" i="46"/>
  <c r="AB90" i="46"/>
  <c r="AA90" i="46"/>
  <c r="Z90" i="46"/>
  <c r="Y90" i="46"/>
  <c r="X90" i="46"/>
  <c r="W90" i="46"/>
  <c r="V90" i="46"/>
  <c r="U90" i="46"/>
  <c r="P90" i="46"/>
  <c r="Q90" i="46" s="1"/>
  <c r="AF89" i="46"/>
  <c r="AE89" i="46"/>
  <c r="AD89" i="46"/>
  <c r="AC89" i="46"/>
  <c r="AB89" i="46"/>
  <c r="AA89" i="46"/>
  <c r="Z89" i="46"/>
  <c r="Y89" i="46"/>
  <c r="X89" i="46"/>
  <c r="W89" i="46"/>
  <c r="V89" i="46"/>
  <c r="U89" i="46"/>
  <c r="P89" i="46"/>
  <c r="Q89" i="46" s="1"/>
  <c r="AF88" i="46"/>
  <c r="AE88" i="46"/>
  <c r="AD88" i="46"/>
  <c r="AC88" i="46"/>
  <c r="AB88" i="46"/>
  <c r="AA88" i="46"/>
  <c r="Z88" i="46"/>
  <c r="Y88" i="46"/>
  <c r="X88" i="46"/>
  <c r="W88" i="46"/>
  <c r="V88" i="46"/>
  <c r="U88" i="46"/>
  <c r="P88" i="46"/>
  <c r="Q88" i="46" s="1"/>
  <c r="AF87" i="46"/>
  <c r="AE87" i="46"/>
  <c r="AD87" i="46"/>
  <c r="AC87" i="46"/>
  <c r="AB87" i="46"/>
  <c r="AA87" i="46"/>
  <c r="Z87" i="46"/>
  <c r="Y87" i="46"/>
  <c r="X87" i="46"/>
  <c r="W87" i="46"/>
  <c r="V87" i="46"/>
  <c r="U87" i="46"/>
  <c r="Q87" i="46"/>
  <c r="P87" i="46"/>
  <c r="AF86" i="46"/>
  <c r="AE86" i="46"/>
  <c r="AD86" i="46"/>
  <c r="AC86" i="46"/>
  <c r="AB86" i="46"/>
  <c r="AA86" i="46"/>
  <c r="Z86" i="46"/>
  <c r="Y86" i="46"/>
  <c r="X86" i="46"/>
  <c r="W86" i="46"/>
  <c r="V86" i="46"/>
  <c r="U86" i="46"/>
  <c r="P86" i="46"/>
  <c r="Q86" i="46" s="1"/>
  <c r="AF85" i="46"/>
  <c r="AE85" i="46"/>
  <c r="AD85" i="46"/>
  <c r="AC85" i="46"/>
  <c r="AB85" i="46"/>
  <c r="AA85" i="46"/>
  <c r="Z85" i="46"/>
  <c r="Y85" i="46"/>
  <c r="X85" i="46"/>
  <c r="W85" i="46"/>
  <c r="V85" i="46"/>
  <c r="U85" i="46"/>
  <c r="Q85" i="46"/>
  <c r="P85" i="46"/>
  <c r="AF84" i="46"/>
  <c r="AE84" i="46"/>
  <c r="AD84" i="46"/>
  <c r="AC84" i="46"/>
  <c r="AB84" i="46"/>
  <c r="AA84" i="46"/>
  <c r="Z84" i="46"/>
  <c r="Y84" i="46"/>
  <c r="X84" i="46"/>
  <c r="W84" i="46"/>
  <c r="V84" i="46"/>
  <c r="U84" i="46"/>
  <c r="P84" i="46"/>
  <c r="Q84" i="46" s="1"/>
  <c r="AF83" i="46"/>
  <c r="AE83" i="46"/>
  <c r="AD83" i="46"/>
  <c r="AC83" i="46"/>
  <c r="AB83" i="46"/>
  <c r="AA83" i="46"/>
  <c r="Z83" i="46"/>
  <c r="Y83" i="46"/>
  <c r="X83" i="46"/>
  <c r="W83" i="46"/>
  <c r="V83" i="46"/>
  <c r="U83" i="46"/>
  <c r="Q83" i="46"/>
  <c r="P83" i="46"/>
  <c r="AF82" i="46"/>
  <c r="AE82" i="46"/>
  <c r="AD82" i="46"/>
  <c r="AC82" i="46"/>
  <c r="AB82" i="46"/>
  <c r="AA82" i="46"/>
  <c r="Z82" i="46"/>
  <c r="Y82" i="46"/>
  <c r="X82" i="46"/>
  <c r="W82" i="46"/>
  <c r="V82" i="46"/>
  <c r="U82" i="46"/>
  <c r="P82" i="46"/>
  <c r="Q82" i="46" s="1"/>
  <c r="AF81" i="46"/>
  <c r="AE81" i="46"/>
  <c r="AD81" i="46"/>
  <c r="AC81" i="46"/>
  <c r="AB81" i="46"/>
  <c r="AA81" i="46"/>
  <c r="Z81" i="46"/>
  <c r="Y81" i="46"/>
  <c r="X81" i="46"/>
  <c r="W81" i="46"/>
  <c r="V81" i="46"/>
  <c r="U81" i="46"/>
  <c r="P81" i="46"/>
  <c r="Q81" i="46" s="1"/>
  <c r="AF80" i="46"/>
  <c r="AE80" i="46"/>
  <c r="AD80" i="46"/>
  <c r="AC80" i="46"/>
  <c r="AB80" i="46"/>
  <c r="AA80" i="46"/>
  <c r="Z80" i="46"/>
  <c r="Y80" i="46"/>
  <c r="X80" i="46"/>
  <c r="W80" i="46"/>
  <c r="V80" i="46"/>
  <c r="U80" i="46"/>
  <c r="Q80" i="46"/>
  <c r="P80" i="46"/>
  <c r="AF79" i="46"/>
  <c r="AE79" i="46"/>
  <c r="AD79" i="46"/>
  <c r="AC79" i="46"/>
  <c r="AB79" i="46"/>
  <c r="AA79" i="46"/>
  <c r="Z79" i="46"/>
  <c r="Y79" i="46"/>
  <c r="X79" i="46"/>
  <c r="W79" i="46"/>
  <c r="V79" i="46"/>
  <c r="U79" i="46"/>
  <c r="Q79" i="46"/>
  <c r="P79" i="46"/>
  <c r="AF78" i="46"/>
  <c r="AE78" i="46"/>
  <c r="AD78" i="46"/>
  <c r="AC78" i="46"/>
  <c r="AB78" i="46"/>
  <c r="AA78" i="46"/>
  <c r="Z78" i="46"/>
  <c r="Y78" i="46"/>
  <c r="X78" i="46"/>
  <c r="W78" i="46"/>
  <c r="V78" i="46"/>
  <c r="U78" i="46"/>
  <c r="P78" i="46"/>
  <c r="Q78" i="46" s="1"/>
  <c r="AF77" i="46"/>
  <c r="AE77" i="46"/>
  <c r="AD77" i="46"/>
  <c r="AC77" i="46"/>
  <c r="AB77" i="46"/>
  <c r="AA77" i="46"/>
  <c r="Z77" i="46"/>
  <c r="Y77" i="46"/>
  <c r="X77" i="46"/>
  <c r="W77" i="46"/>
  <c r="V77" i="46"/>
  <c r="U77" i="46"/>
  <c r="P77" i="46"/>
  <c r="Q77" i="46" s="1"/>
  <c r="AF76" i="46"/>
  <c r="AE76" i="46"/>
  <c r="AD76" i="46"/>
  <c r="AC76" i="46"/>
  <c r="AB76" i="46"/>
  <c r="AA76" i="46"/>
  <c r="Z76" i="46"/>
  <c r="Y76" i="46"/>
  <c r="X76" i="46"/>
  <c r="W76" i="46"/>
  <c r="V76" i="46"/>
  <c r="U76" i="46"/>
  <c r="Q76" i="46"/>
  <c r="P76" i="46"/>
  <c r="AF75" i="46"/>
  <c r="AE75" i="46"/>
  <c r="AD75" i="46"/>
  <c r="AC75" i="46"/>
  <c r="AB75" i="46"/>
  <c r="AA75" i="46"/>
  <c r="Z75" i="46"/>
  <c r="Y75" i="46"/>
  <c r="X75" i="46"/>
  <c r="W75" i="46"/>
  <c r="V75" i="46"/>
  <c r="U75" i="46"/>
  <c r="P75" i="46"/>
  <c r="Q75" i="46" s="1"/>
  <c r="AF74" i="46"/>
  <c r="AE74" i="46"/>
  <c r="AD74" i="46"/>
  <c r="AC74" i="46"/>
  <c r="AB74" i="46"/>
  <c r="AA74" i="46"/>
  <c r="Z74" i="46"/>
  <c r="Y74" i="46"/>
  <c r="X74" i="46"/>
  <c r="W74" i="46"/>
  <c r="V74" i="46"/>
  <c r="U74" i="46"/>
  <c r="P74" i="46"/>
  <c r="Q74" i="46" s="1"/>
  <c r="AF73" i="46"/>
  <c r="AE73" i="46"/>
  <c r="AD73" i="46"/>
  <c r="AC73" i="46"/>
  <c r="AB73" i="46"/>
  <c r="AA73" i="46"/>
  <c r="Z73" i="46"/>
  <c r="Y73" i="46"/>
  <c r="X73" i="46"/>
  <c r="W73" i="46"/>
  <c r="V73" i="46"/>
  <c r="U73" i="46"/>
  <c r="Q73" i="46"/>
  <c r="P73" i="46"/>
  <c r="AF72" i="46"/>
  <c r="AE72" i="46"/>
  <c r="AD72" i="46"/>
  <c r="AC72" i="46"/>
  <c r="AB72" i="46"/>
  <c r="AA72" i="46"/>
  <c r="Z72" i="46"/>
  <c r="Y72" i="46"/>
  <c r="X72" i="46"/>
  <c r="W72" i="46"/>
  <c r="V72" i="46"/>
  <c r="U72" i="46"/>
  <c r="Q72" i="46"/>
  <c r="P72" i="46"/>
  <c r="AF71" i="46"/>
  <c r="AE71" i="46"/>
  <c r="AD71" i="46"/>
  <c r="AC71" i="46"/>
  <c r="AB71" i="46"/>
  <c r="AA71" i="46"/>
  <c r="Z71" i="46"/>
  <c r="Y71" i="46"/>
  <c r="X71" i="46"/>
  <c r="W71" i="46"/>
  <c r="V71" i="46"/>
  <c r="U71" i="46"/>
  <c r="P71" i="46"/>
  <c r="Q71" i="46" s="1"/>
  <c r="AF70" i="46"/>
  <c r="AE70" i="46"/>
  <c r="AD70" i="46"/>
  <c r="AC70" i="46"/>
  <c r="AB70" i="46"/>
  <c r="AA70" i="46"/>
  <c r="Z70" i="46"/>
  <c r="Y70" i="46"/>
  <c r="X70" i="46"/>
  <c r="W70" i="46"/>
  <c r="V70" i="46"/>
  <c r="U70" i="46"/>
  <c r="P70" i="46"/>
  <c r="Q70" i="46" s="1"/>
  <c r="AF69" i="46"/>
  <c r="AE69" i="46"/>
  <c r="AD69" i="46"/>
  <c r="AC69" i="46"/>
  <c r="AB69" i="46"/>
  <c r="AA69" i="46"/>
  <c r="Z69" i="46"/>
  <c r="Y69" i="46"/>
  <c r="X69" i="46"/>
  <c r="W69" i="46"/>
  <c r="V69" i="46"/>
  <c r="U69" i="46"/>
  <c r="Q69" i="46"/>
  <c r="P69" i="46"/>
  <c r="AF68" i="46"/>
  <c r="AE68" i="46"/>
  <c r="AD68" i="46"/>
  <c r="AC68" i="46"/>
  <c r="AB68" i="46"/>
  <c r="AA68" i="46"/>
  <c r="Z68" i="46"/>
  <c r="Y68" i="46"/>
  <c r="X68" i="46"/>
  <c r="W68" i="46"/>
  <c r="V68" i="46"/>
  <c r="U68" i="46"/>
  <c r="P68" i="46"/>
  <c r="Q68" i="46" s="1"/>
  <c r="AF67" i="46"/>
  <c r="AE67" i="46"/>
  <c r="AD67" i="46"/>
  <c r="AC67" i="46"/>
  <c r="AB67" i="46"/>
  <c r="AA67" i="46"/>
  <c r="Z67" i="46"/>
  <c r="Y67" i="46"/>
  <c r="X67" i="46"/>
  <c r="W67" i="46"/>
  <c r="V67" i="46"/>
  <c r="U67" i="46"/>
  <c r="Q67" i="46"/>
  <c r="P67" i="46"/>
  <c r="AF66" i="46"/>
  <c r="AE66" i="46"/>
  <c r="AD66" i="46"/>
  <c r="AC66" i="46"/>
  <c r="AB66" i="46"/>
  <c r="AA66" i="46"/>
  <c r="Z66" i="46"/>
  <c r="Y66" i="46"/>
  <c r="X66" i="46"/>
  <c r="W66" i="46"/>
  <c r="V66" i="46"/>
  <c r="U66" i="46"/>
  <c r="P66" i="46"/>
  <c r="Q66" i="46" s="1"/>
  <c r="AF65" i="46"/>
  <c r="AE65" i="46"/>
  <c r="AD65" i="46"/>
  <c r="AC65" i="46"/>
  <c r="AB65" i="46"/>
  <c r="AA65" i="46"/>
  <c r="Z65" i="46"/>
  <c r="Y65" i="46"/>
  <c r="X65" i="46"/>
  <c r="W65" i="46"/>
  <c r="V65" i="46"/>
  <c r="U65" i="46"/>
  <c r="Q65" i="46"/>
  <c r="P65" i="46"/>
  <c r="AF64" i="46"/>
  <c r="AE64" i="46"/>
  <c r="AD64" i="46"/>
  <c r="AC64" i="46"/>
  <c r="AB64" i="46"/>
  <c r="AA64" i="46"/>
  <c r="Z64" i="46"/>
  <c r="Y64" i="46"/>
  <c r="X64" i="46"/>
  <c r="W64" i="46"/>
  <c r="V64" i="46"/>
  <c r="U64" i="46"/>
  <c r="P64" i="46"/>
  <c r="Q64" i="46" s="1"/>
  <c r="AF63" i="46"/>
  <c r="AE63" i="46"/>
  <c r="AD63" i="46"/>
  <c r="AC63" i="46"/>
  <c r="AB63" i="46"/>
  <c r="AA63" i="46"/>
  <c r="Z63" i="46"/>
  <c r="Y63" i="46"/>
  <c r="X63" i="46"/>
  <c r="W63" i="46"/>
  <c r="V63" i="46"/>
  <c r="U63" i="46"/>
  <c r="P63" i="46"/>
  <c r="Q63" i="46" s="1"/>
  <c r="AF62" i="46"/>
  <c r="AE62" i="46"/>
  <c r="AD62" i="46"/>
  <c r="AC62" i="46"/>
  <c r="AB62" i="46"/>
  <c r="AA62" i="46"/>
  <c r="Z62" i="46"/>
  <c r="Y62" i="46"/>
  <c r="X62" i="46"/>
  <c r="W62" i="46"/>
  <c r="V62" i="46"/>
  <c r="U62" i="46"/>
  <c r="P62" i="46"/>
  <c r="Q62" i="46" s="1"/>
  <c r="AF61" i="46"/>
  <c r="AE61" i="46"/>
  <c r="AD61" i="46"/>
  <c r="AC61" i="46"/>
  <c r="AB61" i="46"/>
  <c r="AA61" i="46"/>
  <c r="Z61" i="46"/>
  <c r="Y61" i="46"/>
  <c r="X61" i="46"/>
  <c r="W61" i="46"/>
  <c r="V61" i="46"/>
  <c r="U61" i="46"/>
  <c r="P61" i="46"/>
  <c r="Q61" i="46" s="1"/>
  <c r="AF60" i="46"/>
  <c r="AE60" i="46"/>
  <c r="AD60" i="46"/>
  <c r="AC60" i="46"/>
  <c r="AB60" i="46"/>
  <c r="AA60" i="46"/>
  <c r="Z60" i="46"/>
  <c r="Y60" i="46"/>
  <c r="X60" i="46"/>
  <c r="W60" i="46"/>
  <c r="V60" i="46"/>
  <c r="U60" i="46"/>
  <c r="Q60" i="46"/>
  <c r="P60" i="46"/>
  <c r="AF59" i="46"/>
  <c r="AE59" i="46"/>
  <c r="AD59" i="46"/>
  <c r="AC59" i="46"/>
  <c r="AB59" i="46"/>
  <c r="AA59" i="46"/>
  <c r="Z59" i="46"/>
  <c r="Y59" i="46"/>
  <c r="X59" i="46"/>
  <c r="W59" i="46"/>
  <c r="V59" i="46"/>
  <c r="U59" i="46"/>
  <c r="P59" i="46"/>
  <c r="Q59" i="46" s="1"/>
  <c r="AF58" i="46"/>
  <c r="AE58" i="46"/>
  <c r="AD58" i="46"/>
  <c r="AC58" i="46"/>
  <c r="AB58" i="46"/>
  <c r="AA58" i="46"/>
  <c r="Z58" i="46"/>
  <c r="Y58" i="46"/>
  <c r="X58" i="46"/>
  <c r="W58" i="46"/>
  <c r="V58" i="46"/>
  <c r="U58" i="46"/>
  <c r="P58" i="46"/>
  <c r="Q58" i="46" s="1"/>
  <c r="AF57" i="46"/>
  <c r="AE57" i="46"/>
  <c r="AD57" i="46"/>
  <c r="AC57" i="46"/>
  <c r="AB57" i="46"/>
  <c r="AA57" i="46"/>
  <c r="Z57" i="46"/>
  <c r="Y57" i="46"/>
  <c r="X57" i="46"/>
  <c r="W57" i="46"/>
  <c r="V57" i="46"/>
  <c r="U57" i="46"/>
  <c r="P57" i="46"/>
  <c r="Q57" i="46" s="1"/>
  <c r="AF56" i="46"/>
  <c r="AE56" i="46"/>
  <c r="AD56" i="46"/>
  <c r="AC56" i="46"/>
  <c r="AB56" i="46"/>
  <c r="AA56" i="46"/>
  <c r="Z56" i="46"/>
  <c r="Y56" i="46"/>
  <c r="X56" i="46"/>
  <c r="W56" i="46"/>
  <c r="V56" i="46"/>
  <c r="U56" i="46"/>
  <c r="P56" i="46"/>
  <c r="Q56" i="46" s="1"/>
  <c r="AF55" i="46"/>
  <c r="AE55" i="46"/>
  <c r="AD55" i="46"/>
  <c r="AC55" i="46"/>
  <c r="AB55" i="46"/>
  <c r="AA55" i="46"/>
  <c r="Z55" i="46"/>
  <c r="Y55" i="46"/>
  <c r="X55" i="46"/>
  <c r="W55" i="46"/>
  <c r="V55" i="46"/>
  <c r="U55" i="46"/>
  <c r="Q55" i="46"/>
  <c r="P55" i="46"/>
  <c r="AF54" i="46"/>
  <c r="AE54" i="46"/>
  <c r="AD54" i="46"/>
  <c r="AC54" i="46"/>
  <c r="AB54" i="46"/>
  <c r="AA54" i="46"/>
  <c r="Z54" i="46"/>
  <c r="Y54" i="46"/>
  <c r="X54" i="46"/>
  <c r="W54" i="46"/>
  <c r="V54" i="46"/>
  <c r="U54" i="46"/>
  <c r="P54" i="46"/>
  <c r="Q54" i="46" s="1"/>
  <c r="AF53" i="46"/>
  <c r="AE53" i="46"/>
  <c r="AD53" i="46"/>
  <c r="AC53" i="46"/>
  <c r="AB53" i="46"/>
  <c r="AA53" i="46"/>
  <c r="Z53" i="46"/>
  <c r="Y53" i="46"/>
  <c r="X53" i="46"/>
  <c r="W53" i="46"/>
  <c r="V53" i="46"/>
  <c r="U53" i="46"/>
  <c r="P53" i="46"/>
  <c r="Q53" i="46" s="1"/>
  <c r="AF52" i="46"/>
  <c r="AE52" i="46"/>
  <c r="AD52" i="46"/>
  <c r="AC52" i="46"/>
  <c r="AB52" i="46"/>
  <c r="AA52" i="46"/>
  <c r="Z52" i="46"/>
  <c r="Y52" i="46"/>
  <c r="X52" i="46"/>
  <c r="W52" i="46"/>
  <c r="V52" i="46"/>
  <c r="U52" i="46"/>
  <c r="Q52" i="46"/>
  <c r="P52" i="46"/>
  <c r="AF51" i="46"/>
  <c r="AE51" i="46"/>
  <c r="AD51" i="46"/>
  <c r="AC51" i="46"/>
  <c r="AB51" i="46"/>
  <c r="AA51" i="46"/>
  <c r="Z51" i="46"/>
  <c r="Y51" i="46"/>
  <c r="X51" i="46"/>
  <c r="W51" i="46"/>
  <c r="V51" i="46"/>
  <c r="U51" i="46"/>
  <c r="P51" i="46"/>
  <c r="Q51" i="46" s="1"/>
  <c r="AF50" i="46"/>
  <c r="AE50" i="46"/>
  <c r="AD50" i="46"/>
  <c r="AC50" i="46"/>
  <c r="AB50" i="46"/>
  <c r="AA50" i="46"/>
  <c r="Z50" i="46"/>
  <c r="Y50" i="46"/>
  <c r="X50" i="46"/>
  <c r="W50" i="46"/>
  <c r="V50" i="46"/>
  <c r="U50" i="46"/>
  <c r="P50" i="46"/>
  <c r="Q50" i="46" s="1"/>
  <c r="AF49" i="46"/>
  <c r="AE49" i="46"/>
  <c r="AD49" i="46"/>
  <c r="AC49" i="46"/>
  <c r="AB49" i="46"/>
  <c r="AA49" i="46"/>
  <c r="Z49" i="46"/>
  <c r="Y49" i="46"/>
  <c r="X49" i="46"/>
  <c r="W49" i="46"/>
  <c r="V49" i="46"/>
  <c r="U49" i="46"/>
  <c r="P49" i="46"/>
  <c r="Q49" i="46" s="1"/>
  <c r="AF48" i="46"/>
  <c r="AE48" i="46"/>
  <c r="AD48" i="46"/>
  <c r="AC48" i="46"/>
  <c r="AB48" i="46"/>
  <c r="AA48" i="46"/>
  <c r="Z48" i="46"/>
  <c r="Y48" i="46"/>
  <c r="X48" i="46"/>
  <c r="W48" i="46"/>
  <c r="V48" i="46"/>
  <c r="U48" i="46"/>
  <c r="P48" i="46"/>
  <c r="Q48" i="46" s="1"/>
  <c r="AF47" i="46"/>
  <c r="AE47" i="46"/>
  <c r="AD47" i="46"/>
  <c r="AC47" i="46"/>
  <c r="AB47" i="46"/>
  <c r="AA47" i="46"/>
  <c r="Z47" i="46"/>
  <c r="Y47" i="46"/>
  <c r="X47" i="46"/>
  <c r="W47" i="46"/>
  <c r="V47" i="46"/>
  <c r="U47" i="46"/>
  <c r="Q47" i="46"/>
  <c r="P47" i="46"/>
  <c r="AF46" i="46"/>
  <c r="AE46" i="46"/>
  <c r="AD46" i="46"/>
  <c r="AC46" i="46"/>
  <c r="AB46" i="46"/>
  <c r="AA46" i="46"/>
  <c r="Z46" i="46"/>
  <c r="Y46" i="46"/>
  <c r="X46" i="46"/>
  <c r="W46" i="46"/>
  <c r="V46" i="46"/>
  <c r="U46" i="46"/>
  <c r="P46" i="46"/>
  <c r="Q46" i="46" s="1"/>
  <c r="AF45" i="46"/>
  <c r="AE45" i="46"/>
  <c r="AD45" i="46"/>
  <c r="AC45" i="46"/>
  <c r="AB45" i="46"/>
  <c r="AA45" i="46"/>
  <c r="Z45" i="46"/>
  <c r="Y45" i="46"/>
  <c r="X45" i="46"/>
  <c r="W45" i="46"/>
  <c r="V45" i="46"/>
  <c r="U45" i="46"/>
  <c r="P45" i="46"/>
  <c r="Q45" i="46" s="1"/>
  <c r="AF44" i="46"/>
  <c r="AE44" i="46"/>
  <c r="AD44" i="46"/>
  <c r="AC44" i="46"/>
  <c r="AB44" i="46"/>
  <c r="AA44" i="46"/>
  <c r="Z44" i="46"/>
  <c r="Y44" i="46"/>
  <c r="X44" i="46"/>
  <c r="W44" i="46"/>
  <c r="V44" i="46"/>
  <c r="U44" i="46"/>
  <c r="Q44" i="46"/>
  <c r="P44" i="46"/>
  <c r="AF43" i="46"/>
  <c r="AE43" i="46"/>
  <c r="AD43" i="46"/>
  <c r="AC43" i="46"/>
  <c r="AB43" i="46"/>
  <c r="AA43" i="46"/>
  <c r="Z43" i="46"/>
  <c r="Y43" i="46"/>
  <c r="X43" i="46"/>
  <c r="W43" i="46"/>
  <c r="V43" i="46"/>
  <c r="U43" i="46"/>
  <c r="P43" i="46"/>
  <c r="Q43" i="46" s="1"/>
  <c r="AF42" i="46"/>
  <c r="AE42" i="46"/>
  <c r="AD42" i="46"/>
  <c r="AC42" i="46"/>
  <c r="AB42" i="46"/>
  <c r="AA42" i="46"/>
  <c r="Z42" i="46"/>
  <c r="Y42" i="46"/>
  <c r="X42" i="46"/>
  <c r="W42" i="46"/>
  <c r="V42" i="46"/>
  <c r="U42" i="46"/>
  <c r="P42" i="46"/>
  <c r="Q42" i="46" s="1"/>
  <c r="AF41" i="46"/>
  <c r="AE41" i="46"/>
  <c r="AD41" i="46"/>
  <c r="AC41" i="46"/>
  <c r="AB41" i="46"/>
  <c r="AA41" i="46"/>
  <c r="Z41" i="46"/>
  <c r="Y41" i="46"/>
  <c r="X41" i="46"/>
  <c r="W41" i="46"/>
  <c r="V41" i="46"/>
  <c r="U41" i="46"/>
  <c r="P41" i="46"/>
  <c r="Q41" i="46" s="1"/>
  <c r="AF40" i="46"/>
  <c r="AE40" i="46"/>
  <c r="AD40" i="46"/>
  <c r="AC40" i="46"/>
  <c r="AB40" i="46"/>
  <c r="AA40" i="46"/>
  <c r="Z40" i="46"/>
  <c r="Y40" i="46"/>
  <c r="X40" i="46"/>
  <c r="W40" i="46"/>
  <c r="V40" i="46"/>
  <c r="U40" i="46"/>
  <c r="P40" i="46"/>
  <c r="Q40" i="46" s="1"/>
  <c r="AF39" i="46"/>
  <c r="AE39" i="46"/>
  <c r="AD39" i="46"/>
  <c r="AC39" i="46"/>
  <c r="AB39" i="46"/>
  <c r="AA39" i="46"/>
  <c r="Z39" i="46"/>
  <c r="Y39" i="46"/>
  <c r="X39" i="46"/>
  <c r="W39" i="46"/>
  <c r="V39" i="46"/>
  <c r="U39" i="46"/>
  <c r="Q39" i="46"/>
  <c r="P39" i="46"/>
  <c r="AF38" i="46"/>
  <c r="AE38" i="46"/>
  <c r="AD38" i="46"/>
  <c r="AC38" i="46"/>
  <c r="AB38" i="46"/>
  <c r="AA38" i="46"/>
  <c r="Z38" i="46"/>
  <c r="Y38" i="46"/>
  <c r="X38" i="46"/>
  <c r="W38" i="46"/>
  <c r="V38" i="46"/>
  <c r="U38" i="46"/>
  <c r="P38" i="46"/>
  <c r="Q38" i="46" s="1"/>
  <c r="AF37" i="46"/>
  <c r="AE37" i="46"/>
  <c r="AD37" i="46"/>
  <c r="AC37" i="46"/>
  <c r="AB37" i="46"/>
  <c r="AA37" i="46"/>
  <c r="Z37" i="46"/>
  <c r="Y37" i="46"/>
  <c r="X37" i="46"/>
  <c r="W37" i="46"/>
  <c r="V37" i="46"/>
  <c r="U37" i="46"/>
  <c r="P37" i="46"/>
  <c r="Q37" i="46" s="1"/>
  <c r="AF36" i="46"/>
  <c r="AE36" i="46"/>
  <c r="AD36" i="46"/>
  <c r="AC36" i="46"/>
  <c r="AB36" i="46"/>
  <c r="AA36" i="46"/>
  <c r="Z36" i="46"/>
  <c r="Y36" i="46"/>
  <c r="X36" i="46"/>
  <c r="W36" i="46"/>
  <c r="V36" i="46"/>
  <c r="U36" i="46"/>
  <c r="Q36" i="46"/>
  <c r="P36" i="46"/>
  <c r="AF35" i="46"/>
  <c r="AE35" i="46"/>
  <c r="AD35" i="46"/>
  <c r="AC35" i="46"/>
  <c r="AB35" i="46"/>
  <c r="AA35" i="46"/>
  <c r="Z35" i="46"/>
  <c r="Y35" i="46"/>
  <c r="X35" i="46"/>
  <c r="W35" i="46"/>
  <c r="V35" i="46"/>
  <c r="U35" i="46"/>
  <c r="P35" i="46"/>
  <c r="Q35" i="46" s="1"/>
  <c r="AF34" i="46"/>
  <c r="AE34" i="46"/>
  <c r="AD34" i="46"/>
  <c r="AC34" i="46"/>
  <c r="AB34" i="46"/>
  <c r="AA34" i="46"/>
  <c r="Z34" i="46"/>
  <c r="Y34" i="46"/>
  <c r="X34" i="46"/>
  <c r="W34" i="46"/>
  <c r="V34" i="46"/>
  <c r="U34" i="46"/>
  <c r="P34" i="46"/>
  <c r="Q34" i="46" s="1"/>
  <c r="AF33" i="46"/>
  <c r="AE33" i="46"/>
  <c r="AD33" i="46"/>
  <c r="AC33" i="46"/>
  <c r="AB33" i="46"/>
  <c r="AA33" i="46"/>
  <c r="Z33" i="46"/>
  <c r="Y33" i="46"/>
  <c r="X33" i="46"/>
  <c r="W33" i="46"/>
  <c r="V33" i="46"/>
  <c r="U33" i="46"/>
  <c r="P33" i="46"/>
  <c r="Q33" i="46" s="1"/>
  <c r="AF32" i="46"/>
  <c r="AE32" i="46"/>
  <c r="AD32" i="46"/>
  <c r="AC32" i="46"/>
  <c r="AB32" i="46"/>
  <c r="AA32" i="46"/>
  <c r="Z32" i="46"/>
  <c r="Y32" i="46"/>
  <c r="X32" i="46"/>
  <c r="W32" i="46"/>
  <c r="V32" i="46"/>
  <c r="U32" i="46"/>
  <c r="P32" i="46"/>
  <c r="Q32" i="46" s="1"/>
  <c r="AF31" i="46"/>
  <c r="AE31" i="46"/>
  <c r="AD31" i="46"/>
  <c r="AC31" i="46"/>
  <c r="AB31" i="46"/>
  <c r="AA31" i="46"/>
  <c r="Z31" i="46"/>
  <c r="Y31" i="46"/>
  <c r="X31" i="46"/>
  <c r="W31" i="46"/>
  <c r="V31" i="46"/>
  <c r="U31" i="46"/>
  <c r="Q31" i="46"/>
  <c r="P31" i="46"/>
  <c r="AF30" i="46"/>
  <c r="AE30" i="46"/>
  <c r="AD30" i="46"/>
  <c r="AC30" i="46"/>
  <c r="AB30" i="46"/>
  <c r="AA30" i="46"/>
  <c r="Z30" i="46"/>
  <c r="Y30" i="46"/>
  <c r="X30" i="46"/>
  <c r="W30" i="46"/>
  <c r="V30" i="46"/>
  <c r="U30" i="46"/>
  <c r="P30" i="46"/>
  <c r="Q30" i="46" s="1"/>
  <c r="AF29" i="46"/>
  <c r="AE29" i="46"/>
  <c r="AD29" i="46"/>
  <c r="AC29" i="46"/>
  <c r="AB29" i="46"/>
  <c r="AA29" i="46"/>
  <c r="Z29" i="46"/>
  <c r="Y29" i="46"/>
  <c r="X29" i="46"/>
  <c r="W29" i="46"/>
  <c r="V29" i="46"/>
  <c r="U29" i="46"/>
  <c r="P29" i="46"/>
  <c r="Q29" i="46" s="1"/>
  <c r="AF28" i="46"/>
  <c r="AE28" i="46"/>
  <c r="AD28" i="46"/>
  <c r="AC28" i="46"/>
  <c r="AB28" i="46"/>
  <c r="AA28" i="46"/>
  <c r="Z28" i="46"/>
  <c r="Y28" i="46"/>
  <c r="X28" i="46"/>
  <c r="W28" i="46"/>
  <c r="V28" i="46"/>
  <c r="U28" i="46"/>
  <c r="Q28" i="46"/>
  <c r="P28" i="46"/>
  <c r="AF27" i="46"/>
  <c r="AE27" i="46"/>
  <c r="AD27" i="46"/>
  <c r="AC27" i="46"/>
  <c r="AB27" i="46"/>
  <c r="AA27" i="46"/>
  <c r="Z27" i="46"/>
  <c r="Y27" i="46"/>
  <c r="X27" i="46"/>
  <c r="W27" i="46"/>
  <c r="V27" i="46"/>
  <c r="U27" i="46"/>
  <c r="P27" i="46"/>
  <c r="Q27" i="46" s="1"/>
  <c r="AF26" i="46"/>
  <c r="AE26" i="46"/>
  <c r="AD26" i="46"/>
  <c r="AC26" i="46"/>
  <c r="AB26" i="46"/>
  <c r="AA26" i="46"/>
  <c r="Z26" i="46"/>
  <c r="Y26" i="46"/>
  <c r="X26" i="46"/>
  <c r="W26" i="46"/>
  <c r="V26" i="46"/>
  <c r="U26" i="46"/>
  <c r="P26" i="46"/>
  <c r="Q26" i="46" s="1"/>
  <c r="AF25" i="46"/>
  <c r="AE25" i="46"/>
  <c r="AD25" i="46"/>
  <c r="AC25" i="46"/>
  <c r="AB25" i="46"/>
  <c r="AA25" i="46"/>
  <c r="Z25" i="46"/>
  <c r="Y25" i="46"/>
  <c r="X25" i="46"/>
  <c r="W25" i="46"/>
  <c r="V25" i="46"/>
  <c r="U25" i="46"/>
  <c r="P25" i="46"/>
  <c r="Q25" i="46" s="1"/>
  <c r="AF24" i="46"/>
  <c r="AE24" i="46"/>
  <c r="AD24" i="46"/>
  <c r="AC24" i="46"/>
  <c r="AB24" i="46"/>
  <c r="AA24" i="46"/>
  <c r="Z24" i="46"/>
  <c r="Y24" i="46"/>
  <c r="X24" i="46"/>
  <c r="W24" i="46"/>
  <c r="V24" i="46"/>
  <c r="U24" i="46"/>
  <c r="P24" i="46"/>
  <c r="Q24" i="46" s="1"/>
  <c r="AF23" i="46"/>
  <c r="AE23" i="46"/>
  <c r="AD23" i="46"/>
  <c r="AC23" i="46"/>
  <c r="AB23" i="46"/>
  <c r="AA23" i="46"/>
  <c r="Z23" i="46"/>
  <c r="Y23" i="46"/>
  <c r="X23" i="46"/>
  <c r="W23" i="46"/>
  <c r="V23" i="46"/>
  <c r="U23" i="46"/>
  <c r="Q23" i="46"/>
  <c r="P23" i="46"/>
  <c r="AF22" i="46"/>
  <c r="AE22" i="46"/>
  <c r="AD22" i="46"/>
  <c r="AC22" i="46"/>
  <c r="AB22" i="46"/>
  <c r="AA22" i="46"/>
  <c r="Z22" i="46"/>
  <c r="Y22" i="46"/>
  <c r="X22" i="46"/>
  <c r="W22" i="46"/>
  <c r="V22" i="46"/>
  <c r="U22" i="46"/>
  <c r="P22" i="46"/>
  <c r="Q22" i="46" s="1"/>
  <c r="AF21" i="46"/>
  <c r="AE21" i="46"/>
  <c r="AD21" i="46"/>
  <c r="AC21" i="46"/>
  <c r="AB21" i="46"/>
  <c r="AA21" i="46"/>
  <c r="Z21" i="46"/>
  <c r="Y21" i="46"/>
  <c r="X21" i="46"/>
  <c r="W21" i="46"/>
  <c r="V21" i="46"/>
  <c r="U21" i="46"/>
  <c r="P21" i="46"/>
  <c r="Q21" i="46" s="1"/>
  <c r="AF20" i="46"/>
  <c r="AE20" i="46"/>
  <c r="AD20" i="46"/>
  <c r="AC20" i="46"/>
  <c r="AB20" i="46"/>
  <c r="AA20" i="46"/>
  <c r="Z20" i="46"/>
  <c r="Y20" i="46"/>
  <c r="X20" i="46"/>
  <c r="W20" i="46"/>
  <c r="V20" i="46"/>
  <c r="U20" i="46"/>
  <c r="Q20" i="46"/>
  <c r="P20" i="46"/>
  <c r="AF19" i="46"/>
  <c r="AE19" i="46"/>
  <c r="AD19" i="46"/>
  <c r="AC19" i="46"/>
  <c r="AB19" i="46"/>
  <c r="AA19" i="46"/>
  <c r="Z19" i="46"/>
  <c r="Y19" i="46"/>
  <c r="X19" i="46"/>
  <c r="W19" i="46"/>
  <c r="V19" i="46"/>
  <c r="U19" i="46"/>
  <c r="P19" i="46"/>
  <c r="Q19" i="46" s="1"/>
  <c r="AF18" i="46"/>
  <c r="AE18" i="46"/>
  <c r="AD18" i="46"/>
  <c r="AC18" i="46"/>
  <c r="AB18" i="46"/>
  <c r="AA18" i="46"/>
  <c r="Z18" i="46"/>
  <c r="Y18" i="46"/>
  <c r="X18" i="46"/>
  <c r="W18" i="46"/>
  <c r="V18" i="46"/>
  <c r="U18" i="46"/>
  <c r="P18" i="46"/>
  <c r="Q18" i="46" s="1"/>
  <c r="AF17" i="46"/>
  <c r="AE17" i="46"/>
  <c r="AD17" i="46"/>
  <c r="AC17" i="46"/>
  <c r="AB17" i="46"/>
  <c r="AA17" i="46"/>
  <c r="Z17" i="46"/>
  <c r="Y17" i="46"/>
  <c r="X17" i="46"/>
  <c r="W17" i="46"/>
  <c r="V17" i="46"/>
  <c r="U17" i="46"/>
  <c r="P17" i="46"/>
  <c r="Q17" i="46" s="1"/>
  <c r="AF16" i="46"/>
  <c r="AE16" i="46"/>
  <c r="AD16" i="46"/>
  <c r="AC16" i="46"/>
  <c r="AB16" i="46"/>
  <c r="AA16" i="46"/>
  <c r="Z16" i="46"/>
  <c r="Y16" i="46"/>
  <c r="X16" i="46"/>
  <c r="W16" i="46"/>
  <c r="V16" i="46"/>
  <c r="U16" i="46"/>
  <c r="P16" i="46"/>
  <c r="Q16" i="46" s="1"/>
  <c r="AF15" i="46"/>
  <c r="AE15" i="46"/>
  <c r="AD15" i="46"/>
  <c r="AC15" i="46"/>
  <c r="AB15" i="46"/>
  <c r="AA15" i="46"/>
  <c r="Z15" i="46"/>
  <c r="Y15" i="46"/>
  <c r="X15" i="46"/>
  <c r="W15" i="46"/>
  <c r="V15" i="46"/>
  <c r="U15" i="46"/>
  <c r="Q15" i="46"/>
  <c r="P15" i="46"/>
  <c r="AF14" i="46"/>
  <c r="AE14" i="46"/>
  <c r="AD14" i="46"/>
  <c r="AC14" i="46"/>
  <c r="AB14" i="46"/>
  <c r="AA14" i="46"/>
  <c r="Z14" i="46"/>
  <c r="Y14" i="46"/>
  <c r="X14" i="46"/>
  <c r="W14" i="46"/>
  <c r="V14" i="46"/>
  <c r="U14" i="46"/>
  <c r="P14" i="46"/>
  <c r="Q14" i="46" s="1"/>
  <c r="AF13" i="46"/>
  <c r="AE13" i="46"/>
  <c r="AD13" i="46"/>
  <c r="AC13" i="46"/>
  <c r="AB13" i="46"/>
  <c r="AA13" i="46"/>
  <c r="Z13" i="46"/>
  <c r="Y13" i="46"/>
  <c r="X13" i="46"/>
  <c r="W13" i="46"/>
  <c r="V13" i="46"/>
  <c r="U13" i="46"/>
  <c r="P13" i="46"/>
  <c r="Q13" i="46" s="1"/>
  <c r="AF12" i="46"/>
  <c r="AE12" i="46"/>
  <c r="AD12" i="46"/>
  <c r="AC12" i="46"/>
  <c r="AB12" i="46"/>
  <c r="AA12" i="46"/>
  <c r="Z12" i="46"/>
  <c r="Y12" i="46"/>
  <c r="X12" i="46"/>
  <c r="W12" i="46"/>
  <c r="V12" i="46"/>
  <c r="U12" i="46"/>
  <c r="Q12" i="46"/>
  <c r="P12" i="46"/>
  <c r="AF11" i="46"/>
  <c r="AE11" i="46"/>
  <c r="AD11" i="46"/>
  <c r="AC11" i="46"/>
  <c r="AB11" i="46"/>
  <c r="AA11" i="46"/>
  <c r="Z11" i="46"/>
  <c r="Y11" i="46"/>
  <c r="X11" i="46"/>
  <c r="W11" i="46"/>
  <c r="V11" i="46"/>
  <c r="U11" i="46"/>
  <c r="Q11" i="46"/>
  <c r="P11" i="46"/>
  <c r="AF10" i="46"/>
  <c r="AE10" i="46"/>
  <c r="AD10" i="46"/>
  <c r="AC10" i="46"/>
  <c r="AB10" i="46"/>
  <c r="AA10" i="46"/>
  <c r="Z10" i="46"/>
  <c r="Y10" i="46"/>
  <c r="X10" i="46"/>
  <c r="W10" i="46"/>
  <c r="V10" i="46"/>
  <c r="U10" i="46"/>
  <c r="P10" i="46"/>
  <c r="Q10" i="46" s="1"/>
  <c r="AF9" i="46"/>
  <c r="AE9" i="46"/>
  <c r="AD9" i="46"/>
  <c r="AC9" i="46"/>
  <c r="AB9" i="46"/>
  <c r="AA9" i="46"/>
  <c r="Z9" i="46"/>
  <c r="Y9" i="46"/>
  <c r="X9" i="46"/>
  <c r="W9" i="46"/>
  <c r="V9" i="46"/>
  <c r="U9" i="46"/>
  <c r="P9" i="46"/>
  <c r="Q9" i="46" s="1"/>
  <c r="AF8" i="46"/>
  <c r="AE8" i="46"/>
  <c r="AD8" i="46"/>
  <c r="AC8" i="46"/>
  <c r="AB8" i="46"/>
  <c r="AA8" i="46"/>
  <c r="Z8" i="46"/>
  <c r="Y8" i="46"/>
  <c r="X8" i="46"/>
  <c r="W8" i="46"/>
  <c r="V8" i="46"/>
  <c r="U8" i="46"/>
  <c r="P8" i="46"/>
  <c r="Q8" i="46" s="1"/>
  <c r="AF7" i="46"/>
  <c r="AE7" i="46"/>
  <c r="AD7" i="46"/>
  <c r="AC7" i="46"/>
  <c r="AB7" i="46"/>
  <c r="AA7" i="46"/>
  <c r="Z7" i="46"/>
  <c r="Y7" i="46"/>
  <c r="X7" i="46"/>
  <c r="W7" i="46"/>
  <c r="V7" i="46"/>
  <c r="U7" i="46"/>
  <c r="Q7" i="46"/>
  <c r="P7" i="46"/>
  <c r="AF6" i="46"/>
  <c r="AE6" i="46"/>
  <c r="AD6" i="46"/>
  <c r="AC6" i="46"/>
  <c r="AB6" i="46"/>
  <c r="AA6" i="46"/>
  <c r="Z6" i="46"/>
  <c r="Y6" i="46"/>
  <c r="X6" i="46"/>
  <c r="W6" i="46"/>
  <c r="V6" i="46"/>
  <c r="U6" i="46"/>
  <c r="P6" i="46"/>
  <c r="Q6" i="46" s="1"/>
  <c r="AF5" i="46"/>
  <c r="AE5" i="46"/>
  <c r="AD5" i="46"/>
  <c r="AC5" i="46"/>
  <c r="AB5" i="46"/>
  <c r="AA5" i="46"/>
  <c r="Z5" i="46"/>
  <c r="Y5" i="46"/>
  <c r="X5" i="46"/>
  <c r="W5" i="46"/>
  <c r="V5" i="46"/>
  <c r="U5" i="46"/>
  <c r="P5" i="46"/>
  <c r="Q5" i="46" s="1"/>
  <c r="AF4" i="46"/>
  <c r="AE4" i="46"/>
  <c r="AD4" i="46"/>
  <c r="AC4" i="46"/>
  <c r="AB4" i="46"/>
  <c r="AA4" i="46"/>
  <c r="Z4" i="46"/>
  <c r="Y4" i="46"/>
  <c r="X4" i="46"/>
  <c r="W4" i="46"/>
  <c r="V4" i="46"/>
  <c r="U4" i="46"/>
  <c r="Q4" i="46"/>
  <c r="P4" i="46"/>
  <c r="D8" i="7" l="1"/>
  <c r="D7" i="7"/>
  <c r="G5" i="7"/>
  <c r="E5" i="7"/>
  <c r="C5" i="7"/>
  <c r="E4" i="7"/>
  <c r="E20" i="7"/>
  <c r="C10" i="7"/>
  <c r="F7" i="7"/>
  <c r="F8" i="7"/>
  <c r="E10" i="7"/>
  <c r="G4" i="7"/>
  <c r="H7" i="7"/>
  <c r="H8" i="7"/>
  <c r="G10" i="7"/>
  <c r="I4" i="7"/>
  <c r="I5" i="7"/>
  <c r="J7" i="7"/>
  <c r="J8" i="7"/>
  <c r="K10" i="7"/>
  <c r="K4" i="7"/>
  <c r="K5" i="7"/>
  <c r="L7" i="7"/>
  <c r="L8" i="7"/>
  <c r="M4" i="7"/>
  <c r="M5" i="7"/>
  <c r="N7" i="7"/>
  <c r="N8" i="7"/>
  <c r="C4" i="7"/>
  <c r="M16" i="6" l="1"/>
  <c r="H21" i="28"/>
  <c r="N5" i="28"/>
  <c r="N25" i="28"/>
  <c r="G36" i="28"/>
  <c r="N4" i="28"/>
  <c r="L11" i="28"/>
  <c r="L12" i="28" s="1"/>
  <c r="H20" i="28"/>
  <c r="H22" i="28"/>
  <c r="H23" i="28"/>
  <c r="H24" i="28"/>
  <c r="H19" i="28"/>
  <c r="H35" i="28"/>
  <c r="H36" i="28"/>
  <c r="H34" i="28"/>
  <c r="G19" i="28"/>
  <c r="H40" i="28"/>
  <c r="H44" i="28"/>
  <c r="H45" i="28"/>
  <c r="H46" i="28"/>
  <c r="H47" i="28"/>
  <c r="H50" i="28" s="1"/>
  <c r="G45" i="28"/>
  <c r="G44" i="28"/>
  <c r="G26" i="28"/>
  <c r="G24" i="28"/>
  <c r="G23" i="28"/>
  <c r="G22" i="28"/>
  <c r="G21" i="28"/>
  <c r="G40" i="28"/>
  <c r="F40" i="28"/>
  <c r="G39" i="28"/>
  <c r="G38" i="28"/>
  <c r="G37" i="28"/>
  <c r="F39" i="28"/>
  <c r="F38" i="28"/>
  <c r="F37" i="28"/>
  <c r="F36" i="28"/>
  <c r="F35" i="28"/>
  <c r="F34" i="28"/>
  <c r="G35" i="28"/>
  <c r="G34" i="28"/>
  <c r="L19" i="28"/>
  <c r="C34" i="28"/>
  <c r="G27" i="28" l="1"/>
  <c r="L13" i="28"/>
  <c r="H48" i="28"/>
  <c r="H49" i="28" s="1"/>
  <c r="L14" i="28" l="1"/>
  <c r="G28" i="28"/>
  <c r="D15" i="35"/>
  <c r="E15" i="35"/>
  <c r="F15" i="35"/>
  <c r="D16" i="35"/>
  <c r="E16" i="35"/>
  <c r="F16" i="35"/>
  <c r="D17" i="35"/>
  <c r="E17" i="35"/>
  <c r="F17" i="35"/>
  <c r="D18" i="35"/>
  <c r="E18" i="35"/>
  <c r="F18" i="35"/>
  <c r="D19" i="35"/>
  <c r="E19" i="35"/>
  <c r="F19" i="35"/>
  <c r="E14" i="35"/>
  <c r="F14" i="35"/>
  <c r="D14" i="35"/>
  <c r="G29" i="28" l="1"/>
  <c r="L15" i="28"/>
  <c r="G30" i="28" s="1"/>
  <c r="C9" i="30"/>
  <c r="C337" i="11" l="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2" i="11"/>
  <c r="H9" i="33" l="1"/>
  <c r="I9" i="33" s="1"/>
  <c r="J9" i="33" s="1"/>
  <c r="G9" i="33"/>
  <c r="I368" i="34"/>
  <c r="I369" i="34"/>
  <c r="I370" i="34"/>
  <c r="I371" i="34"/>
  <c r="I372" i="34"/>
  <c r="I373" i="34"/>
  <c r="I374" i="34"/>
  <c r="I375" i="34"/>
  <c r="I376" i="34"/>
  <c r="I377" i="34"/>
  <c r="I378" i="34"/>
  <c r="I379" i="34"/>
  <c r="I380" i="34"/>
  <c r="I381" i="34"/>
  <c r="I382" i="34"/>
  <c r="I383" i="34"/>
  <c r="I384" i="34"/>
  <c r="I385" i="34"/>
  <c r="I386" i="34"/>
  <c r="I387" i="34"/>
  <c r="I388" i="34"/>
  <c r="I389" i="34"/>
  <c r="I390" i="34"/>
  <c r="I391" i="34"/>
  <c r="I392" i="34"/>
  <c r="I393" i="34"/>
  <c r="I394" i="34"/>
  <c r="I395" i="34"/>
  <c r="I396" i="34"/>
  <c r="I397" i="34"/>
  <c r="I398" i="34"/>
  <c r="I399" i="34"/>
  <c r="I400" i="34"/>
  <c r="I401" i="34"/>
  <c r="I402" i="34"/>
  <c r="I403" i="34"/>
  <c r="I404" i="34"/>
  <c r="I405" i="34"/>
  <c r="I406" i="34"/>
  <c r="I407" i="34"/>
  <c r="I408" i="34"/>
  <c r="I409" i="34"/>
  <c r="I410" i="34"/>
  <c r="I411" i="34"/>
  <c r="I412" i="34"/>
  <c r="I413" i="34"/>
  <c r="I414" i="34"/>
  <c r="I415" i="34"/>
  <c r="I416" i="34"/>
  <c r="I417" i="34"/>
  <c r="I418" i="34"/>
  <c r="I419" i="34"/>
  <c r="I420" i="34"/>
  <c r="I421" i="34"/>
  <c r="I422" i="34"/>
  <c r="I423" i="34"/>
  <c r="I424" i="34"/>
  <c r="I425" i="34"/>
  <c r="I426" i="34"/>
  <c r="I427" i="34"/>
  <c r="I428" i="34"/>
  <c r="I429" i="34"/>
  <c r="I430" i="34"/>
  <c r="I431" i="34"/>
  <c r="I432" i="34"/>
  <c r="I433" i="34"/>
  <c r="I434" i="34"/>
  <c r="I435" i="34"/>
  <c r="I436" i="34"/>
  <c r="I437" i="34"/>
  <c r="I438" i="34"/>
  <c r="I439" i="34"/>
  <c r="I440" i="34"/>
  <c r="I441" i="34"/>
  <c r="I442" i="34"/>
  <c r="I443" i="34"/>
  <c r="I444" i="34"/>
  <c r="I445" i="34"/>
  <c r="I446" i="34"/>
  <c r="I447" i="34"/>
  <c r="I448" i="34"/>
  <c r="I449" i="34"/>
  <c r="I450" i="34"/>
  <c r="I451" i="34"/>
  <c r="I452" i="34"/>
  <c r="I453" i="34"/>
  <c r="I454" i="34"/>
  <c r="I455" i="34"/>
  <c r="I456" i="34"/>
  <c r="I457" i="34"/>
  <c r="I458" i="34"/>
  <c r="I459" i="34"/>
  <c r="I460" i="34"/>
  <c r="I461" i="34"/>
  <c r="I462" i="34"/>
  <c r="I463" i="34"/>
  <c r="I464" i="34"/>
  <c r="I465" i="34"/>
  <c r="I466" i="34"/>
  <c r="I467" i="34"/>
  <c r="I468" i="34"/>
  <c r="I469" i="34"/>
  <c r="I470" i="34"/>
  <c r="I471" i="34"/>
  <c r="I472" i="34"/>
  <c r="I473" i="34"/>
  <c r="I474" i="34"/>
  <c r="I475" i="34"/>
  <c r="I476" i="34"/>
  <c r="I477" i="34"/>
  <c r="I478" i="34"/>
  <c r="I479" i="34"/>
  <c r="I480" i="34"/>
  <c r="I481" i="34"/>
  <c r="I482" i="34"/>
  <c r="I483" i="34"/>
  <c r="I484" i="34"/>
  <c r="I485" i="34"/>
  <c r="I486" i="34"/>
  <c r="I487" i="34"/>
  <c r="I488" i="34"/>
  <c r="I489" i="34"/>
  <c r="I490" i="34"/>
  <c r="I491" i="34"/>
  <c r="I492" i="34"/>
  <c r="I493" i="34"/>
  <c r="I494" i="34"/>
  <c r="I495" i="34"/>
  <c r="I496" i="34"/>
  <c r="I497" i="34"/>
  <c r="I498" i="34"/>
  <c r="I499" i="34"/>
  <c r="I500" i="34"/>
  <c r="I501" i="34"/>
  <c r="I502" i="34"/>
  <c r="I503" i="34"/>
  <c r="I504" i="34"/>
  <c r="I505" i="34"/>
  <c r="I506" i="34"/>
  <c r="I507" i="34"/>
  <c r="I508" i="34"/>
  <c r="I509" i="34"/>
  <c r="I510" i="34"/>
  <c r="I511" i="34"/>
  <c r="I512" i="34"/>
  <c r="I513" i="34"/>
  <c r="I514" i="34"/>
  <c r="I515" i="34"/>
  <c r="I516" i="34"/>
  <c r="I517" i="34"/>
  <c r="I518" i="34"/>
  <c r="I519" i="34"/>
  <c r="I520" i="34"/>
  <c r="I521" i="34"/>
  <c r="I522" i="34"/>
  <c r="I523" i="34"/>
  <c r="I524" i="34"/>
  <c r="I525" i="34"/>
  <c r="I526" i="34"/>
  <c r="I527" i="34"/>
  <c r="I528" i="34"/>
  <c r="I529" i="34"/>
  <c r="I530" i="34"/>
  <c r="I531" i="34"/>
  <c r="I532" i="34"/>
  <c r="I533" i="34"/>
  <c r="I534" i="34"/>
  <c r="I535" i="34"/>
  <c r="I536" i="34"/>
  <c r="I537" i="34"/>
  <c r="I538" i="34"/>
  <c r="I539" i="34"/>
  <c r="I540" i="34"/>
  <c r="I541" i="34"/>
  <c r="I542" i="34"/>
  <c r="I543" i="34"/>
  <c r="I544" i="34"/>
  <c r="I545" i="34"/>
  <c r="I546" i="34"/>
  <c r="I547" i="34"/>
  <c r="I548" i="34"/>
  <c r="I367" i="34"/>
  <c r="A368" i="34"/>
  <c r="A369" i="34" s="1"/>
  <c r="A370" i="34" s="1"/>
  <c r="A371" i="34" s="1"/>
  <c r="A372" i="34" s="1"/>
  <c r="A373" i="34" s="1"/>
  <c r="A374" i="34" s="1"/>
  <c r="A375" i="34" s="1"/>
  <c r="A376" i="34" s="1"/>
  <c r="A377" i="34" s="1"/>
  <c r="A378" i="34" s="1"/>
  <c r="A379" i="34" s="1"/>
  <c r="A380" i="34" s="1"/>
  <c r="A381" i="34" s="1"/>
  <c r="A382" i="34" s="1"/>
  <c r="A383" i="34" s="1"/>
  <c r="A384" i="34" s="1"/>
  <c r="A385" i="34" s="1"/>
  <c r="A386" i="34" s="1"/>
  <c r="A387" i="34" s="1"/>
  <c r="A388" i="34" s="1"/>
  <c r="A389" i="34" s="1"/>
  <c r="A390" i="34" s="1"/>
  <c r="A391" i="34" s="1"/>
  <c r="A392" i="34" s="1"/>
  <c r="A393" i="34" s="1"/>
  <c r="A394" i="34" s="1"/>
  <c r="A395" i="34" s="1"/>
  <c r="A396" i="34" s="1"/>
  <c r="A397" i="34" s="1"/>
  <c r="A398" i="34" s="1"/>
  <c r="A399" i="34" s="1"/>
  <c r="A400" i="34" s="1"/>
  <c r="A401" i="34" s="1"/>
  <c r="A402" i="34" s="1"/>
  <c r="A403" i="34" s="1"/>
  <c r="A404" i="34" s="1"/>
  <c r="A405" i="34" s="1"/>
  <c r="A406" i="34" s="1"/>
  <c r="A407" i="34" s="1"/>
  <c r="A408" i="34" s="1"/>
  <c r="A409" i="34" s="1"/>
  <c r="A410" i="34" s="1"/>
  <c r="A411" i="34" s="1"/>
  <c r="A412" i="34" s="1"/>
  <c r="A413" i="34" s="1"/>
  <c r="A414" i="34" s="1"/>
  <c r="A415" i="34" s="1"/>
  <c r="A416" i="34" s="1"/>
  <c r="A417" i="34" s="1"/>
  <c r="A418" i="34" s="1"/>
  <c r="A419" i="34" s="1"/>
  <c r="A420" i="34" s="1"/>
  <c r="A421" i="34" s="1"/>
  <c r="A422" i="34" s="1"/>
  <c r="A423" i="34" s="1"/>
  <c r="A424" i="34" s="1"/>
  <c r="A425" i="34" s="1"/>
  <c r="A426" i="34" s="1"/>
  <c r="A427" i="34" s="1"/>
  <c r="A428" i="34" s="1"/>
  <c r="A429" i="34" s="1"/>
  <c r="A430" i="34" s="1"/>
  <c r="A431" i="34" s="1"/>
  <c r="A432" i="34" s="1"/>
  <c r="A433" i="34" s="1"/>
  <c r="A434" i="34" s="1"/>
  <c r="A435" i="34" s="1"/>
  <c r="A436" i="34" s="1"/>
  <c r="A437" i="34" s="1"/>
  <c r="A438" i="34" s="1"/>
  <c r="A439" i="34" s="1"/>
  <c r="A440" i="34" s="1"/>
  <c r="A441" i="34" s="1"/>
  <c r="A442" i="34" s="1"/>
  <c r="A443" i="34" s="1"/>
  <c r="A444" i="34" s="1"/>
  <c r="A445" i="34" s="1"/>
  <c r="A446" i="34" s="1"/>
  <c r="A447" i="34" s="1"/>
  <c r="A448" i="34" s="1"/>
  <c r="A449" i="34" s="1"/>
  <c r="A450" i="34" s="1"/>
  <c r="A451" i="34" s="1"/>
  <c r="A452" i="34" s="1"/>
  <c r="A453" i="34" s="1"/>
  <c r="A454" i="34" s="1"/>
  <c r="A455" i="34" s="1"/>
  <c r="A456" i="34" s="1"/>
  <c r="A457" i="34" s="1"/>
  <c r="A458" i="34" s="1"/>
  <c r="A459" i="34" s="1"/>
  <c r="A460" i="34" s="1"/>
  <c r="A461" i="34" s="1"/>
  <c r="A462" i="34" s="1"/>
  <c r="A463" i="34" s="1"/>
  <c r="A464" i="34" s="1"/>
  <c r="A465" i="34" s="1"/>
  <c r="A466" i="34" s="1"/>
  <c r="A467" i="34" s="1"/>
  <c r="A468" i="34" s="1"/>
  <c r="A469" i="34" s="1"/>
  <c r="A470" i="34" s="1"/>
  <c r="A471" i="34" s="1"/>
  <c r="A472" i="34" s="1"/>
  <c r="A473" i="34" s="1"/>
  <c r="A474" i="34" s="1"/>
  <c r="A475" i="34" s="1"/>
  <c r="A476" i="34" s="1"/>
  <c r="A477" i="34" s="1"/>
  <c r="A478" i="34" s="1"/>
  <c r="A479" i="34" s="1"/>
  <c r="A480" i="34" s="1"/>
  <c r="A481" i="34" s="1"/>
  <c r="A482" i="34" s="1"/>
  <c r="A483" i="34" s="1"/>
  <c r="A484" i="34" s="1"/>
  <c r="A485" i="34" s="1"/>
  <c r="A486" i="34" s="1"/>
  <c r="A487" i="34" s="1"/>
  <c r="A488" i="34" s="1"/>
  <c r="A489" i="34" s="1"/>
  <c r="A490" i="34" s="1"/>
  <c r="A491" i="34" s="1"/>
  <c r="A492" i="34" s="1"/>
  <c r="A493" i="34" s="1"/>
  <c r="A494" i="34" s="1"/>
  <c r="A495" i="34" s="1"/>
  <c r="A496" i="34" s="1"/>
  <c r="A497" i="34" s="1"/>
  <c r="A498" i="34" s="1"/>
  <c r="A499" i="34" s="1"/>
  <c r="A500" i="34" s="1"/>
  <c r="A501" i="34" s="1"/>
  <c r="A502" i="34" s="1"/>
  <c r="A503" i="34" s="1"/>
  <c r="A504" i="34" s="1"/>
  <c r="A505" i="34" s="1"/>
  <c r="A506" i="34" s="1"/>
  <c r="A507" i="34" s="1"/>
  <c r="A508" i="34" s="1"/>
  <c r="A509" i="34" s="1"/>
  <c r="A510" i="34" s="1"/>
  <c r="A511" i="34" s="1"/>
  <c r="A512" i="34" s="1"/>
  <c r="A513" i="34" s="1"/>
  <c r="A514" i="34" s="1"/>
  <c r="A515" i="34" s="1"/>
  <c r="A516" i="34" s="1"/>
  <c r="A517" i="34" s="1"/>
  <c r="A518" i="34" s="1"/>
  <c r="A519" i="34" s="1"/>
  <c r="A520" i="34" s="1"/>
  <c r="A521" i="34" s="1"/>
  <c r="A522" i="34" s="1"/>
  <c r="A523" i="34" s="1"/>
  <c r="A524" i="34" s="1"/>
  <c r="A525" i="34" s="1"/>
  <c r="A526" i="34" s="1"/>
  <c r="A527" i="34" s="1"/>
  <c r="A528" i="34" s="1"/>
  <c r="A529" i="34" s="1"/>
  <c r="A530" i="34" s="1"/>
  <c r="A531" i="34" s="1"/>
  <c r="A532" i="34" s="1"/>
  <c r="A533" i="34" s="1"/>
  <c r="A534" i="34" s="1"/>
  <c r="A535" i="34" s="1"/>
  <c r="A536" i="34" s="1"/>
  <c r="A537" i="34" s="1"/>
  <c r="A538" i="34" s="1"/>
  <c r="A539" i="34" s="1"/>
  <c r="A540" i="34" s="1"/>
  <c r="A541" i="34" s="1"/>
  <c r="A542" i="34" s="1"/>
  <c r="A543" i="34" s="1"/>
  <c r="A544" i="34" s="1"/>
  <c r="A545" i="34" s="1"/>
  <c r="A546" i="34" s="1"/>
  <c r="A547" i="34" s="1"/>
  <c r="A548" i="34" s="1"/>
  <c r="J368" i="34" l="1"/>
  <c r="J369" i="34"/>
  <c r="J377" i="34"/>
  <c r="J385" i="34"/>
  <c r="J393" i="34"/>
  <c r="J401" i="34"/>
  <c r="J409" i="34"/>
  <c r="J417" i="34"/>
  <c r="J425" i="34"/>
  <c r="J433" i="34"/>
  <c r="J441" i="34"/>
  <c r="J449" i="34"/>
  <c r="J457" i="34"/>
  <c r="J465" i="34"/>
  <c r="J473" i="34"/>
  <c r="J481" i="34"/>
  <c r="J489" i="34"/>
  <c r="J497" i="34"/>
  <c r="J505" i="34"/>
  <c r="J513" i="34"/>
  <c r="J521" i="34"/>
  <c r="J529" i="34"/>
  <c r="J537" i="34"/>
  <c r="J545" i="34"/>
  <c r="J370" i="34"/>
  <c r="J426" i="34"/>
  <c r="J450" i="34"/>
  <c r="J466" i="34"/>
  <c r="J482" i="34"/>
  <c r="J498" i="34"/>
  <c r="J514" i="34"/>
  <c r="J530" i="34"/>
  <c r="J546" i="34"/>
  <c r="J379" i="34"/>
  <c r="J371" i="34"/>
  <c r="J372" i="34"/>
  <c r="J375" i="34"/>
  <c r="J383" i="34"/>
  <c r="J391" i="34"/>
  <c r="J399" i="34"/>
  <c r="J407" i="34"/>
  <c r="J415" i="34"/>
  <c r="J423" i="34"/>
  <c r="J431" i="34"/>
  <c r="J439" i="34"/>
  <c r="J447" i="34"/>
  <c r="J455" i="34"/>
  <c r="J463" i="34"/>
  <c r="J471" i="34"/>
  <c r="J479" i="34"/>
  <c r="J487" i="34"/>
  <c r="J495" i="34"/>
  <c r="J503" i="34"/>
  <c r="J511" i="34"/>
  <c r="J519" i="34"/>
  <c r="J527" i="34"/>
  <c r="J535" i="34"/>
  <c r="J543" i="34"/>
  <c r="J376" i="34"/>
  <c r="J384" i="34"/>
  <c r="J392" i="34"/>
  <c r="J400" i="34"/>
  <c r="J408" i="34"/>
  <c r="J416" i="34"/>
  <c r="J424" i="34"/>
  <c r="J432" i="34"/>
  <c r="J440" i="34"/>
  <c r="J448" i="34"/>
  <c r="J456" i="34"/>
  <c r="J464" i="34"/>
  <c r="J472" i="34"/>
  <c r="J480" i="34"/>
  <c r="J488" i="34"/>
  <c r="J496" i="34"/>
  <c r="J504" i="34"/>
  <c r="J512" i="34"/>
  <c r="J520" i="34"/>
  <c r="J528" i="34"/>
  <c r="J536" i="34"/>
  <c r="J544" i="34"/>
  <c r="J378" i="34"/>
  <c r="J386" i="34"/>
  <c r="J394" i="34"/>
  <c r="J402" i="34"/>
  <c r="J410" i="34"/>
  <c r="J418" i="34"/>
  <c r="J434" i="34"/>
  <c r="J442" i="34"/>
  <c r="J458" i="34"/>
  <c r="J474" i="34"/>
  <c r="J490" i="34"/>
  <c r="J506" i="34"/>
  <c r="J522" i="34"/>
  <c r="J538" i="34"/>
  <c r="J387" i="34"/>
  <c r="J395" i="34"/>
  <c r="J403" i="34"/>
  <c r="J411" i="34"/>
  <c r="J373" i="34"/>
  <c r="J396" i="34"/>
  <c r="J414" i="34"/>
  <c r="J430" i="34"/>
  <c r="J446" i="34"/>
  <c r="J462" i="34"/>
  <c r="J478" i="34"/>
  <c r="J494" i="34"/>
  <c r="J510" i="34"/>
  <c r="J526" i="34"/>
  <c r="J542" i="34"/>
  <c r="J532" i="34"/>
  <c r="J374" i="34"/>
  <c r="J397" i="34"/>
  <c r="J419" i="34"/>
  <c r="J435" i="34"/>
  <c r="J451" i="34"/>
  <c r="J467" i="34"/>
  <c r="J483" i="34"/>
  <c r="J499" i="34"/>
  <c r="J515" i="34"/>
  <c r="J531" i="34"/>
  <c r="J547" i="34"/>
  <c r="J516" i="34"/>
  <c r="J380" i="34"/>
  <c r="J398" i="34"/>
  <c r="J420" i="34"/>
  <c r="J436" i="34"/>
  <c r="J452" i="34"/>
  <c r="J468" i="34"/>
  <c r="J484" i="34"/>
  <c r="J500" i="34"/>
  <c r="J381" i="34"/>
  <c r="J404" i="34"/>
  <c r="J421" i="34"/>
  <c r="J437" i="34"/>
  <c r="J453" i="34"/>
  <c r="J469" i="34"/>
  <c r="J485" i="34"/>
  <c r="J501" i="34"/>
  <c r="J517" i="34"/>
  <c r="J533" i="34"/>
  <c r="J367" i="34"/>
  <c r="J412" i="34"/>
  <c r="J492" i="34"/>
  <c r="J540" i="34"/>
  <c r="J382" i="34"/>
  <c r="J405" i="34"/>
  <c r="J422" i="34"/>
  <c r="J438" i="34"/>
  <c r="J454" i="34"/>
  <c r="J470" i="34"/>
  <c r="J486" i="34"/>
  <c r="J502" i="34"/>
  <c r="J518" i="34"/>
  <c r="J534" i="34"/>
  <c r="J389" i="34"/>
  <c r="J428" i="34"/>
  <c r="J444" i="34"/>
  <c r="J460" i="34"/>
  <c r="J476" i="34"/>
  <c r="J508" i="34"/>
  <c r="J524" i="34"/>
  <c r="J388" i="34"/>
  <c r="J406" i="34"/>
  <c r="J427" i="34"/>
  <c r="J443" i="34"/>
  <c r="J459" i="34"/>
  <c r="J475" i="34"/>
  <c r="J491" i="34"/>
  <c r="J507" i="34"/>
  <c r="J523" i="34"/>
  <c r="J539" i="34"/>
  <c r="J390" i="34"/>
  <c r="J413" i="34"/>
  <c r="J429" i="34"/>
  <c r="J445" i="34"/>
  <c r="J461" i="34"/>
  <c r="J477" i="34"/>
  <c r="J493" i="34"/>
  <c r="J509" i="34"/>
  <c r="J525" i="34"/>
  <c r="J541" i="34"/>
  <c r="J548" i="34"/>
  <c r="D2" i="33"/>
  <c r="A368" i="12"/>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509" i="12" s="1"/>
  <c r="A510" i="12" s="1"/>
  <c r="A511" i="12" s="1"/>
  <c r="A512" i="12" s="1"/>
  <c r="A513" i="12" s="1"/>
  <c r="A514" i="12" s="1"/>
  <c r="A515" i="12" s="1"/>
  <c r="A516" i="12" s="1"/>
  <c r="A517" i="12" s="1"/>
  <c r="A518" i="12" s="1"/>
  <c r="A519" i="12" s="1"/>
  <c r="A520" i="12" s="1"/>
  <c r="A521" i="12" s="1"/>
  <c r="A522" i="12" s="1"/>
  <c r="A523" i="12" s="1"/>
  <c r="A524" i="12" s="1"/>
  <c r="A525" i="12" s="1"/>
  <c r="A526" i="12" s="1"/>
  <c r="A527" i="12" s="1"/>
  <c r="A528" i="12" s="1"/>
  <c r="A529" i="12" s="1"/>
  <c r="A530" i="12" s="1"/>
  <c r="A531" i="12" s="1"/>
  <c r="A532" i="12" s="1"/>
  <c r="A533" i="12" s="1"/>
  <c r="A534" i="12" s="1"/>
  <c r="A535" i="12" s="1"/>
  <c r="A536" i="12" s="1"/>
  <c r="A537" i="12" s="1"/>
  <c r="A538" i="12" s="1"/>
  <c r="A539" i="12" s="1"/>
  <c r="A540" i="12" s="1"/>
  <c r="A541" i="12" s="1"/>
  <c r="A542" i="12" s="1"/>
  <c r="A543" i="12" s="1"/>
  <c r="A544" i="12" s="1"/>
  <c r="A545" i="12" s="1"/>
  <c r="A546" i="12" s="1"/>
  <c r="A547" i="12" s="1"/>
  <c r="A548" i="12" s="1"/>
  <c r="D4" i="33"/>
  <c r="D5" i="33"/>
  <c r="D6" i="33"/>
  <c r="D7" i="33"/>
  <c r="D8" i="33"/>
  <c r="D3" i="33"/>
  <c r="H359" i="34" l="1"/>
  <c r="H351" i="34"/>
  <c r="H343" i="34"/>
  <c r="H358" i="34"/>
  <c r="H342" i="34"/>
  <c r="H361" i="34"/>
  <c r="H353" i="34"/>
  <c r="H345" i="34"/>
  <c r="H337" i="34"/>
  <c r="H360" i="34"/>
  <c r="H352" i="34"/>
  <c r="H344" i="34"/>
  <c r="H366" i="34"/>
  <c r="H350" i="34"/>
  <c r="H364" i="34"/>
  <c r="H348" i="34"/>
  <c r="H362" i="34"/>
  <c r="H346" i="34"/>
  <c r="H363" i="34"/>
  <c r="H347" i="34"/>
  <c r="H357" i="34"/>
  <c r="H341" i="34"/>
  <c r="H338" i="34"/>
  <c r="H356" i="34"/>
  <c r="H340" i="34"/>
  <c r="H354" i="34"/>
  <c r="H355" i="34"/>
  <c r="H339" i="34"/>
  <c r="H365" i="34"/>
  <c r="H349" i="34"/>
  <c r="L8" i="30"/>
  <c r="M8" i="30"/>
  <c r="I8" i="30"/>
  <c r="J8" i="30"/>
  <c r="K8" i="30"/>
  <c r="H8" i="30"/>
  <c r="G317" i="34" l="1"/>
  <c r="G317" i="12"/>
  <c r="G316" i="34"/>
  <c r="G316" i="12"/>
  <c r="G302" i="34"/>
  <c r="G302" i="12"/>
  <c r="G334" i="34"/>
  <c r="G334" i="12"/>
  <c r="G309" i="34"/>
  <c r="G309" i="12"/>
  <c r="G308" i="34"/>
  <c r="G308" i="12"/>
  <c r="G327" i="34"/>
  <c r="G327" i="12"/>
  <c r="G322" i="34"/>
  <c r="G322" i="12"/>
  <c r="G326" i="34"/>
  <c r="G326" i="12"/>
  <c r="G318" i="34"/>
  <c r="G318" i="12"/>
  <c r="G328" i="34"/>
  <c r="G328" i="12"/>
  <c r="G333" i="34"/>
  <c r="G333" i="12"/>
  <c r="G303" i="34"/>
  <c r="G303" i="12"/>
  <c r="G310" i="34"/>
  <c r="G310" i="12"/>
  <c r="G331" i="34"/>
  <c r="G331" i="12"/>
  <c r="G335" i="34"/>
  <c r="G335" i="12"/>
  <c r="G314" i="34"/>
  <c r="G314" i="12"/>
  <c r="G306" i="34"/>
  <c r="G306" i="12"/>
  <c r="G311" i="34"/>
  <c r="G311" i="12"/>
  <c r="G323" i="34"/>
  <c r="G323" i="12"/>
  <c r="G304" i="34"/>
  <c r="G304" i="12"/>
  <c r="G329" i="34"/>
  <c r="G329" i="12"/>
  <c r="G319" i="34"/>
  <c r="G319" i="12"/>
  <c r="G312" i="34"/>
  <c r="G312" i="12"/>
  <c r="G332" i="34"/>
  <c r="G332" i="12"/>
  <c r="G315" i="34"/>
  <c r="G315" i="12"/>
  <c r="G321" i="34"/>
  <c r="G321" i="12"/>
  <c r="G324" i="34"/>
  <c r="G324" i="12"/>
  <c r="G307" i="34"/>
  <c r="G307" i="12"/>
  <c r="G313" i="34"/>
  <c r="G313" i="12"/>
  <c r="G320" i="34"/>
  <c r="G320" i="12"/>
  <c r="G336" i="34"/>
  <c r="G336" i="12"/>
  <c r="G330" i="34"/>
  <c r="G330" i="12"/>
  <c r="G325" i="34"/>
  <c r="G325" i="12"/>
  <c r="G305" i="34"/>
  <c r="G305" i="12"/>
  <c r="G46" i="28"/>
  <c r="G47" i="28" s="1"/>
  <c r="F44" i="28"/>
  <c r="F45" i="28" s="1"/>
  <c r="F46" i="28" s="1"/>
  <c r="F47" i="28" s="1"/>
  <c r="F48" i="28" s="1"/>
  <c r="F49" i="28" s="1"/>
  <c r="F50" i="28" s="1"/>
  <c r="E44" i="28"/>
  <c r="E45" i="28" s="1"/>
  <c r="E46" i="28" s="1"/>
  <c r="E47" i="28" s="1"/>
  <c r="E48" i="28" s="1"/>
  <c r="E49" i="28" s="1"/>
  <c r="E50" i="28" s="1"/>
  <c r="D44" i="28"/>
  <c r="D45" i="28" s="1"/>
  <c r="D46" i="28" s="1"/>
  <c r="D47" i="28" s="1"/>
  <c r="D48" i="28" s="1"/>
  <c r="D49" i="28" s="1"/>
  <c r="D50" i="28" s="1"/>
  <c r="C44" i="28"/>
  <c r="C45" i="28" s="1"/>
  <c r="C46" i="28" s="1"/>
  <c r="C47" i="28" s="1"/>
  <c r="C48" i="28" s="1"/>
  <c r="C49" i="28" s="1"/>
  <c r="C50" i="28" s="1"/>
  <c r="O19" i="28"/>
  <c r="E34" i="28"/>
  <c r="N19" i="28" s="1"/>
  <c r="D34" i="28"/>
  <c r="D35" i="28" s="1"/>
  <c r="C35" i="28"/>
  <c r="F30" i="28"/>
  <c r="E30" i="28"/>
  <c r="D30" i="28"/>
  <c r="C30" i="28"/>
  <c r="F29" i="28"/>
  <c r="E29" i="28"/>
  <c r="D29" i="28"/>
  <c r="C29" i="28"/>
  <c r="F28" i="28"/>
  <c r="E28" i="28"/>
  <c r="D28" i="28"/>
  <c r="C28" i="28"/>
  <c r="F27" i="28"/>
  <c r="E27" i="28"/>
  <c r="D27" i="28"/>
  <c r="C27" i="28"/>
  <c r="F26" i="28"/>
  <c r="E26" i="28"/>
  <c r="D26" i="28"/>
  <c r="C26" i="28"/>
  <c r="G25" i="28"/>
  <c r="F25" i="28"/>
  <c r="E25" i="28"/>
  <c r="D25" i="28"/>
  <c r="C25" i="28"/>
  <c r="F24" i="28"/>
  <c r="E24" i="28"/>
  <c r="D24" i="28"/>
  <c r="C24" i="28"/>
  <c r="F23" i="28"/>
  <c r="E23" i="28"/>
  <c r="D23" i="28"/>
  <c r="C23" i="28"/>
  <c r="F22" i="28"/>
  <c r="E22" i="28"/>
  <c r="D22" i="28"/>
  <c r="C22" i="28"/>
  <c r="F21" i="28"/>
  <c r="E21" i="28"/>
  <c r="D21" i="28"/>
  <c r="C21" i="28"/>
  <c r="G20" i="28"/>
  <c r="F20" i="28"/>
  <c r="E20" i="28"/>
  <c r="D20" i="28"/>
  <c r="C20" i="28"/>
  <c r="F19" i="28"/>
  <c r="E19" i="28"/>
  <c r="D19" i="28"/>
  <c r="C19" i="28"/>
  <c r="C36" i="28" l="1"/>
  <c r="L20" i="28"/>
  <c r="G50" i="28"/>
  <c r="G48" i="28"/>
  <c r="G49" i="28" s="1"/>
  <c r="E35" i="28"/>
  <c r="E36" i="28" s="1"/>
  <c r="E37" i="28" s="1"/>
  <c r="E38" i="28" s="1"/>
  <c r="E39" i="28" s="1"/>
  <c r="E40" i="28" s="1"/>
  <c r="D36" i="28"/>
  <c r="M20" i="28"/>
  <c r="M19" i="28"/>
  <c r="J25" i="7"/>
  <c r="E25" i="7"/>
  <c r="J24" i="7"/>
  <c r="E24" i="7"/>
  <c r="J23" i="7"/>
  <c r="E23" i="7"/>
  <c r="J22" i="7"/>
  <c r="E22" i="7"/>
  <c r="J21" i="7"/>
  <c r="E21" i="7"/>
  <c r="J20" i="7"/>
  <c r="J19" i="7"/>
  <c r="M10" i="7"/>
  <c r="I10" i="7"/>
  <c r="C9" i="6"/>
  <c r="E6" i="6" s="1"/>
  <c r="M7" i="6"/>
  <c r="G6" i="6"/>
  <c r="F6" i="6"/>
  <c r="D6" i="6"/>
  <c r="C6" i="6"/>
  <c r="M5" i="6"/>
  <c r="M4" i="6"/>
  <c r="C37" i="28" l="1"/>
  <c r="L21" i="28"/>
  <c r="E5" i="30"/>
  <c r="F5" i="30"/>
  <c r="D5" i="30"/>
  <c r="C5" i="30"/>
  <c r="G5" i="30"/>
  <c r="M3" i="6"/>
  <c r="C3" i="30" s="1"/>
  <c r="H7" i="30"/>
  <c r="I7" i="30"/>
  <c r="L7" i="30"/>
  <c r="J7" i="30"/>
  <c r="K7" i="30"/>
  <c r="L4" i="30"/>
  <c r="H4" i="30"/>
  <c r="I4" i="30"/>
  <c r="K4" i="30"/>
  <c r="J4" i="30"/>
  <c r="N20" i="28"/>
  <c r="N22" i="28"/>
  <c r="N23" i="28"/>
  <c r="N24" i="28"/>
  <c r="N26" i="28" s="1"/>
  <c r="N27" i="28" s="1"/>
  <c r="N28" i="28" s="1"/>
  <c r="N29" i="28" s="1"/>
  <c r="N30" i="28" s="1"/>
  <c r="N21" i="28"/>
  <c r="O20" i="28"/>
  <c r="D37" i="28"/>
  <c r="M21" i="28"/>
  <c r="E19" i="7"/>
  <c r="M6" i="6"/>
  <c r="C10" i="6" s="1"/>
  <c r="G3" i="30" l="1"/>
  <c r="C38" i="28"/>
  <c r="L22" i="28"/>
  <c r="G6" i="30"/>
  <c r="F6" i="30"/>
  <c r="C6" i="30"/>
  <c r="M5" i="30"/>
  <c r="M7" i="30"/>
  <c r="M4" i="30"/>
  <c r="F3" i="30"/>
  <c r="D3" i="30"/>
  <c r="E3" i="30"/>
  <c r="D6" i="30"/>
  <c r="E6" i="30"/>
  <c r="D38" i="28"/>
  <c r="M22" i="28"/>
  <c r="O21" i="28"/>
  <c r="C39" i="28" l="1"/>
  <c r="L23" i="28"/>
  <c r="M6" i="30"/>
  <c r="C10" i="30" s="1"/>
  <c r="M3" i="30"/>
  <c r="O22" i="28"/>
  <c r="D39" i="28"/>
  <c r="M23" i="28"/>
  <c r="C40" i="28" l="1"/>
  <c r="L24" i="28"/>
  <c r="L25" i="28" s="1"/>
  <c r="L26" i="28" s="1"/>
  <c r="L27" i="28" s="1"/>
  <c r="L28" i="28" s="1"/>
  <c r="L29" i="28" s="1"/>
  <c r="L30" i="28" s="1"/>
  <c r="D40" i="28"/>
  <c r="M24" i="28"/>
  <c r="M25" i="28" s="1"/>
  <c r="M26" i="28" s="1"/>
  <c r="M27" i="28" s="1"/>
  <c r="M28" i="28" s="1"/>
  <c r="M29" i="28" s="1"/>
  <c r="M30" i="28" s="1"/>
  <c r="O23" i="28"/>
  <c r="O24" i="28" l="1"/>
  <c r="O25" i="28" s="1"/>
  <c r="O26" i="28" s="1"/>
  <c r="O27" i="28" s="1"/>
  <c r="O28" i="28" s="1"/>
  <c r="O29" i="28" s="1"/>
  <c r="O30"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tc={67F19C20-0E50-4588-97AB-A02DF9AA9FAE}</author>
  </authors>
  <commentList>
    <comment ref="N12" authorId="0" shapeId="0" xr:uid="{67F19C20-0E50-4588-97AB-A02DF9AA9FAE}">
      <text>
        <t>[Threaded comment]
Your version of Excel allows you to read this threaded comment; however, any edits to it will get removed if the file is opened in a newer version of Excel. Learn more: https://go.microsoft.com/fwlink/?linkid=870924
Comment:
    as of 27th september 2022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Dutton, Jon</author>
  </authors>
  <commentList>
    <comment ref="B79" authorId="0" shapeId="0" xr:uid="{0466828D-A763-4706-86F8-7B74CC8AB055}">
      <text>
        <r>
          <rPr>
            <b/>
            <sz val="9"/>
            <color indexed="81"/>
            <rFont val="Tahoma"/>
            <family val="2"/>
          </rPr>
          <t xml:space="preserve">Value corrected at 14-Dec-2021 23:52:25_x000D_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Jay Chandarana</author>
  </authors>
  <commentList>
    <comment ref="G3" authorId="0" shapeId="0" xr:uid="{B707D0CE-AF91-4F0E-9461-5E3B3B44A41C}">
      <text>
        <r>
          <rPr>
            <b/>
            <sz val="9"/>
            <color indexed="81"/>
            <rFont val="Tahoma"/>
            <family val="2"/>
          </rPr>
          <t>Jay Chandarana
80% used as we asssume not all storage sites will be 100% full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Jay Chandarana</author>
    <author>Mark Perry</author>
  </authors>
  <commentList>
    <comment ref="G3" authorId="0" shapeId="0" xr:uid="{7835DD13-3CA4-4917-BDE5-9537244962CF}">
      <text>
        <r>
          <rPr>
            <b/>
            <sz val="9"/>
            <color indexed="81"/>
            <rFont val="Tahoma"/>
            <family val="2"/>
          </rPr>
          <t>Jay Chandarana
80% used as we asssume not all storage sites will be 100% full</t>
        </r>
      </text>
    </comment>
    <comment ref="G5" authorId="1" shapeId="0" xr:uid="{A854F400-3686-4A2A-8B8B-93D44DC17191}">
      <text>
        <r>
          <rPr>
            <b/>
            <sz val="9"/>
            <color indexed="81"/>
            <rFont val="Tahoma"/>
            <family val="2"/>
          </rPr>
          <t xml:space="preserve">Use Ofgem report, but then also apeak to Gas Ops. Use Nameplate Cap, not Operational View. Ofgem report has 118, however intelligence from gas Ops suggested 113.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Mark Perry</author>
  </authors>
  <commentList>
    <comment ref="I23" authorId="0" shapeId="0" xr:uid="{1981D464-1566-40B1-B372-39DD763D5B49}">
      <text>
        <r>
          <rPr>
            <b/>
            <sz val="9"/>
            <color indexed="81"/>
            <rFont val="Tahoma"/>
            <family val="2"/>
          </rPr>
          <t>Mark Perry:</t>
        </r>
        <r>
          <rPr>
            <sz val="9"/>
            <color indexed="81"/>
            <rFont val="Tahoma"/>
            <family val="2"/>
          </rPr>
          <t xml:space="preserve">
This takes into account that Sout Hook is capped at 59mcm/d and Dragon 27mcm/d due to their contractual obligation. Grain is 59mcm/d, so added together, 145mcm/d is the maximum LNG flow.</t>
        </r>
      </text>
    </comment>
  </commentList>
</comments>
</file>

<file path=xl/sharedStrings.xml><?xml version="1.0" encoding="utf-8"?>
<sst xmlns="http://schemas.openxmlformats.org/spreadsheetml/2006/main" count="2356" uniqueCount="846">
  <si>
    <t>Date</t>
  </si>
  <si>
    <t>NBP 2016/17</t>
  </si>
  <si>
    <t>NBP 2017/18</t>
  </si>
  <si>
    <t>NBP 2018/19</t>
  </si>
  <si>
    <t>NBP 2019/20</t>
  </si>
  <si>
    <t>NBP 2020/21</t>
  </si>
  <si>
    <t>NBP Sept. midpoint price (data from 8th Sept 2021)m</t>
  </si>
  <si>
    <t>NBP winter midpoint price (data from 8th Sept 2021)m</t>
  </si>
  <si>
    <t>TTF winter price  (data from 8th Sept 2021)</t>
  </si>
  <si>
    <t>01-Oct</t>
  </si>
  <si>
    <t>02-Oct</t>
  </si>
  <si>
    <t>03-Oct</t>
  </si>
  <si>
    <t>04-Oct</t>
  </si>
  <si>
    <t>05-Oct</t>
  </si>
  <si>
    <t>06-Oct</t>
  </si>
  <si>
    <t>07-Oct</t>
  </si>
  <si>
    <t>08-Oct</t>
  </si>
  <si>
    <t>09-Oct</t>
  </si>
  <si>
    <t>10-Oct</t>
  </si>
  <si>
    <t>11-Oct</t>
  </si>
  <si>
    <t>12-Oct</t>
  </si>
  <si>
    <t>13-Oct</t>
  </si>
  <si>
    <t>14-Oct</t>
  </si>
  <si>
    <t>15-Oct</t>
  </si>
  <si>
    <t>16-Oct</t>
  </si>
  <si>
    <t>17-Oct</t>
  </si>
  <si>
    <t>18-Oct</t>
  </si>
  <si>
    <t>19-Oct</t>
  </si>
  <si>
    <t>20-Oct</t>
  </si>
  <si>
    <t>21-Oct</t>
  </si>
  <si>
    <t>22-Oct</t>
  </si>
  <si>
    <t>23-Oct</t>
  </si>
  <si>
    <t>24-Oct</t>
  </si>
  <si>
    <t>25-Oct</t>
  </si>
  <si>
    <t>26-Oct</t>
  </si>
  <si>
    <t>27-Oct</t>
  </si>
  <si>
    <t>28-Oct</t>
  </si>
  <si>
    <t>29-Oct</t>
  </si>
  <si>
    <t>30-Oct</t>
  </si>
  <si>
    <t>31-Oct</t>
  </si>
  <si>
    <t>01-Nov</t>
  </si>
  <si>
    <t>02-Nov</t>
  </si>
  <si>
    <t>03-Nov</t>
  </si>
  <si>
    <t>04-Nov</t>
  </si>
  <si>
    <t>05-Nov</t>
  </si>
  <si>
    <t>06-Nov</t>
  </si>
  <si>
    <t>07-Nov</t>
  </si>
  <si>
    <t>08-Nov</t>
  </si>
  <si>
    <t>09-Nov</t>
  </si>
  <si>
    <t>10-Nov</t>
  </si>
  <si>
    <t>11-Nov</t>
  </si>
  <si>
    <t>12-Nov</t>
  </si>
  <si>
    <t>13-Nov</t>
  </si>
  <si>
    <t>14-Nov</t>
  </si>
  <si>
    <t>15-Nov</t>
  </si>
  <si>
    <t>16-Nov</t>
  </si>
  <si>
    <t>17-Nov</t>
  </si>
  <si>
    <t>18-Nov</t>
  </si>
  <si>
    <t>19-Nov</t>
  </si>
  <si>
    <t>20-Nov</t>
  </si>
  <si>
    <t>21-Nov</t>
  </si>
  <si>
    <t>22-Nov</t>
  </si>
  <si>
    <t>23-Nov</t>
  </si>
  <si>
    <t>24-Nov</t>
  </si>
  <si>
    <t>25-Nov</t>
  </si>
  <si>
    <t>26-Nov</t>
  </si>
  <si>
    <t>27-Nov</t>
  </si>
  <si>
    <t>28-Nov</t>
  </si>
  <si>
    <t>29-Nov</t>
  </si>
  <si>
    <t>30-Nov</t>
  </si>
  <si>
    <t>01-Dec</t>
  </si>
  <si>
    <t>02-Dec</t>
  </si>
  <si>
    <t>03-Dec</t>
  </si>
  <si>
    <t>04-Dec</t>
  </si>
  <si>
    <t>05-Dec</t>
  </si>
  <si>
    <t>06-Dec</t>
  </si>
  <si>
    <t>07-Dec</t>
  </si>
  <si>
    <t>08-Dec</t>
  </si>
  <si>
    <t>09-Dec</t>
  </si>
  <si>
    <t>10-Dec</t>
  </si>
  <si>
    <t>11-Dec</t>
  </si>
  <si>
    <t>12-Dec</t>
  </si>
  <si>
    <t>13-Dec</t>
  </si>
  <si>
    <t>14-Dec</t>
  </si>
  <si>
    <t>15-Dec</t>
  </si>
  <si>
    <t>16-Dec</t>
  </si>
  <si>
    <t>17-Dec</t>
  </si>
  <si>
    <t>18-Dec</t>
  </si>
  <si>
    <t>19-Dec</t>
  </si>
  <si>
    <t>20-Dec</t>
  </si>
  <si>
    <t>21-Dec</t>
  </si>
  <si>
    <t>22-Dec</t>
  </si>
  <si>
    <t>23-Dec</t>
  </si>
  <si>
    <t>24-Dec</t>
  </si>
  <si>
    <t>25-Dec</t>
  </si>
  <si>
    <t>26-Dec</t>
  </si>
  <si>
    <t>27-Dec</t>
  </si>
  <si>
    <t>28-Dec</t>
  </si>
  <si>
    <t>29-Dec</t>
  </si>
  <si>
    <t>30-Dec</t>
  </si>
  <si>
    <t>31-Dec</t>
  </si>
  <si>
    <t>01-Jan</t>
  </si>
  <si>
    <t>02-Jan</t>
  </si>
  <si>
    <t>03-Jan</t>
  </si>
  <si>
    <t>04-Jan</t>
  </si>
  <si>
    <t>05-Jan</t>
  </si>
  <si>
    <t>06-Jan</t>
  </si>
  <si>
    <t>07-Jan</t>
  </si>
  <si>
    <t>08-Jan</t>
  </si>
  <si>
    <t>09-Jan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</si>
  <si>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</si>
  <si>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</si>
  <si>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</si>
  <si>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</si>
  <si>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</si>
  <si>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</si>
  <si>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</si>
  <si>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</si>
  <si>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</si>
  <si>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</si>
  <si>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</si>
  <si>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</si>
  <si>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</si>
  <si>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</si>
  <si>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</si>
  <si>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</si>
  <si>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</si>
  <si>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</si>
  <si>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</si>
  <si>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</si>
  <si>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</si>
  <si>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</si>
  <si>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01-Feb</t>
  </si>
  <si>
    <t>02-Feb</t>
  </si>
  <si>
    <t>03-Feb</t>
  </si>
  <si>
    <t>04-Feb</t>
  </si>
  <si>
    <t>05-Feb</t>
  </si>
  <si>
    <t>06-Feb</t>
  </si>
  <si>
    <t>07-Feb</t>
  </si>
  <si>
    <t>08-Feb</t>
  </si>
  <si>
    <t>09-Feb</t>
  </si>
  <si>
    <t>10-Feb</t>
  </si>
  <si>
    <t>11-Feb</t>
  </si>
  <si>
    <t>12-Feb</t>
  </si>
  <si>
    <t>13-Feb</t>
  </si>
  <si>
    <t>14-Feb</t>
  </si>
  <si>
    <t>15-Feb</t>
  </si>
  <si>
    <t>16-Feb</t>
  </si>
  <si>
    <t>17-Feb</t>
  </si>
  <si>
    <t>18-Feb</t>
  </si>
  <si>
    <t>19-Feb</t>
  </si>
  <si>
    <t>20-Feb</t>
  </si>
  <si>
    <t>21-Feb</t>
  </si>
  <si>
    <t>22-Feb</t>
  </si>
  <si>
    <t>23-Feb</t>
  </si>
  <si>
    <t>24-Feb</t>
  </si>
  <si>
    <t>25-Feb</t>
  </si>
  <si>
    <t>26-Feb</t>
  </si>
  <si>
    <t>27-Feb</t>
  </si>
  <si>
    <t>28-Feb</t>
  </si>
  <si>
    <t>01-Mar</t>
  </si>
  <si>
    <t>02-Mar</t>
  </si>
  <si>
    <t>03-Mar</t>
  </si>
  <si>
    <t>04-Mar</t>
  </si>
  <si>
    <t>05-Mar</t>
  </si>
  <si>
    <t>06-Mar</t>
  </si>
  <si>
    <t>07-Mar</t>
  </si>
  <si>
    <t>08-Mar</t>
  </si>
  <si>
    <t>09-Mar</t>
  </si>
  <si>
    <t>10-Mar</t>
  </si>
  <si>
    <t>11-Mar</t>
  </si>
  <si>
    <t>12-Mar</t>
  </si>
  <si>
    <t>13-Mar</t>
  </si>
  <si>
    <t>14-Mar</t>
  </si>
  <si>
    <t>15-Mar</t>
  </si>
  <si>
    <t>16-Mar</t>
  </si>
  <si>
    <t>17-Mar</t>
  </si>
  <si>
    <t>18-Mar</t>
  </si>
  <si>
    <t>19-Mar</t>
  </si>
  <si>
    <t>20-Mar</t>
  </si>
  <si>
    <t>21-Mar</t>
  </si>
  <si>
    <t>22-Mar</t>
  </si>
  <si>
    <t>23-Mar</t>
  </si>
  <si>
    <t>24-Mar</t>
  </si>
  <si>
    <t>25-Mar</t>
  </si>
  <si>
    <t>26-Mar</t>
  </si>
  <si>
    <t>27-Mar</t>
  </si>
  <si>
    <t>28-Mar</t>
  </si>
  <si>
    <t>29-Mar</t>
  </si>
  <si>
    <t>30-Mar</t>
  </si>
  <si>
    <t>31-Mar</t>
  </si>
  <si>
    <t>01-Apr</t>
  </si>
  <si>
    <t>02-Apr</t>
  </si>
  <si>
    <t>03-Apr</t>
  </si>
  <si>
    <t>04-Apr</t>
  </si>
  <si>
    <t>05-Apr</t>
  </si>
  <si>
    <t>06-Apr</t>
  </si>
  <si>
    <t>07-Apr</t>
  </si>
  <si>
    <t>08-Apr</t>
  </si>
  <si>
    <t>09-Apr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</si>
  <si>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</si>
  <si>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</si>
  <si>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</si>
  <si>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</si>
  <si>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</si>
  <si>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</si>
  <si>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</si>
  <si>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</si>
  <si>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</si>
  <si>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</si>
  <si>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</si>
  <si>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</si>
  <si>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</si>
  <si>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</si>
  <si>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</si>
  <si>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</si>
  <si>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</si>
  <si>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</si>
  <si>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</si>
  <si>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</si>
  <si>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</si>
  <si>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01-May</t>
  </si>
  <si>
    <t>02-May</t>
  </si>
  <si>
    <t>03-May</t>
  </si>
  <si>
    <t>04-May</t>
  </si>
  <si>
    <t>05-May</t>
  </si>
  <si>
    <t>06-May</t>
  </si>
  <si>
    <t>07-May</t>
  </si>
  <si>
    <t>08-May</t>
  </si>
  <si>
    <t>09-May</t>
  </si>
  <si>
    <t>10-May</t>
  </si>
  <si>
    <t>11-May</t>
  </si>
  <si>
    <t>12-May</t>
  </si>
  <si>
    <t>13-May</t>
  </si>
  <si>
    <t>14-May</t>
  </si>
  <si>
    <t>15-May</t>
  </si>
  <si>
    <t>16-May</t>
  </si>
  <si>
    <t>17-May</t>
  </si>
  <si>
    <t>18-May</t>
  </si>
  <si>
    <t>19-May</t>
  </si>
  <si>
    <t>20-May</t>
  </si>
  <si>
    <t>21-May</t>
  </si>
  <si>
    <t>22-May</t>
  </si>
  <si>
    <t>23-May</t>
  </si>
  <si>
    <t>24-May</t>
  </si>
  <si>
    <t>25-May</t>
  </si>
  <si>
    <t>26-May</t>
  </si>
  <si>
    <t>27-May</t>
  </si>
  <si>
    <t>28-May</t>
  </si>
  <si>
    <t>29-May</t>
  </si>
  <si>
    <t>30-May</t>
  </si>
  <si>
    <t>31-May</t>
  </si>
  <si>
    <t>01-Jun</t>
  </si>
  <si>
    <t>02-Jun</t>
  </si>
  <si>
    <t>03-Jun</t>
  </si>
  <si>
    <t>04-Jun</t>
  </si>
  <si>
    <t>05-Jun</t>
  </si>
  <si>
    <t>06-Jun</t>
  </si>
  <si>
    <t>07-Jun</t>
  </si>
  <si>
    <t>08-Jun</t>
  </si>
  <si>
    <t>09-Jun</t>
  </si>
  <si>
    <t>10-Jun</t>
  </si>
  <si>
    <t>11-Jun</t>
  </si>
  <si>
    <t>12-Jun</t>
  </si>
  <si>
    <t>13-Jun</t>
  </si>
  <si>
    <t>14-Jun</t>
  </si>
  <si>
    <t>15-Jun</t>
  </si>
  <si>
    <t>16-Jun</t>
  </si>
  <si>
    <t>17-Jun</t>
  </si>
  <si>
    <t>18-Jun</t>
  </si>
  <si>
    <t>19-Jun</t>
  </si>
  <si>
    <t>20-Jun</t>
  </si>
  <si>
    <t>21-Jun</t>
  </si>
  <si>
    <t>22-Jun</t>
  </si>
  <si>
    <t>23-Jun</t>
  </si>
  <si>
    <t>24-Jun</t>
  </si>
  <si>
    <t>25-Jun</t>
  </si>
  <si>
    <t>26-Jun</t>
  </si>
  <si>
    <t>27-Jun</t>
  </si>
  <si>
    <t>28-Jun</t>
  </si>
  <si>
    <t>29-Jun</t>
  </si>
  <si>
    <t>30-Jun</t>
  </si>
  <si>
    <t>01-Jul</t>
  </si>
  <si>
    <t>02-Jul</t>
  </si>
  <si>
    <t>03-Jul</t>
  </si>
  <si>
    <t>04-Jul</t>
  </si>
  <si>
    <t>05-Jul</t>
  </si>
  <si>
    <t>06-Jul</t>
  </si>
  <si>
    <t>07-Jul</t>
  </si>
  <si>
    <t>08-Jul</t>
  </si>
  <si>
    <t>09-Jul</t>
  </si>
  <si>
    <t>10-Jul</t>
  </si>
  <si>
    <t>11-Jul</t>
  </si>
  <si>
    <t>12-Jul</t>
  </si>
  <si>
    <t>13-Jul</t>
  </si>
  <si>
    <t>14-Jul</t>
  </si>
  <si>
    <t>15-Jul</t>
  </si>
  <si>
    <t>16-Jul</t>
  </si>
  <si>
    <t>17-Jul</t>
  </si>
  <si>
    <t>18-Jul</t>
  </si>
  <si>
    <t>19-Jul</t>
  </si>
  <si>
    <t>20-Jul</t>
  </si>
  <si>
    <t>21-Jul</t>
  </si>
  <si>
    <t>22-Jul</t>
  </si>
  <si>
    <t>23-Jul</t>
  </si>
  <si>
    <t>24-Jul</t>
  </si>
  <si>
    <t>25-Jul</t>
  </si>
  <si>
    <t>26-Jul</t>
  </si>
  <si>
    <t>27-Jul</t>
  </si>
  <si>
    <t>28-Jul</t>
  </si>
  <si>
    <t>29-Jul</t>
  </si>
  <si>
    <t>30-Jul</t>
  </si>
  <si>
    <t>31-Jul</t>
  </si>
  <si>
    <t>01-Aug</t>
  </si>
  <si>
    <t>02-Aug</t>
  </si>
  <si>
    <t>03-Aug</t>
  </si>
  <si>
    <t>04-Aug</t>
  </si>
  <si>
    <t>05-Aug</t>
  </si>
  <si>
    <t>06-Aug</t>
  </si>
  <si>
    <t>07-Aug</t>
  </si>
  <si>
    <t>08-Aug</t>
  </si>
  <si>
    <t>09-Aug</t>
  </si>
  <si>
    <t>10-Aug</t>
  </si>
  <si>
    <t>11-Aug</t>
  </si>
  <si>
    <t>12-Aug</t>
  </si>
  <si>
    <t>13-Aug</t>
  </si>
  <si>
    <t>14-Aug</t>
  </si>
  <si>
    <t>15-Aug</t>
  </si>
  <si>
    <t>16-Aug</t>
  </si>
  <si>
    <t>17-Aug</t>
  </si>
  <si>
    <t>18-Aug</t>
  </si>
  <si>
    <t>19-Aug</t>
  </si>
  <si>
    <t>20-Aug</t>
  </si>
  <si>
    <t>21-Aug</t>
  </si>
  <si>
    <t>22-Aug</t>
  </si>
  <si>
    <t>23-Aug</t>
  </si>
  <si>
    <t>24-Aug</t>
  </si>
  <si>
    <t>25-Aug</t>
  </si>
  <si>
    <t>26-Aug</t>
  </si>
  <si>
    <t>27-Aug</t>
  </si>
  <si>
    <t>28-Aug</t>
  </si>
  <si>
    <t>29-Aug</t>
  </si>
  <si>
    <t>30-Aug</t>
  </si>
  <si>
    <t>31-Aug</t>
  </si>
  <si>
    <t>01-Sep</t>
  </si>
  <si>
    <t>02-Sep</t>
  </si>
  <si>
    <t>03-Sep</t>
  </si>
  <si>
    <t>04-Sep</t>
  </si>
  <si>
    <t>05-Sep</t>
  </si>
  <si>
    <t>06-Sep</t>
  </si>
  <si>
    <t>07-Sep</t>
  </si>
  <si>
    <t>08-Sep</t>
  </si>
  <si>
    <t>09-Sep</t>
  </si>
  <si>
    <t>10-Sep</t>
  </si>
  <si>
    <t>11-Sep</t>
  </si>
  <si>
    <t>12-Sep</t>
  </si>
  <si>
    <t>13-Sep</t>
  </si>
  <si>
    <t>14-Sep</t>
  </si>
  <si>
    <t>15-Sep</t>
  </si>
  <si>
    <t>16-Sep</t>
  </si>
  <si>
    <t>17-Sep</t>
  </si>
  <si>
    <t>18-Sep</t>
  </si>
  <si>
    <t>19-Sep</t>
  </si>
  <si>
    <t>20-Sep</t>
  </si>
  <si>
    <t>21-Sep</t>
  </si>
  <si>
    <t>22-Sep</t>
  </si>
  <si>
    <t>23-Sep</t>
  </si>
  <si>
    <t>24-Sep</t>
  </si>
  <si>
    <t>25-Sep</t>
  </si>
  <si>
    <t>26-Sep</t>
  </si>
  <si>
    <t>27-Sep</t>
  </si>
  <si>
    <t>28-Sep</t>
  </si>
  <si>
    <t>29-Sep</t>
  </si>
  <si>
    <t>30-Sep</t>
  </si>
  <si>
    <t>NBP Bid (p/therm)</t>
  </si>
  <si>
    <t>NBP Ask (p/therm)</t>
  </si>
  <si>
    <t xml:space="preserve">NBP midpoint Price (p/therm) </t>
  </si>
  <si>
    <t>TTF Bid (euro/MWh)</t>
  </si>
  <si>
    <t>TTF Ask (euro/MWh)</t>
  </si>
  <si>
    <t>TTF midpoint Price (euro/MWh)</t>
  </si>
  <si>
    <t xml:space="preserve">TTF midpoint Price (Euro/therm) </t>
  </si>
  <si>
    <t xml:space="preserve">TTF midpoint Price (£/therm) </t>
  </si>
  <si>
    <t xml:space="preserve">TTF midpoint Price (p/therm) </t>
  </si>
  <si>
    <t>Winter 2021/22</t>
  </si>
  <si>
    <t>Data obtained from Argus, 8th Sept. 2021</t>
  </si>
  <si>
    <t>TTF conversion factor</t>
  </si>
  <si>
    <t>Exchange rate (Euro to £)</t>
  </si>
  <si>
    <t>v1.1 Updates</t>
  </si>
  <si>
    <t>Corrected formulae in range D2:D16 (were previously referencing column C)</t>
  </si>
  <si>
    <t>Conversion factor from mcm to GWh has been changed to 11 and made user-configurable (by changing the value in cell F2 on the Exec Summary tab)</t>
  </si>
  <si>
    <t>No.</t>
  </si>
  <si>
    <t>Description</t>
  </si>
  <si>
    <t>Table 1</t>
  </si>
  <si>
    <t>Historic supply by source for the last five winters</t>
  </si>
  <si>
    <t>Figure 1</t>
  </si>
  <si>
    <t>Demand volume ranges over the last five winters</t>
  </si>
  <si>
    <t>Table 2</t>
  </si>
  <si>
    <t>Forecast total gas demand for winter 2022/23, and weather corrected historical data for 2017/18 – 2021/22</t>
  </si>
  <si>
    <t>Figure 2</t>
  </si>
  <si>
    <t>Supply volume ranges over the last five winters</t>
  </si>
  <si>
    <t>Table 2a</t>
  </si>
  <si>
    <t>Extract of table 2</t>
  </si>
  <si>
    <t>Figure 3</t>
  </si>
  <si>
    <t xml:space="preserve">Comparison of actuals ranges of supply flow (mean flow indicated by labelled yellow bars, and Table 2) from last winter, against projected ranges over winter 2022/23. </t>
  </si>
  <si>
    <t>Table 3</t>
  </si>
  <si>
    <t xml:space="preserve">Actual and projected supply ranges for winter 2021/22 and winter 2022/23. </t>
  </si>
  <si>
    <t>Figure 4</t>
  </si>
  <si>
    <t xml:space="preserve">Historical cumulative annual LNG supply flows for the past five calendar years and 2022 </t>
  </si>
  <si>
    <t>Table 4</t>
  </si>
  <si>
    <t>Peak day, N-1 largest loss supply and demand totals and margins, for the 2022/23 winter</t>
  </si>
  <si>
    <t>Figure 5</t>
  </si>
  <si>
    <t>MRS stock levels. Actual data for October 2016 – September 2022.</t>
  </si>
  <si>
    <t>Table 5</t>
  </si>
  <si>
    <t>Cold day supply and demand totals and margins, for the 2022/23 winter</t>
  </si>
  <si>
    <t>Figure 6</t>
  </si>
  <si>
    <t>LNG imports to Europe</t>
  </si>
  <si>
    <t>Table 6</t>
  </si>
  <si>
    <t>Total winter demand in scenario 1.</t>
  </si>
  <si>
    <t>Figure 7</t>
  </si>
  <si>
    <t>Russian pipeline imports to Europe</t>
  </si>
  <si>
    <t>Table 7</t>
  </si>
  <si>
    <t>Total winter supply and utilisation of peak capability in scenario 1</t>
  </si>
  <si>
    <t>Figure 8</t>
  </si>
  <si>
    <t>Bacton exit capacity bookings</t>
  </si>
  <si>
    <t>Table 8</t>
  </si>
  <si>
    <t>Total winter demand in scenario 2.</t>
  </si>
  <si>
    <t>Figure 9</t>
  </si>
  <si>
    <t>Continental Europe export levels for 2020/21 and 2021/22.</t>
  </si>
  <si>
    <t>Table 9</t>
  </si>
  <si>
    <t>Total winter supply and utilisation of peak capability in scenario 2</t>
  </si>
  <si>
    <t>Figure 10</t>
  </si>
  <si>
    <t>Continental Europe import levels for 2020/21 and 2021/22.</t>
  </si>
  <si>
    <t>Table 10</t>
  </si>
  <si>
    <t>Storage stock levels for scenario 3.</t>
  </si>
  <si>
    <t>Figure 11</t>
  </si>
  <si>
    <t>European Storage levels per year from 1 April 2015 to September 2022</t>
  </si>
  <si>
    <t>Figure 12</t>
  </si>
  <si>
    <t>NBP-TTF price differential compared to EU interconnector flows</t>
  </si>
  <si>
    <t>Figure 13</t>
  </si>
  <si>
    <t>Figure 14</t>
  </si>
  <si>
    <t>Figure 15</t>
  </si>
  <si>
    <t>NTS demand range for the last 12 winters with the three scenarios highlighted.</t>
  </si>
  <si>
    <t>Figure 16</t>
  </si>
  <si>
    <t>The normal distribution of temperature (expressed as CWV) in the UK from 1992 to 2022.</t>
  </si>
  <si>
    <t>Figure 17</t>
  </si>
  <si>
    <t>Scenario 1 supply and Peak Day capability.</t>
  </si>
  <si>
    <t>Figure 18</t>
  </si>
  <si>
    <t>Scenario 2 supply and Peak Day capability.</t>
  </si>
  <si>
    <t>Figure 19a</t>
  </si>
  <si>
    <t>Scenario 3: Cold snap supplies with 75% full storage</t>
  </si>
  <si>
    <t>Figure 19b</t>
  </si>
  <si>
    <t>Forecast (mcm/d)</t>
  </si>
  <si>
    <t>2021/22</t>
  </si>
  <si>
    <t>2022/23</t>
  </si>
  <si>
    <t>Conversion factor</t>
  </si>
  <si>
    <t>Changes made to this cell will flow through the whole databook</t>
  </si>
  <si>
    <t>1-in-20 peak demand</t>
  </si>
  <si>
    <t>1-in-20 non-storage supply</t>
  </si>
  <si>
    <t>1-in-20 storage supply</t>
  </si>
  <si>
    <t>Total 1-in-20 supply</t>
  </si>
  <si>
    <t>1-in-20 margin</t>
  </si>
  <si>
    <t>Cold day demand</t>
  </si>
  <si>
    <t>Cold day non-storage supply</t>
  </si>
  <si>
    <t>Cold day storage supply</t>
  </si>
  <si>
    <t>Total Cold day supply</t>
  </si>
  <si>
    <t>Cold day margin</t>
  </si>
  <si>
    <t>Forecast (GWh/d)</t>
  </si>
  <si>
    <t>Table 1: Historic supply source for the last five winters</t>
  </si>
  <si>
    <t>Historic winter supply (bcm)</t>
  </si>
  <si>
    <t>Supply source</t>
  </si>
  <si>
    <t>17/18</t>
  </si>
  <si>
    <t>18/19</t>
  </si>
  <si>
    <t>19/20</t>
  </si>
  <si>
    <t>20/21</t>
  </si>
  <si>
    <t>21/22</t>
  </si>
  <si>
    <t>UKCS</t>
  </si>
  <si>
    <t>Norway</t>
  </si>
  <si>
    <t>LNG</t>
  </si>
  <si>
    <t>Continental Europe</t>
  </si>
  <si>
    <t>Storage</t>
  </si>
  <si>
    <t>Total</t>
  </si>
  <si>
    <t>Historic winter supply (GWh)</t>
  </si>
  <si>
    <t>Table 2: Forecast total gas demand for winter 2022/23, and weather corrected historical data for 2017/18 – 2021/22</t>
  </si>
  <si>
    <t>Demand type (bcm)</t>
  </si>
  <si>
    <t>2017/18</t>
  </si>
  <si>
    <t>2018/19</t>
  </si>
  <si>
    <t>2019/20</t>
  </si>
  <si>
    <t>2020/21</t>
  </si>
  <si>
    <t>weather corrected</t>
  </si>
  <si>
    <t>forecast</t>
  </si>
  <si>
    <t>Non-daily metered (NDM)</t>
  </si>
  <si>
    <t>Daily Metered (DM, excluding Generation)</t>
  </si>
  <si>
    <t>Electricity generation</t>
  </si>
  <si>
    <t>Total GB demand</t>
  </si>
  <si>
    <t>Ireland</t>
  </si>
  <si>
    <t>Interconnector Limited and BBL export</t>
  </si>
  <si>
    <t>Storage injection</t>
  </si>
  <si>
    <t>Total gas demand</t>
  </si>
  <si>
    <t>Demand type (GWh)</t>
  </si>
  <si>
    <t>Note: Table 2a in the publication is an extract of this table</t>
  </si>
  <si>
    <t xml:space="preserve">Table 3: Actual and projected supply ranges for winter 2021/22 and winter 2022/23. </t>
  </si>
  <si>
    <t>Winter supply (mcm/d)</t>
  </si>
  <si>
    <t>actual range</t>
  </si>
  <si>
    <t>mean</t>
  </si>
  <si>
    <t>projected range</t>
  </si>
  <si>
    <t>Winter supply (GWh)</t>
  </si>
  <si>
    <t>Table 4: Peak day, N-1 largest loss supply and demand totals and margins, for the 2022/23 winter</t>
  </si>
  <si>
    <t>Forecast (mcm)</t>
  </si>
  <si>
    <t>1-in-20 supply margin</t>
  </si>
  <si>
    <t>N-1 largest loss</t>
  </si>
  <si>
    <t>N-1 supply margin</t>
  </si>
  <si>
    <t>Forecast (GWh)</t>
  </si>
  <si>
    <t>Column1</t>
  </si>
  <si>
    <t>Column4</t>
  </si>
  <si>
    <t>Column7</t>
  </si>
  <si>
    <t>Column8</t>
  </si>
  <si>
    <t>forecast Cold day</t>
  </si>
  <si>
    <t>available supply above forecast Cold day</t>
  </si>
  <si>
    <t>BBL</t>
  </si>
  <si>
    <t>Interconnector Limited</t>
  </si>
  <si>
    <t>Winter supply (GWh/d)</t>
  </si>
  <si>
    <t>-</t>
  </si>
  <si>
    <t>Table 5:Cold day supply and demand totals and margins, for the 2022/23 winter</t>
  </si>
  <si>
    <t>Cold day supply margin</t>
  </si>
  <si>
    <t>Table 6 (scenario 1): Total winter demand</t>
  </si>
  <si>
    <t>Type</t>
  </si>
  <si>
    <t>Total winter demand (bcm)</t>
  </si>
  <si>
    <t>Column2</t>
  </si>
  <si>
    <t>Total winter demand (GWh)</t>
  </si>
  <si>
    <t>Change</t>
  </si>
  <si>
    <t>Scenario 1</t>
  </si>
  <si>
    <t>Non-daily metered</t>
  </si>
  <si>
    <t>Daily metered</t>
  </si>
  <si>
    <t>NTS power generation</t>
  </si>
  <si>
    <t>Table 7 (scenario 1): Total winter supply and utilisation of peak capability</t>
  </si>
  <si>
    <t>Source</t>
  </si>
  <si>
    <t>Total winter supply (bcm)</t>
  </si>
  <si>
    <t>Total winter supply (%)</t>
  </si>
  <si>
    <t>Utilisation (%)</t>
  </si>
  <si>
    <t>Total winter supply (GWh)</t>
  </si>
  <si>
    <t>bcm</t>
  </si>
  <si>
    <t>%</t>
  </si>
  <si>
    <t>GWh</t>
  </si>
  <si>
    <t xml:space="preserve">Continental Europe </t>
  </si>
  <si>
    <t>GB Total</t>
  </si>
  <si>
    <t>Note: utilisation calculated as average daily supply divided by peak day capacity, except for storage which is calculated as total withdrawals divided by total working volume.</t>
  </si>
  <si>
    <t>Storage utilisation above 100% can occur when there are multiple cycles of withdrawl and injection over the course of the winter.</t>
  </si>
  <si>
    <t>Table 8 (scenario 2): Total winter demand</t>
  </si>
  <si>
    <t>2010/11</t>
  </si>
  <si>
    <t>Scenario 2</t>
  </si>
  <si>
    <t>Table 9 (scenario 2): Total winter supply and utilisation of peak capability</t>
  </si>
  <si>
    <t>Table 10 (scenario 3): Storage stock levels</t>
  </si>
  <si>
    <t>Storage % full</t>
  </si>
  <si>
    <t>Total storage stock on first day of cold snap (mcm)</t>
  </si>
  <si>
    <t>Total storage supply during cold snap (mcm)</t>
  </si>
  <si>
    <t>Total storage stock on first day of cold snap (GWh)</t>
  </si>
  <si>
    <t>Total storage supply during cold snap (GWh)</t>
  </si>
  <si>
    <t>Figure 1: Demand volume range over the last five years (mcm/d)</t>
  </si>
  <si>
    <t>Gas Day</t>
  </si>
  <si>
    <t>Moffat exports</t>
  </si>
  <si>
    <t>IUK</t>
  </si>
  <si>
    <t>Continental Europe exports</t>
  </si>
  <si>
    <t>Figure 2: Supply volume ranges over the last five winters (mcm/d).</t>
  </si>
  <si>
    <t>October</t>
  </si>
  <si>
    <t>November</t>
  </si>
  <si>
    <t>December</t>
  </si>
  <si>
    <t>January</t>
  </si>
  <si>
    <t>February</t>
  </si>
  <si>
    <t>March</t>
  </si>
  <si>
    <t>29 February</t>
  </si>
  <si>
    <t>2021/2022</t>
  </si>
  <si>
    <t>2017/2018</t>
  </si>
  <si>
    <t>2018/2019</t>
  </si>
  <si>
    <t>2019/2020</t>
  </si>
  <si>
    <t>2020/2021</t>
  </si>
  <si>
    <t>BBL Import</t>
  </si>
  <si>
    <t>IUK Import</t>
  </si>
  <si>
    <t>Storage Withdrawal</t>
  </si>
  <si>
    <t xml:space="preserve">Figure 3: Comparison of actuals ranges of supply flow from last winter, against projected ranges over winter 2022/23. </t>
  </si>
  <si>
    <t>2021/22 actual</t>
  </si>
  <si>
    <t>2022/23 range</t>
  </si>
  <si>
    <t>Actual</t>
  </si>
  <si>
    <t>The numbers in these two rows were reversed for UKCS and Norway</t>
  </si>
  <si>
    <t>Forecast</t>
  </si>
  <si>
    <t>Average</t>
  </si>
  <si>
    <t xml:space="preserve"> </t>
  </si>
  <si>
    <t>Historic data here are from the data table for the full winter daily chart</t>
  </si>
  <si>
    <t>Actual 2021/22</t>
  </si>
  <si>
    <t>Forecast 2022/23</t>
  </si>
  <si>
    <t>Min</t>
  </si>
  <si>
    <t>Max</t>
  </si>
  <si>
    <t>Range</t>
  </si>
  <si>
    <t>Total NSS</t>
  </si>
  <si>
    <t>LNG send-out in bcm</t>
  </si>
  <si>
    <t>2017</t>
  </si>
  <si>
    <t>2017 Cumulative</t>
  </si>
  <si>
    <t>2018</t>
  </si>
  <si>
    <t>2018 Cumulative</t>
  </si>
  <si>
    <t>2019 Cumulative</t>
  </si>
  <si>
    <t>2020 Cumulative</t>
  </si>
  <si>
    <t>2021 Cumulative</t>
  </si>
  <si>
    <t>2022 cumulative</t>
  </si>
  <si>
    <t>Jan</t>
  </si>
  <si>
    <t>Feb</t>
  </si>
  <si>
    <t>Mar</t>
  </si>
  <si>
    <t>Apr</t>
  </si>
  <si>
    <t>May</t>
  </si>
  <si>
    <t>Jun</t>
  </si>
  <si>
    <t>Jul</t>
  </si>
  <si>
    <t>Aug</t>
  </si>
  <si>
    <t>Sep</t>
  </si>
  <si>
    <t>Oct</t>
  </si>
  <si>
    <t>Nov</t>
  </si>
  <si>
    <t>Dec</t>
  </si>
  <si>
    <t>Cumulative LNG send out volume - calendar year (bcm)</t>
  </si>
  <si>
    <t>Historical cumulative LNG send-outs - Gas Years (bcm)</t>
  </si>
  <si>
    <t xml:space="preserve">Feb </t>
  </si>
  <si>
    <t>Cumulative LNG send out volume - winter (bcm)</t>
  </si>
  <si>
    <t>Winter total (mcm)</t>
  </si>
  <si>
    <t>Cumulative LNG send out volume - summer (bcm)</t>
  </si>
  <si>
    <t>Preceeding summer total (mcm)</t>
  </si>
  <si>
    <t>Notes</t>
  </si>
  <si>
    <t>LNG supply has last winter was lower than the previosu year, due to stronger demand from Asia, although was still hgher than we saw in 2018</t>
  </si>
  <si>
    <t>Send-Outs recovered from March 2021 and have remianed similar to 2020 levels since.</t>
  </si>
  <si>
    <t xml:space="preserve">Figure 5: GB MRS stock levels </t>
  </si>
  <si>
    <t>MRS stock level in mcm</t>
  </si>
  <si>
    <t>2015/16</t>
  </si>
  <si>
    <t>2016/17</t>
  </si>
  <si>
    <t>Figure 6: LNG imports to Europe (bcm/month).</t>
  </si>
  <si>
    <t>Day</t>
  </si>
  <si>
    <t>North West Europe</t>
  </si>
  <si>
    <t>Iberia</t>
  </si>
  <si>
    <t>Other Europe</t>
  </si>
  <si>
    <t>UK</t>
  </si>
  <si>
    <t>Source: Platts (reproduced with permission)</t>
  </si>
  <si>
    <t>Figure 7: Russian gas supply to Europe (bcm/month)</t>
  </si>
  <si>
    <t>Rest of EU</t>
  </si>
  <si>
    <t>Source: Wood Mackenzie (reproduced with permission)</t>
  </si>
  <si>
    <t>Figure 8: Bacton Exit capacity bookings</t>
  </si>
  <si>
    <t>Bacton Exit (aggregated point) kWh</t>
  </si>
  <si>
    <t>mcm</t>
  </si>
  <si>
    <t>Figures 9 and 10: Continental Europe export and import levels for 2020/21 and 2021/22</t>
  </si>
  <si>
    <t>Day of Gas Day Year Zero</t>
  </si>
  <si>
    <t>EU Export Volume (mcm)</t>
  </si>
  <si>
    <t>EU Import Volume (mcm)</t>
  </si>
  <si>
    <t>Export (bcm)</t>
  </si>
  <si>
    <t>Import</t>
  </si>
  <si>
    <t>Figure 11: European Storage levels per year from 1 April 2015 to September 2022. Data Source: https://agsi.gie.eu/#/historical/eu</t>
  </si>
  <si>
    <t>TWh</t>
  </si>
  <si>
    <t>BCM</t>
  </si>
  <si>
    <t>22/23</t>
  </si>
  <si>
    <t>16/17</t>
  </si>
  <si>
    <t>15/16</t>
  </si>
  <si>
    <t>14/15</t>
  </si>
  <si>
    <t>13/14</t>
  </si>
  <si>
    <t>12/13</t>
  </si>
  <si>
    <t>11/12</t>
  </si>
  <si>
    <t>Max Difference</t>
  </si>
  <si>
    <t>GAS DAY STARTED ON</t>
  </si>
  <si>
    <t>% FULL</t>
  </si>
  <si>
    <t>Figure 12: NBP-TTF price differential compared to EU interconnector flows</t>
  </si>
  <si>
    <r>
      <t>Copyright 2022 Argus Media group.</t>
    </r>
    <r>
      <rPr>
        <sz val="11"/>
        <color rgb="FFA9A9A9"/>
        <rFont val="Calibri"/>
        <family val="2"/>
        <scheme val="minor"/>
      </rPr>
      <t xml:space="preserve"> Ref: 328177. Updated at 16-Sep-2022 17:32:51</t>
    </r>
  </si>
  <si>
    <t>combined_x000D_
description</t>
  </si>
  <si>
    <t>Natural gas NBP-TTF p/th basis day-ahead, London close, midpoint, p/th, _</t>
  </si>
  <si>
    <t>Natural gas NBP-TTF p/th basis weekend, London close, midpoint, p/th, _</t>
  </si>
  <si>
    <t>weekend</t>
  </si>
  <si>
    <t>Gas day</t>
  </si>
  <si>
    <t>Day-ahead price differential, NBP-TTF</t>
  </si>
  <si>
    <t>Net imports</t>
  </si>
  <si>
    <t>NTS demand</t>
  </si>
  <si>
    <t>Norwegian supplies</t>
  </si>
  <si>
    <t>Argus Media Ltd is the source of the price data contained in figure 12 which National Grid has produced. National Grid obtains data from Argus Media under licence, from which data National Grid conducts and publishes its own calculations. Argus makes no warranties, express or implied, as to the accuracy, adequacy, timeliness or completeness of its data or National Grid’s calculations, or fitness for any particular purpose. Argus shall not be liable for any loss or damage arising from any party’s reliance on Argus’ data or National Grid’s calculations, and disclaims any and all liability relating to or arising out of the data and/or calculations to the full extent permissible by law. Any opinions expressed are those of National Grid and are not approved by Argus and do not (necessarily) represent Argus’ position or views.</t>
  </si>
  <si>
    <t>Forecasts (mcm/d)</t>
  </si>
  <si>
    <t>Daily metered (excluding generation)</t>
  </si>
  <si>
    <t>Export to Ireland</t>
  </si>
  <si>
    <t>Shrinkage</t>
  </si>
  <si>
    <t>Cold day supply</t>
  </si>
  <si>
    <t>Peak supply</t>
  </si>
  <si>
    <t>Peak Supply (N-1 largest Loss)</t>
  </si>
  <si>
    <t>Peak demand*</t>
  </si>
  <si>
    <t>SG 05/08</t>
  </si>
  <si>
    <t>Largest loss of infrastructure</t>
  </si>
  <si>
    <t>(Milford Haven while still supplying pembroke PS)</t>
  </si>
  <si>
    <t>Peak Supply - largest loss</t>
  </si>
  <si>
    <t>Continued Milford Supply</t>
  </si>
  <si>
    <t>check this number in BS</t>
  </si>
  <si>
    <t>* includes 1.42mcm of LDZ and NTS shrinkage</t>
  </si>
  <si>
    <t>Forecast (mcm/d) **</t>
  </si>
  <si>
    <t>Non-daily Metered</t>
  </si>
  <si>
    <t>Cold day ***</t>
  </si>
  <si>
    <t>Peak day</t>
  </si>
  <si>
    <t xml:space="preserve">** Day 1 on the average load duration curve </t>
  </si>
  <si>
    <t>*** Volumes calculated using a CV of 39.6</t>
  </si>
  <si>
    <t>Figure 15: NTS demand range for the last 12 winter with the three scenario base demands highlighted.</t>
  </si>
  <si>
    <t>2011/12</t>
  </si>
  <si>
    <t>2012/13</t>
  </si>
  <si>
    <t>2013/14</t>
  </si>
  <si>
    <t>2014/15</t>
  </si>
  <si>
    <t>10/13/1900</t>
  </si>
  <si>
    <t>10/14/1900</t>
  </si>
  <si>
    <t>10/15/1900</t>
  </si>
  <si>
    <t>10/16/1900</t>
  </si>
  <si>
    <t>10/17/1900</t>
  </si>
  <si>
    <t>10/18/1900</t>
  </si>
  <si>
    <t>10/19/1900</t>
  </si>
  <si>
    <t>10/20/1900</t>
  </si>
  <si>
    <t>10/21/1900</t>
  </si>
  <si>
    <t>10/22/1900</t>
  </si>
  <si>
    <t>10/23/1900</t>
  </si>
  <si>
    <t>10/24/1900</t>
  </si>
  <si>
    <t>10/25/1900</t>
  </si>
  <si>
    <t>10/26/1900</t>
  </si>
  <si>
    <t>10/27/1900</t>
  </si>
  <si>
    <t>10/28/1900</t>
  </si>
  <si>
    <t>10/29/1900</t>
  </si>
  <si>
    <t>10/30/1900</t>
  </si>
  <si>
    <t>10/31/1900</t>
  </si>
  <si>
    <t>11/13/1900</t>
  </si>
  <si>
    <t>11/14/1900</t>
  </si>
  <si>
    <t>11/15/1900</t>
  </si>
  <si>
    <t>11/16/1900</t>
  </si>
  <si>
    <t>11/17/1900</t>
  </si>
  <si>
    <t>11/18/1900</t>
  </si>
  <si>
    <t>11/19/1900</t>
  </si>
  <si>
    <t>11/20/1900</t>
  </si>
  <si>
    <t>11/21/1900</t>
  </si>
  <si>
    <t>11/22/1900</t>
  </si>
  <si>
    <t>11/23/1900</t>
  </si>
  <si>
    <t>11/24/1900</t>
  </si>
  <si>
    <t>11/25/1900</t>
  </si>
  <si>
    <t>11/26/1900</t>
  </si>
  <si>
    <t>11/27/1900</t>
  </si>
  <si>
    <t>11/28/1900</t>
  </si>
  <si>
    <t>11/29/1900</t>
  </si>
  <si>
    <t>11/30/1900</t>
  </si>
  <si>
    <t>12/13/1900</t>
  </si>
  <si>
    <t>12/14/1900</t>
  </si>
  <si>
    <t>12/15/1900</t>
  </si>
  <si>
    <t>12/16/1900</t>
  </si>
  <si>
    <t>12/17/1900</t>
  </si>
  <si>
    <t>12/18/1900</t>
  </si>
  <si>
    <t>12/19/1900</t>
  </si>
  <si>
    <t>12/20/1900</t>
  </si>
  <si>
    <t>12/21/1900</t>
  </si>
  <si>
    <t>12/22/1900</t>
  </si>
  <si>
    <t>12/23/1900</t>
  </si>
  <si>
    <t>12/24/1900</t>
  </si>
  <si>
    <t>12/25/1900</t>
  </si>
  <si>
    <t>12/26/1900</t>
  </si>
  <si>
    <t>12/27/1900</t>
  </si>
  <si>
    <t>12/28/1900</t>
  </si>
  <si>
    <t>12/29/1900</t>
  </si>
  <si>
    <t>12/30/1900</t>
  </si>
  <si>
    <t>12/31/1900</t>
  </si>
  <si>
    <t>1/13/1901</t>
  </si>
  <si>
    <t>1/14/1901</t>
  </si>
  <si>
    <t>1/15/1901</t>
  </si>
  <si>
    <t>1/16/1901</t>
  </si>
  <si>
    <t>1/17/1901</t>
  </si>
  <si>
    <t>1/18/1901</t>
  </si>
  <si>
    <t>1/19/1901</t>
  </si>
  <si>
    <t>1/20/1901</t>
  </si>
  <si>
    <t>1/21/1901</t>
  </si>
  <si>
    <t>1/22/1901</t>
  </si>
  <si>
    <t>1/23/1901</t>
  </si>
  <si>
    <t>1/24/1901</t>
  </si>
  <si>
    <t>1/25/1901</t>
  </si>
  <si>
    <t>1/26/1901</t>
  </si>
  <si>
    <t>1/27/1901</t>
  </si>
  <si>
    <t>1/28/1901</t>
  </si>
  <si>
    <t>1/29/1901</t>
  </si>
  <si>
    <t>1/30/1901</t>
  </si>
  <si>
    <t>1/31/1901</t>
  </si>
  <si>
    <t>2/13/1901</t>
  </si>
  <si>
    <t>2/14/1901</t>
  </si>
  <si>
    <t>2/15/1901</t>
  </si>
  <si>
    <t>2/16/1901</t>
  </si>
  <si>
    <t>2/17/1901</t>
  </si>
  <si>
    <t>2/18/1901</t>
  </si>
  <si>
    <t>2/19/1901</t>
  </si>
  <si>
    <t>2/20/1901</t>
  </si>
  <si>
    <t>2/21/1901</t>
  </si>
  <si>
    <t>2/22/1901</t>
  </si>
  <si>
    <t>2/23/1901</t>
  </si>
  <si>
    <t>2/24/1901</t>
  </si>
  <si>
    <t>2/25/1901</t>
  </si>
  <si>
    <t>2/26/1901</t>
  </si>
  <si>
    <t>2/27/1901</t>
  </si>
  <si>
    <t>2/28/1901</t>
  </si>
  <si>
    <t>3/13/1901</t>
  </si>
  <si>
    <t>3/14/1901</t>
  </si>
  <si>
    <t>3/15/1901</t>
  </si>
  <si>
    <t>3/16/1901</t>
  </si>
  <si>
    <t>3/17/1901</t>
  </si>
  <si>
    <t>3/18/1901</t>
  </si>
  <si>
    <t>3/19/1901</t>
  </si>
  <si>
    <t>3/20/1901</t>
  </si>
  <si>
    <t>3/21/1901</t>
  </si>
  <si>
    <t>3/22/1901</t>
  </si>
  <si>
    <t>3/23/1901</t>
  </si>
  <si>
    <t>3/24/1901</t>
  </si>
  <si>
    <t>3/25/1901</t>
  </si>
  <si>
    <t>3/26/1901</t>
  </si>
  <si>
    <t>3/27/1901</t>
  </si>
  <si>
    <t>3/28/1901</t>
  </si>
  <si>
    <t>3/29/1901</t>
  </si>
  <si>
    <t>3/30/1901</t>
  </si>
  <si>
    <t>3/31/1901</t>
  </si>
  <si>
    <t>Totals</t>
  </si>
  <si>
    <t>Peak Supply (Largest Loss)</t>
  </si>
  <si>
    <t>Peak demand</t>
  </si>
  <si>
    <t>Netherlands</t>
  </si>
  <si>
    <t>Belgium</t>
  </si>
  <si>
    <t>21/22 actual</t>
  </si>
  <si>
    <t>22/23 range</t>
  </si>
  <si>
    <t>GB CWV</t>
  </si>
  <si>
    <t>2020/21 storage stock</t>
  </si>
  <si>
    <t>CWV data obtained from Sean Byrne</t>
  </si>
  <si>
    <t>The data used for that weighted average is calculated using what is published on mipi as D+1. Although not really sure why we label it as D+1 as the CWV doesn't have the same D+1 and D+6 concept as demand data</t>
  </si>
  <si>
    <t>financial years</t>
  </si>
  <si>
    <t>gas years</t>
  </si>
  <si>
    <t>Figure 16: Normal distribution of UK average CWV</t>
  </si>
  <si>
    <t>1992-2022 CWV mean</t>
  </si>
  <si>
    <t>Year</t>
  </si>
  <si>
    <t>Winter no.</t>
  </si>
  <si>
    <t>Winter average</t>
  </si>
  <si>
    <t>Normal distribution</t>
  </si>
  <si>
    <t>10th percentile</t>
  </si>
  <si>
    <t>50th percentile</t>
  </si>
  <si>
    <t>90th percentile</t>
  </si>
  <si>
    <t>1992-2022 CWV standard deviation</t>
  </si>
  <si>
    <t>Figure 17 (scenario 1): typical winter, increased gas for power, European imports minimised</t>
  </si>
  <si>
    <t>Winter Gas Day</t>
  </si>
  <si>
    <t>GB &amp; Moffat demand (mcm)</t>
  </si>
  <si>
    <t>Storage withdrawal</t>
  </si>
  <si>
    <t>Continental Europe Imports</t>
  </si>
  <si>
    <t>Average daily flow (mcm)</t>
  </si>
  <si>
    <t>Figure 18 (scenario 2): cold winter, increased gas for power, European imports minimised</t>
  </si>
  <si>
    <t>GB + Moffat demand (mcm)</t>
  </si>
  <si>
    <t>Continental Europe imports</t>
  </si>
  <si>
    <t>Contintental Europe exports</t>
  </si>
  <si>
    <t>l</t>
  </si>
  <si>
    <t>Figure 19a (scenario 3): Cold snap supplies with 75% full storage</t>
  </si>
  <si>
    <t>Storage stock</t>
  </si>
  <si>
    <t>Storage maximum deliverability (%)</t>
  </si>
  <si>
    <t>Figure 19b (scenario 3): Cold snap supplies with 25% full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</si>
</sst>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
    <numFmt numFmtId="167" formatCode="0.0%"/>
    <numFmt numFmtId="168" formatCode="dd\-mmm\-yyyy"/>
    <numFmt numFmtId="169" formatCode="[$-409]mmm\-yy;@"/>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name val="Tahoma"/>
      <family val="2"/>
    </font>
    <font>
      <sz val="11"/>
      <name val="Calibri"/>
      <family val="2"/>
      <scheme val="minor"/>
    </font>
    <font>
      <sz val="10"/>
      <name val="Calibri"/>
      <family val="2"/>
      <scheme val="minor"/>
    </font>
    <font>
      <u/>
      <sz val="11"/>
      <color theme="1"/>
      <name val="Calibri"/>
      <family val="2"/>
      <scheme val="minor"/>
    </font>
    <font>
      <b/>
      <sz val="9"/>
      <color indexed="81"/>
      <name val="Tahoma"/>
      <family val="2"/>
    </font>
    <font>
      <sz val="11"/>
      <color rgb="FF00B0F0"/>
      <name val="Calibri"/>
      <family val="2"/>
      <scheme val="minor"/>
    </font>
    <font>
      <sz val="9"/>
      <color indexed="81"/>
      <name val="Tahoma"/>
      <family val="2"/>
    </font>
    <font>
      <sz val="10"/>
      <name val="Arial"/>
      <family val="2"/>
    </font>
    <font>
      <u/>
      <sz val="10"/>
      <color theme="10"/>
      <name val="Arial"/>
      <family val="2"/>
    </font>
    <font>
      <sz val="7"/>
      <color theme="1"/>
      <name val="Segoe UI"/>
      <family val="2"/>
    </font>
    <font>
      <sz val="10"/>
      <name val="Arial"/>
      <family val="2"/>
      <charset val="1"/>
    </font>
    <font>
      <b/>
      <sz val="11"/>
      <name val="Calibri"/>
      <family val="2"/>
      <scheme val="minor"/>
    </font>
    <font>
      <i/>
      <sz val="11"/>
      <color theme="1"/>
      <name val="Calibri"/>
      <family val="2"/>
      <scheme val="minor"/>
    </font>
    <font>
      <b/>
      <sz val="12"/>
      <color rgb="FF000000"/>
      <name val="Calibri"/>
      <family val="2"/>
      <scheme val="minor"/>
    </font>
    <font>
      <sz val="8"/>
      <name val="Calibri"/>
      <family val="2"/>
      <scheme val="minor"/>
    </font>
    <font>
      <sz val="8"/>
      <color rgb="FF000000"/>
      <name val="Segoe UI"/>
      <family val="2"/>
    </font>
    <font>
      <sz val="11"/>
      <color rgb="FF000000"/>
      <name val="Calibri"/>
      <family val="2"/>
      <scheme val="minor"/>
    </font>
    <font>
      <sz val="11"/>
      <color theme="1"/>
      <name val="Arial"/>
      <family val="2"/>
    </font>
    <font>
      <sz val="11"/>
      <color rgb="FFA9A9A9"/>
      <name val="Calibri"/>
      <family val="2"/>
      <scheme val="minor"/>
    </font>
    <font>
      <u/>
      <sz val="11"/>
      <color theme="10"/>
      <name val="Calibri"/>
      <family val="2"/>
      <scheme val="minor"/>
    </font>
    <font>
      <b/>
      <sz val="11"/>
      <color rgb="FFFFFFFF"/>
      <name val="Calibri"/>
      <family val="2"/>
      <scheme val="minor"/>
    </font>
    <font>
      <sz val="11"/>
      <color rgb="FF55555A"/>
      <name val="Calibri"/>
      <family val="2"/>
      <scheme val="minor"/>
    </font>
    <font>
      <b/>
      <sz val="11"/>
      <color rgb="FF55555A"/>
      <name val="Calibri"/>
      <family val="2"/>
      <scheme val="minor"/>
    </font>
    <font>
      <u/>
      <sz val="11"/>
      <name val="Calibri"/>
      <family val="2"/>
      <scheme val="minor"/>
    </font>
    <font>
      <b/>
      <sz val="11"/>
      <color indexed="12"/>
      <name val="Calibri"/>
      <family val="2"/>
      <scheme val="minor"/>
    </font>
  </fonts>
  <fills count="23">
    <fill>
      <patternFill patternType="none"/>
    </fill>
    <fill>
      <patternFill patternType="gray125"/>
    </fill>
    <fill>
      <patternFill patternType="solid">
        <fgColor theme="2" tint="-9.9948118533890809E-2"/>
        <bgColor indexed="64"/>
      </patternFill>
    </fill>
    <fill>
      <patternFill patternType="solid">
        <fgColor theme="8"/>
        <bgColor indexed="64"/>
      </patternFill>
    </fill>
    <fill>
      <patternFill patternType="gray0625">
        <bgColor theme="0" tint="-0.24994659260841701"/>
      </patternFill>
    </fill>
    <fill>
      <patternFill patternType="solid">
        <fgColor rgb="FF00B0F0"/>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rgb="FFCDCDCD"/>
        <bgColor indexed="64"/>
      </patternFill>
    </fill>
    <fill>
      <patternFill patternType="solid">
        <fgColor theme="1"/>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8" tint="0.79998168889431442"/>
        <bgColor theme="8" tint="0.79998168889431442"/>
      </patternFill>
    </fill>
    <fill>
      <patternFill patternType="solid">
        <fgColor theme="4" tint="0.79998168889431442"/>
        <bgColor indexed="64"/>
      </patternFill>
    </fill>
    <fill>
      <patternFill patternType="solid">
        <fgColor theme="4" tint="0.79998168889431442"/>
        <bgColor theme="8" tint="0.79998168889431442"/>
      </patternFill>
    </fill>
  </fills>
  <borders count="4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8" tint="0.39997558519241921"/>
      </left>
      <right/>
      <top style="thin">
        <color theme="8" tint="0.39997558519241921"/>
      </top>
      <bottom style="thin">
        <color theme="8" tint="0.399975585192419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8" tint="0.39997558519241921"/>
      </bottom>
      <diagonal/>
    </border>
    <border>
      <left/>
      <right style="thin">
        <color indexed="64"/>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style="thin">
        <color indexed="64"/>
      </left>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top style="thin">
        <color theme="0" tint="-0.499984740745262"/>
      </top>
      <bottom/>
      <diagonal/>
    </border>
    <border>
      <left style="thin">
        <color indexed="64"/>
      </left>
      <right style="thin">
        <color theme="0" tint="-0.499984740745262"/>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s>
  <cellStyleXfs count="13">
    <xf numFmtId="0" fontId="0" fillId="0" borderId="0"/>
    <xf numFmtId="0" fontId="5" fillId="0" borderId="0"/>
    <xf numFmtId="0" fontId="7" fillId="2" borderId="0" applyBorder="0" applyAlignment="0" applyProtection="0"/>
    <xf numFmtId="0" fontId="6" fillId="0" borderId="0"/>
    <xf numFmtId="0" fontId="7" fillId="7" borderId="0" applyNumberFormat="0" applyBorder="0" applyAlignment="0" applyProtection="0"/>
    <xf numFmtId="0" fontId="12" fillId="0" borderId="0"/>
    <xf numFmtId="0" fontId="13" fillId="0" borderId="0" applyNumberFormat="0" applyFill="0" applyBorder="0" applyAlignment="0" applyProtection="0"/>
    <xf numFmtId="0" fontId="1" fillId="0" borderId="0" applyFont="0" applyFill="0" applyBorder="0"/>
    <xf numFmtId="0" fontId="1" fillId="0" borderId="0"/>
    <xf numFmtId="0" fontId="15" fillId="0" borderId="0"/>
    <xf numFmtId="164"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356">
    <xf numFmtId="0" fontId="0" fillId="0" borderId="0" xfId="0"/>
    <xf numFmtId="0" fontId="0" fillId="0" borderId="0" xfId="0" applyAlignment="1">
      <alignment wrapText="1"/>
    </xf>
    <xf numFmtId="0" fontId="6" fillId="0" borderId="1" xfId="1" applyFont="1" applyBorder="1" applyAlignment="1">
      <alignment horizontal="center" vertical="center" wrapText="1"/>
    </xf>
    <xf numFmtId="0" fontId="6" fillId="2" borderId="1" xfId="2" applyFont="1" applyBorder="1" applyAlignment="1">
      <alignment horizontal="center" vertical="center" wrapText="1"/>
    </xf>
    <xf numFmtId="0" fontId="6" fillId="2" borderId="2" xfId="2" applyFont="1" applyBorder="1" applyAlignment="1">
      <alignment horizontal="center" vertical="center" wrapText="1"/>
    </xf>
    <xf numFmtId="0" fontId="7" fillId="0" borderId="3" xfId="2" applyFill="1" applyBorder="1"/>
    <xf numFmtId="0" fontId="4" fillId="3" borderId="1" xfId="2" applyFont="1" applyFill="1" applyBorder="1" applyAlignment="1">
      <alignment horizontal="center"/>
    </xf>
    <xf numFmtId="0" fontId="6" fillId="4" borderId="1" xfId="1" applyFont="1" applyFill="1" applyBorder="1" applyAlignment="1">
      <alignment horizontal="center"/>
    </xf>
    <xf numFmtId="0" fontId="6" fillId="4" borderId="0" xfId="1" applyFont="1" applyFill="1" applyAlignment="1">
      <alignment horizontal="center"/>
    </xf>
    <xf numFmtId="1" fontId="0" fillId="5" borderId="0" xfId="0" applyNumberFormat="1" applyFill="1"/>
    <xf numFmtId="2" fontId="0" fillId="0" borderId="0" xfId="0" applyNumberFormat="1"/>
    <xf numFmtId="0" fontId="6" fillId="6" borderId="1" xfId="2" applyFont="1" applyFill="1" applyBorder="1" applyAlignment="1">
      <alignment horizontal="center"/>
    </xf>
    <xf numFmtId="1" fontId="6" fillId="4" borderId="1" xfId="1" applyNumberFormat="1" applyFont="1" applyFill="1" applyBorder="1" applyAlignment="1">
      <alignment horizontal="center"/>
    </xf>
    <xf numFmtId="0" fontId="4" fillId="3" borderId="1" xfId="0" applyFont="1" applyFill="1" applyBorder="1" applyAlignment="1">
      <alignment horizontal="center"/>
    </xf>
    <xf numFmtId="0" fontId="1" fillId="4" borderId="1" xfId="0" applyFont="1" applyFill="1" applyBorder="1" applyAlignment="1">
      <alignment horizontal="center"/>
    </xf>
    <xf numFmtId="0" fontId="1" fillId="4" borderId="0" xfId="0" applyFont="1" applyFill="1" applyAlignment="1">
      <alignment horizontal="center"/>
    </xf>
    <xf numFmtId="1" fontId="0" fillId="0" borderId="0" xfId="0" applyNumberFormat="1"/>
    <xf numFmtId="0" fontId="6" fillId="4" borderId="4" xfId="1" applyFont="1" applyFill="1" applyBorder="1" applyAlignment="1">
      <alignment horizontal="center"/>
    </xf>
    <xf numFmtId="165" fontId="1" fillId="0" borderId="0" xfId="0" applyNumberFormat="1" applyFont="1" applyAlignment="1">
      <alignment horizontal="center"/>
    </xf>
    <xf numFmtId="0" fontId="0" fillId="0" borderId="5" xfId="0" applyBorder="1"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9" fontId="0" fillId="0" borderId="0" xfId="0" applyNumberFormat="1"/>
    <xf numFmtId="0" fontId="3" fillId="0" borderId="0" xfId="0" applyFont="1"/>
    <xf numFmtId="0" fontId="8" fillId="0" borderId="0" xfId="0" applyFont="1"/>
    <xf numFmtId="0" fontId="6" fillId="0" borderId="0" xfId="1" applyFont="1" applyAlignment="1">
      <alignment horizontal="center" vertical="center" wrapText="1"/>
    </xf>
    <xf numFmtId="0" fontId="6" fillId="0" borderId="0" xfId="2" applyFont="1" applyFill="1" applyBorder="1" applyAlignment="1">
      <alignment horizontal="center" vertical="center" wrapText="1"/>
    </xf>
    <xf numFmtId="0" fontId="4" fillId="0" borderId="0" xfId="2" applyFont="1" applyFill="1" applyBorder="1" applyAlignment="1">
      <alignment horizontal="center"/>
    </xf>
    <xf numFmtId="0" fontId="6" fillId="0" borderId="0" xfId="1" applyFont="1" applyAlignment="1">
      <alignment horizontal="center"/>
    </xf>
    <xf numFmtId="0" fontId="6" fillId="0" borderId="0" xfId="2" applyFont="1" applyFill="1" applyBorder="1" applyAlignment="1">
      <alignment horizontal="center"/>
    </xf>
    <xf numFmtId="1" fontId="1" fillId="0" borderId="0" xfId="0" applyNumberFormat="1" applyFont="1" applyAlignment="1">
      <alignment horizontal="center"/>
    </xf>
    <xf numFmtId="0" fontId="4" fillId="0" borderId="0" xfId="0" applyFont="1" applyAlignment="1">
      <alignment horizontal="center"/>
    </xf>
    <xf numFmtId="0" fontId="1" fillId="0" borderId="0" xfId="0" applyFont="1" applyAlignment="1">
      <alignment horizontal="center"/>
    </xf>
    <xf numFmtId="0" fontId="6" fillId="0" borderId="0" xfId="3"/>
    <xf numFmtId="0" fontId="7" fillId="2" borderId="3" xfId="2" applyBorder="1"/>
    <xf numFmtId="0" fontId="2" fillId="0" borderId="0" xfId="3" applyFont="1"/>
    <xf numFmtId="0" fontId="10" fillId="0" borderId="0" xfId="3" applyFont="1"/>
    <xf numFmtId="0" fontId="6" fillId="0" borderId="18" xfId="3" applyBorder="1"/>
    <xf numFmtId="0" fontId="6" fillId="0" borderId="19" xfId="3" applyBorder="1"/>
    <xf numFmtId="0" fontId="6" fillId="0" borderId="20" xfId="3" applyBorder="1"/>
    <xf numFmtId="0" fontId="6" fillId="0" borderId="21" xfId="3" applyBorder="1"/>
    <xf numFmtId="0" fontId="6" fillId="0" borderId="22" xfId="3" applyBorder="1"/>
    <xf numFmtId="0" fontId="6" fillId="0" borderId="17" xfId="3" applyBorder="1"/>
    <xf numFmtId="0" fontId="6" fillId="0" borderId="23" xfId="3" applyBorder="1"/>
    <xf numFmtId="1" fontId="6" fillId="0" borderId="14" xfId="3" applyNumberFormat="1" applyBorder="1"/>
    <xf numFmtId="0" fontId="6" fillId="0" borderId="14" xfId="3" applyBorder="1"/>
    <xf numFmtId="0" fontId="6" fillId="0" borderId="15" xfId="3" applyBorder="1"/>
    <xf numFmtId="0" fontId="6" fillId="0" borderId="24" xfId="3" applyBorder="1"/>
    <xf numFmtId="1" fontId="6" fillId="0" borderId="15" xfId="3" applyNumberFormat="1" applyBorder="1"/>
    <xf numFmtId="1" fontId="6" fillId="0" borderId="24" xfId="3" applyNumberFormat="1" applyBorder="1"/>
    <xf numFmtId="1" fontId="6" fillId="0" borderId="16" xfId="3" applyNumberFormat="1" applyBorder="1"/>
    <xf numFmtId="1" fontId="6" fillId="0" borderId="22" xfId="3" applyNumberFormat="1" applyBorder="1"/>
    <xf numFmtId="0" fontId="6" fillId="0" borderId="16" xfId="3" applyBorder="1"/>
    <xf numFmtId="16" fontId="12" fillId="0" borderId="0" xfId="5" applyNumberFormat="1"/>
    <xf numFmtId="14" fontId="0" fillId="0" borderId="0" xfId="0" applyNumberFormat="1"/>
    <xf numFmtId="0" fontId="14" fillId="0" borderId="0" xfId="0" applyFont="1" applyAlignment="1">
      <alignment vertical="center" wrapText="1"/>
    </xf>
    <xf numFmtId="0" fontId="1" fillId="8" borderId="0" xfId="7" applyFill="1"/>
    <xf numFmtId="0" fontId="1" fillId="0" borderId="0" xfId="7"/>
    <xf numFmtId="16" fontId="1" fillId="0" borderId="0" xfId="7" applyNumberFormat="1"/>
    <xf numFmtId="2" fontId="1" fillId="0" borderId="0" xfId="7" applyNumberFormat="1"/>
    <xf numFmtId="14" fontId="1" fillId="0" borderId="0" xfId="7" applyNumberFormat="1"/>
    <xf numFmtId="0" fontId="1" fillId="0" borderId="0" xfId="8"/>
    <xf numFmtId="0" fontId="1" fillId="0" borderId="5" xfId="8" applyBorder="1"/>
    <xf numFmtId="0" fontId="3" fillId="0" borderId="5" xfId="8" applyFont="1" applyBorder="1"/>
    <xf numFmtId="3" fontId="1" fillId="0" borderId="0" xfId="8" applyNumberFormat="1"/>
    <xf numFmtId="166" fontId="1" fillId="0" borderId="0" xfId="8" applyNumberFormat="1"/>
    <xf numFmtId="0" fontId="3" fillId="0" borderId="0" xfId="8" applyFont="1"/>
    <xf numFmtId="3" fontId="1" fillId="0" borderId="5" xfId="8" applyNumberFormat="1" applyBorder="1"/>
    <xf numFmtId="0" fontId="7" fillId="2" borderId="5" xfId="2" applyBorder="1"/>
    <xf numFmtId="1" fontId="7" fillId="7" borderId="5" xfId="4" applyNumberFormat="1" applyBorder="1"/>
    <xf numFmtId="1" fontId="6" fillId="0" borderId="5" xfId="0" applyNumberFormat="1" applyFont="1" applyBorder="1"/>
    <xf numFmtId="0" fontId="6" fillId="0" borderId="5" xfId="3" applyBorder="1"/>
    <xf numFmtId="1" fontId="6" fillId="0" borderId="5" xfId="3" applyNumberFormat="1" applyBorder="1"/>
    <xf numFmtId="0" fontId="7" fillId="2" borderId="25" xfId="2" applyBorder="1"/>
    <xf numFmtId="0" fontId="7" fillId="2" borderId="26" xfId="2" applyBorder="1"/>
    <xf numFmtId="0" fontId="7" fillId="2" borderId="27" xfId="2" applyBorder="1"/>
    <xf numFmtId="0" fontId="7" fillId="2" borderId="28" xfId="2" applyBorder="1"/>
    <xf numFmtId="2" fontId="1" fillId="11" borderId="5" xfId="8" applyNumberFormat="1" applyFill="1" applyBorder="1"/>
    <xf numFmtId="4" fontId="1" fillId="11" borderId="5" xfId="8" applyNumberFormat="1" applyFill="1" applyBorder="1"/>
    <xf numFmtId="2" fontId="1" fillId="10" borderId="5" xfId="8" applyNumberFormat="1" applyFill="1" applyBorder="1"/>
    <xf numFmtId="4" fontId="1" fillId="10" borderId="5" xfId="8" applyNumberFormat="1" applyFill="1" applyBorder="1"/>
    <xf numFmtId="4" fontId="1" fillId="9" borderId="5" xfId="8" applyNumberFormat="1" applyFill="1" applyBorder="1"/>
    <xf numFmtId="2" fontId="1" fillId="9" borderId="5" xfId="8" applyNumberFormat="1" applyFill="1" applyBorder="1"/>
    <xf numFmtId="2" fontId="3" fillId="0" borderId="5" xfId="8" applyNumberFormat="1" applyFont="1" applyBorder="1"/>
    <xf numFmtId="4" fontId="3" fillId="0" borderId="5" xfId="8" applyNumberFormat="1" applyFont="1" applyBorder="1"/>
    <xf numFmtId="4" fontId="1" fillId="0" borderId="5" xfId="8" applyNumberFormat="1" applyBorder="1"/>
    <xf numFmtId="3" fontId="0" fillId="0" borderId="5" xfId="8" applyNumberFormat="1" applyFont="1" applyBorder="1"/>
    <xf numFmtId="0" fontId="0" fillId="0" borderId="5" xfId="8" applyFont="1" applyBorder="1"/>
    <xf numFmtId="2" fontId="1" fillId="0" borderId="5" xfId="8" applyNumberFormat="1" applyBorder="1"/>
    <xf numFmtId="0" fontId="1" fillId="0" borderId="29" xfId="8" applyBorder="1"/>
    <xf numFmtId="2" fontId="3" fillId="0" borderId="29" xfId="8" applyNumberFormat="1" applyFont="1" applyBorder="1"/>
    <xf numFmtId="3" fontId="0" fillId="0" borderId="0" xfId="0" applyNumberFormat="1"/>
    <xf numFmtId="167" fontId="1" fillId="0" borderId="1" xfId="0" applyNumberFormat="1" applyFont="1" applyBorder="1" applyAlignment="1">
      <alignment horizontal="center"/>
    </xf>
    <xf numFmtId="167" fontId="6" fillId="0" borderId="1" xfId="0" applyNumberFormat="1" applyFont="1" applyBorder="1" applyAlignment="1">
      <alignment horizontal="center"/>
    </xf>
    <xf numFmtId="167" fontId="1" fillId="0" borderId="4" xfId="0" applyNumberFormat="1" applyFont="1" applyBorder="1" applyAlignment="1">
      <alignment horizontal="center"/>
    </xf>
    <xf numFmtId="167" fontId="0" fillId="0" borderId="5" xfId="0" applyNumberFormat="1" applyBorder="1" applyAlignment="1">
      <alignment horizontal="center"/>
    </xf>
    <xf numFmtId="0" fontId="0" fillId="0" borderId="0" xfId="0" applyAlignment="1">
      <alignment horizontal="left"/>
    </xf>
    <xf numFmtId="16" fontId="0" fillId="0" borderId="0" xfId="0" applyNumberFormat="1" applyAlignment="1">
      <alignment horizontal="left"/>
    </xf>
    <xf numFmtId="0" fontId="17" fillId="0" borderId="0" xfId="0" applyFont="1"/>
    <xf numFmtId="0" fontId="0" fillId="0" borderId="5" xfId="0" applyBorder="1"/>
    <xf numFmtId="2" fontId="0" fillId="0" borderId="5" xfId="0" applyNumberFormat="1" applyBorder="1"/>
    <xf numFmtId="0" fontId="0" fillId="0" borderId="5" xfId="0" applyBorder="1" applyAlignment="1">
      <alignment wrapText="1"/>
    </xf>
    <xf numFmtId="0" fontId="3" fillId="0" borderId="6" xfId="0" applyFont="1" applyBorder="1"/>
    <xf numFmtId="0" fontId="3" fillId="0" borderId="7" xfId="0" applyFont="1" applyBorder="1"/>
    <xf numFmtId="0" fontId="18" fillId="0" borderId="7" xfId="0" applyFont="1" applyBorder="1" applyAlignment="1">
      <alignment wrapText="1"/>
    </xf>
    <xf numFmtId="2" fontId="18" fillId="0" borderId="7" xfId="0" applyNumberFormat="1" applyFont="1" applyBorder="1" applyAlignment="1">
      <alignment wrapText="1"/>
    </xf>
    <xf numFmtId="2" fontId="18" fillId="0" borderId="8" xfId="0" applyNumberFormat="1" applyFont="1" applyBorder="1" applyAlignment="1">
      <alignment wrapText="1"/>
    </xf>
    <xf numFmtId="0" fontId="0" fillId="0" borderId="9" xfId="0" applyBorder="1"/>
    <xf numFmtId="0" fontId="0" fillId="0" borderId="10" xfId="0" applyBorder="1"/>
    <xf numFmtId="2" fontId="0" fillId="0" borderId="10" xfId="0" applyNumberFormat="1" applyBorder="1"/>
    <xf numFmtId="0" fontId="0" fillId="0" borderId="12" xfId="0" applyBorder="1"/>
    <xf numFmtId="0" fontId="0" fillId="0" borderId="6" xfId="0" applyBorder="1"/>
    <xf numFmtId="0" fontId="18" fillId="0" borderId="8" xfId="0" applyFont="1" applyBorder="1"/>
    <xf numFmtId="17" fontId="3" fillId="0" borderId="9" xfId="0" applyNumberFormat="1" applyFont="1" applyBorder="1"/>
    <xf numFmtId="0" fontId="3" fillId="0" borderId="11" xfId="0" applyFont="1" applyBorder="1"/>
    <xf numFmtId="2" fontId="0" fillId="0" borderId="13" xfId="0" applyNumberFormat="1" applyBorder="1"/>
    <xf numFmtId="14" fontId="20" fillId="0" borderId="0" xfId="0" applyNumberFormat="1" applyFont="1" applyAlignment="1">
      <alignment horizontal="right" vertical="center" wrapText="1"/>
    </xf>
    <xf numFmtId="0" fontId="21" fillId="0" borderId="0" xfId="0" applyFont="1" applyAlignment="1">
      <alignment horizontal="right" vertical="center" wrapText="1"/>
    </xf>
    <xf numFmtId="0" fontId="22" fillId="0" borderId="0" xfId="0" applyFont="1"/>
    <xf numFmtId="0" fontId="22" fillId="0" borderId="0" xfId="0" applyFont="1" applyAlignment="1">
      <alignment wrapText="1"/>
    </xf>
    <xf numFmtId="0" fontId="1" fillId="0" borderId="5" xfId="8" applyBorder="1" applyAlignment="1">
      <alignment wrapText="1"/>
    </xf>
    <xf numFmtId="0" fontId="1" fillId="9" borderId="5" xfId="8" applyFill="1" applyBorder="1" applyAlignment="1">
      <alignment wrapText="1"/>
    </xf>
    <xf numFmtId="0" fontId="1" fillId="11" borderId="5" xfId="8" applyFill="1" applyBorder="1" applyAlignment="1">
      <alignment wrapText="1"/>
    </xf>
    <xf numFmtId="0" fontId="1" fillId="10" borderId="5" xfId="8" applyFill="1" applyBorder="1" applyAlignment="1">
      <alignment wrapText="1"/>
    </xf>
    <xf numFmtId="0" fontId="3" fillId="0" borderId="5" xfId="8" applyFont="1" applyBorder="1" applyAlignment="1">
      <alignment wrapText="1"/>
    </xf>
    <xf numFmtId="0" fontId="6" fillId="11" borderId="5" xfId="8" applyFont="1" applyFill="1" applyBorder="1" applyAlignment="1">
      <alignment wrapText="1"/>
    </xf>
    <xf numFmtId="3" fontId="0" fillId="10" borderId="5" xfId="8" applyNumberFormat="1" applyFont="1" applyFill="1" applyBorder="1" applyAlignment="1">
      <alignment wrapText="1"/>
    </xf>
    <xf numFmtId="3" fontId="0" fillId="9" borderId="5" xfId="8" applyNumberFormat="1" applyFont="1" applyFill="1" applyBorder="1" applyAlignment="1">
      <alignment wrapText="1"/>
    </xf>
    <xf numFmtId="3" fontId="3" fillId="0" borderId="5" xfId="8" applyNumberFormat="1" applyFont="1" applyBorder="1" applyAlignment="1">
      <alignment wrapText="1"/>
    </xf>
    <xf numFmtId="3" fontId="1" fillId="0" borderId="5" xfId="8" applyNumberFormat="1" applyBorder="1" applyAlignment="1">
      <alignment wrapText="1"/>
    </xf>
    <xf numFmtId="0" fontId="0" fillId="11" borderId="5" xfId="8" applyFont="1" applyFill="1" applyBorder="1" applyAlignment="1">
      <alignment wrapText="1"/>
    </xf>
    <xf numFmtId="3" fontId="0" fillId="11" borderId="5" xfId="8" applyNumberFormat="1" applyFont="1" applyFill="1" applyBorder="1" applyAlignment="1">
      <alignment wrapText="1"/>
    </xf>
    <xf numFmtId="0" fontId="3" fillId="0" borderId="0" xfId="8" applyFont="1" applyAlignment="1">
      <alignment wrapText="1"/>
    </xf>
    <xf numFmtId="0" fontId="0" fillId="0" borderId="0" xfId="8" applyFont="1" applyAlignment="1">
      <alignment wrapText="1"/>
    </xf>
    <xf numFmtId="0" fontId="1" fillId="0" borderId="0" xfId="8" applyAlignment="1">
      <alignment wrapText="1"/>
    </xf>
    <xf numFmtId="0" fontId="3" fillId="0" borderId="5" xfId="8" applyFont="1" applyBorder="1" applyAlignment="1">
      <alignment horizontal="left"/>
    </xf>
    <xf numFmtId="0" fontId="22" fillId="0" borderId="26" xfId="0" applyFont="1" applyBorder="1" applyAlignment="1">
      <alignment wrapText="1"/>
    </xf>
    <xf numFmtId="0" fontId="22" fillId="0" borderId="31" xfId="0" applyFont="1" applyBorder="1"/>
    <xf numFmtId="0" fontId="22" fillId="0" borderId="3" xfId="0" applyFont="1" applyBorder="1" applyAlignment="1">
      <alignment wrapText="1"/>
    </xf>
    <xf numFmtId="0" fontId="22" fillId="0" borderId="32" xfId="0" applyFont="1" applyBorder="1" applyAlignment="1">
      <alignment wrapText="1"/>
    </xf>
    <xf numFmtId="0" fontId="22" fillId="0" borderId="27" xfId="0" applyFont="1" applyBorder="1" applyAlignment="1">
      <alignment wrapText="1"/>
    </xf>
    <xf numFmtId="0" fontId="22" fillId="0" borderId="33" xfId="0" applyFont="1" applyBorder="1" applyAlignment="1">
      <alignment wrapText="1"/>
    </xf>
    <xf numFmtId="0" fontId="22" fillId="0" borderId="26" xfId="0" applyFont="1" applyBorder="1"/>
    <xf numFmtId="0" fontId="22" fillId="0" borderId="3" xfId="0" applyFont="1" applyBorder="1"/>
    <xf numFmtId="0" fontId="22" fillId="0" borderId="27" xfId="0" applyFont="1" applyBorder="1"/>
    <xf numFmtId="0" fontId="22" fillId="0" borderId="26" xfId="0" applyFont="1" applyBorder="1" applyAlignment="1">
      <alignment vertical="center"/>
    </xf>
    <xf numFmtId="0" fontId="22" fillId="0" borderId="26" xfId="0" applyFont="1" applyBorder="1" applyAlignment="1">
      <alignment vertical="center" wrapText="1"/>
    </xf>
    <xf numFmtId="0" fontId="22" fillId="0" borderId="31" xfId="0" applyFont="1" applyBorder="1" applyAlignment="1">
      <alignment vertical="center" wrapText="1"/>
    </xf>
    <xf numFmtId="0" fontId="22" fillId="0" borderId="36" xfId="0" applyFont="1" applyBorder="1"/>
    <xf numFmtId="0" fontId="22" fillId="0" borderId="37" xfId="0" applyFont="1" applyBorder="1"/>
    <xf numFmtId="0" fontId="22" fillId="0" borderId="34" xfId="0" applyFont="1" applyBorder="1"/>
    <xf numFmtId="0" fontId="22" fillId="0" borderId="34" xfId="0" applyFont="1" applyBorder="1" applyAlignment="1">
      <alignment vertical="center"/>
    </xf>
    <xf numFmtId="1" fontId="16" fillId="0" borderId="18"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41" xfId="1" applyFont="1" applyBorder="1" applyAlignment="1">
      <alignment horizontal="center" vertical="center" wrapText="1"/>
    </xf>
    <xf numFmtId="0" fontId="16" fillId="2" borderId="42" xfId="2" applyFont="1" applyBorder="1" applyAlignment="1">
      <alignment horizontal="center" vertical="center" wrapText="1"/>
    </xf>
    <xf numFmtId="0" fontId="16" fillId="2" borderId="39" xfId="2" applyFont="1" applyBorder="1" applyAlignment="1">
      <alignment horizontal="center" vertical="center" wrapText="1"/>
    </xf>
    <xf numFmtId="0" fontId="16" fillId="2" borderId="40" xfId="2" applyFont="1" applyBorder="1" applyAlignment="1">
      <alignment horizontal="center" vertical="center" wrapText="1"/>
    </xf>
    <xf numFmtId="0" fontId="16" fillId="2" borderId="31" xfId="2" applyFont="1" applyBorder="1" applyAlignment="1">
      <alignment horizontal="center" vertical="center" wrapText="1"/>
    </xf>
    <xf numFmtId="0" fontId="4" fillId="3" borderId="5" xfId="2" applyFont="1" applyFill="1" applyBorder="1" applyAlignment="1">
      <alignment horizontal="center" vertical="center"/>
    </xf>
    <xf numFmtId="2" fontId="6" fillId="4" borderId="5" xfId="1" applyNumberFormat="1" applyFont="1" applyFill="1" applyBorder="1" applyAlignment="1">
      <alignment horizontal="center" vertical="center"/>
    </xf>
    <xf numFmtId="0" fontId="6" fillId="6" borderId="5" xfId="2" applyFont="1" applyFill="1" applyBorder="1" applyAlignment="1">
      <alignment horizontal="center" vertical="center"/>
    </xf>
    <xf numFmtId="0" fontId="4" fillId="3" borderId="5" xfId="0" applyFont="1" applyFill="1" applyBorder="1" applyAlignment="1">
      <alignment horizontal="center" vertical="center"/>
    </xf>
    <xf numFmtId="2" fontId="6" fillId="0" borderId="5" xfId="0" applyNumberFormat="1" applyFont="1" applyBorder="1" applyAlignment="1">
      <alignment horizontal="center" vertical="center"/>
    </xf>
    <xf numFmtId="0" fontId="22" fillId="0" borderId="30" xfId="0" applyFont="1" applyBorder="1" applyAlignment="1">
      <alignment wrapText="1"/>
    </xf>
    <xf numFmtId="0" fontId="22" fillId="0" borderId="34" xfId="0" applyFont="1" applyBorder="1" applyAlignment="1">
      <alignment wrapText="1"/>
    </xf>
    <xf numFmtId="0" fontId="22" fillId="0" borderId="35" xfId="0" applyFont="1" applyBorder="1"/>
    <xf numFmtId="0" fontId="22" fillId="0" borderId="34" xfId="0" applyFont="1" applyBorder="1" applyAlignment="1">
      <alignment vertical="center" wrapText="1"/>
    </xf>
    <xf numFmtId="0" fontId="22" fillId="0" borderId="35" xfId="0" applyFont="1" applyBorder="1" applyAlignment="1">
      <alignment vertical="center" wrapText="1"/>
    </xf>
    <xf numFmtId="3" fontId="22" fillId="0" borderId="36" xfId="0" applyNumberFormat="1" applyFont="1" applyBorder="1"/>
    <xf numFmtId="17" fontId="3" fillId="0" borderId="0" xfId="0" applyNumberFormat="1" applyFont="1"/>
    <xf numFmtId="9" fontId="0" fillId="0" borderId="0" xfId="11" applyFont="1"/>
    <xf numFmtId="0" fontId="16" fillId="0" borderId="0" xfId="0" applyFont="1"/>
    <xf numFmtId="0" fontId="0" fillId="13" borderId="0" xfId="0" applyFill="1"/>
    <xf numFmtId="0" fontId="0" fillId="0" borderId="0" xfId="0" applyAlignment="1">
      <alignment horizontal="center" vertical="center" wrapText="1" readingOrder="1"/>
    </xf>
    <xf numFmtId="0" fontId="0" fillId="0" borderId="0" xfId="0" applyAlignment="1">
      <alignment horizontal="center" vertical="center" wrapText="1"/>
    </xf>
    <xf numFmtId="0" fontId="0" fillId="0" borderId="0" xfId="0" applyAlignment="1">
      <alignment horizontal="center" vertical="center"/>
    </xf>
    <xf numFmtId="0" fontId="0" fillId="15" borderId="0" xfId="0" applyFill="1"/>
    <xf numFmtId="0" fontId="24" fillId="0" borderId="0" xfId="12"/>
    <xf numFmtId="3" fontId="0" fillId="0" borderId="0" xfId="0" applyNumberFormat="1" applyAlignment="1">
      <alignment horizontal="center" vertical="center" wrapText="1" readingOrder="1"/>
    </xf>
    <xf numFmtId="9" fontId="0" fillId="0" borderId="0" xfId="11" applyFont="1" applyFill="1" applyBorder="1" applyAlignment="1">
      <alignment horizontal="center" vertical="center" wrapText="1" readingOrder="1"/>
    </xf>
    <xf numFmtId="1" fontId="6" fillId="0" borderId="5" xfId="0" applyNumberFormat="1" applyFont="1" applyBorder="1" applyAlignment="1">
      <alignment horizontal="center"/>
    </xf>
    <xf numFmtId="3" fontId="0" fillId="0" borderId="0" xfId="10" applyNumberFormat="1" applyFont="1" applyBorder="1"/>
    <xf numFmtId="0" fontId="3" fillId="0" borderId="0" xfId="0" applyFont="1" applyAlignment="1">
      <alignment horizontal="center"/>
    </xf>
    <xf numFmtId="2" fontId="1" fillId="9" borderId="0" xfId="8" applyNumberFormat="1" applyFill="1"/>
    <xf numFmtId="2" fontId="0" fillId="15" borderId="0" xfId="0" applyNumberFormat="1" applyFill="1"/>
    <xf numFmtId="2" fontId="0" fillId="0" borderId="0" xfId="0" applyNumberFormat="1" applyAlignment="1">
      <alignment vertical="center"/>
    </xf>
    <xf numFmtId="14" fontId="0" fillId="0" borderId="0" xfId="0" applyNumberFormat="1" applyAlignment="1">
      <alignment horizontal="left" vertical="top"/>
    </xf>
    <xf numFmtId="0" fontId="0" fillId="0" borderId="0" xfId="0" applyAlignment="1">
      <alignment vertical="top"/>
    </xf>
    <xf numFmtId="14" fontId="0" fillId="0" borderId="0" xfId="0" applyNumberFormat="1" applyAlignment="1">
      <alignment vertical="top"/>
    </xf>
    <xf numFmtId="0" fontId="3" fillId="0" borderId="5" xfId="0" applyFont="1" applyBorder="1"/>
    <xf numFmtId="0" fontId="3" fillId="17" borderId="5" xfId="0" applyFont="1" applyFill="1" applyBorder="1"/>
    <xf numFmtId="0" fontId="0" fillId="17" borderId="5" xfId="0" applyFill="1" applyBorder="1"/>
    <xf numFmtId="0" fontId="25" fillId="0" borderId="0" xfId="0" applyFont="1" applyAlignment="1">
      <alignment vertical="center" wrapText="1" readingOrder="1"/>
    </xf>
    <xf numFmtId="0" fontId="25" fillId="0" borderId="0" xfId="0" applyFont="1" applyAlignment="1">
      <alignment horizontal="center" vertical="center" wrapText="1" readingOrder="1"/>
    </xf>
    <xf numFmtId="0" fontId="26" fillId="0" borderId="0" xfId="0" applyFont="1" applyAlignment="1">
      <alignment horizontal="left" vertical="center" wrapText="1" indent="1" readingOrder="1"/>
    </xf>
    <xf numFmtId="0" fontId="26" fillId="0" borderId="0" xfId="0" applyFont="1" applyAlignment="1">
      <alignment horizontal="center" vertical="center" wrapText="1" readingOrder="1"/>
    </xf>
    <xf numFmtId="0" fontId="27" fillId="0" borderId="0" xfId="0" applyFont="1" applyAlignment="1">
      <alignment horizontal="left" vertical="center" wrapText="1" indent="1" readingOrder="1"/>
    </xf>
    <xf numFmtId="0" fontId="27" fillId="0" borderId="0" xfId="0" applyFont="1" applyAlignment="1">
      <alignment horizontal="center" vertical="center" wrapText="1" readingOrder="1"/>
    </xf>
    <xf numFmtId="165" fontId="0" fillId="0" borderId="0" xfId="0" applyNumberFormat="1"/>
    <xf numFmtId="166" fontId="0" fillId="0" borderId="0" xfId="0" applyNumberFormat="1"/>
    <xf numFmtId="165" fontId="0" fillId="0" borderId="0" xfId="0" applyNumberFormat="1" applyProtection="1">
      <protection locked="0"/>
    </xf>
    <xf numFmtId="0" fontId="0" fillId="0" borderId="0" xfId="0" applyProtection="1">
      <protection locked="0"/>
    </xf>
    <xf numFmtId="16" fontId="0" fillId="0" borderId="0" xfId="0" applyNumberFormat="1"/>
    <xf numFmtId="0" fontId="6" fillId="0" borderId="0" xfId="0" applyFont="1" applyAlignment="1">
      <alignment horizontal="center" vertical="center" wrapText="1"/>
    </xf>
    <xf numFmtId="0" fontId="0" fillId="0" borderId="0" xfId="0" applyAlignment="1">
      <alignment horizontal="center"/>
    </xf>
    <xf numFmtId="9" fontId="0" fillId="0" borderId="0" xfId="0" applyNumberFormat="1" applyAlignment="1">
      <alignment horizontal="center"/>
    </xf>
    <xf numFmtId="0" fontId="0" fillId="13" borderId="44" xfId="0" applyFill="1" applyBorder="1"/>
    <xf numFmtId="0" fontId="0" fillId="0" borderId="38" xfId="0" applyBorder="1"/>
    <xf numFmtId="0" fontId="0" fillId="15" borderId="5" xfId="0" applyFill="1" applyBorder="1"/>
    <xf numFmtId="14" fontId="0" fillId="0" borderId="5" xfId="0" applyNumberFormat="1" applyBorder="1"/>
    <xf numFmtId="2" fontId="0" fillId="15" borderId="5" xfId="0" applyNumberFormat="1" applyFill="1" applyBorder="1" applyAlignment="1">
      <alignment horizontal="left" vertical="top" wrapText="1"/>
    </xf>
    <xf numFmtId="2" fontId="0" fillId="15" borderId="5" xfId="0" applyNumberFormat="1" applyFill="1" applyBorder="1"/>
    <xf numFmtId="2" fontId="0" fillId="18" borderId="5" xfId="0" applyNumberFormat="1" applyFill="1" applyBorder="1" applyAlignment="1">
      <alignment horizontal="left" vertical="top" wrapText="1"/>
    </xf>
    <xf numFmtId="0" fontId="0" fillId="18" borderId="5" xfId="0" applyFill="1" applyBorder="1" applyAlignment="1">
      <alignment horizontal="left" vertical="top" wrapText="1"/>
    </xf>
    <xf numFmtId="0" fontId="6" fillId="13" borderId="0" xfId="3" applyFill="1"/>
    <xf numFmtId="0" fontId="6" fillId="0" borderId="5" xfId="3" applyBorder="1" applyAlignment="1">
      <alignment horizontal="center"/>
    </xf>
    <xf numFmtId="1" fontId="6" fillId="0" borderId="5" xfId="3" applyNumberFormat="1" applyBorder="1" applyAlignment="1">
      <alignment horizontal="center"/>
    </xf>
    <xf numFmtId="0" fontId="6" fillId="0" borderId="21" xfId="3" applyBorder="1" applyAlignment="1">
      <alignment horizontal="center"/>
    </xf>
    <xf numFmtId="0" fontId="6" fillId="0" borderId="22" xfId="3" applyBorder="1" applyAlignment="1">
      <alignment horizontal="center"/>
    </xf>
    <xf numFmtId="0" fontId="6" fillId="0" borderId="17" xfId="3" applyBorder="1" applyAlignment="1">
      <alignment horizontal="center"/>
    </xf>
    <xf numFmtId="1" fontId="6" fillId="0" borderId="14" xfId="3" applyNumberFormat="1" applyBorder="1" applyAlignment="1">
      <alignment horizontal="center"/>
    </xf>
    <xf numFmtId="0" fontId="6" fillId="0" borderId="14" xfId="3" applyBorder="1" applyAlignment="1">
      <alignment horizontal="center"/>
    </xf>
    <xf numFmtId="0" fontId="6" fillId="0" borderId="15" xfId="3" applyBorder="1" applyAlignment="1">
      <alignment horizontal="center"/>
    </xf>
    <xf numFmtId="0" fontId="6" fillId="0" borderId="24" xfId="3" applyBorder="1" applyAlignment="1">
      <alignment horizontal="center"/>
    </xf>
    <xf numFmtId="1" fontId="6" fillId="0" borderId="15" xfId="3" applyNumberFormat="1" applyBorder="1" applyAlignment="1">
      <alignment horizontal="center"/>
    </xf>
    <xf numFmtId="1" fontId="6" fillId="0" borderId="24" xfId="3" applyNumberFormat="1" applyBorder="1" applyAlignment="1">
      <alignment horizontal="center"/>
    </xf>
    <xf numFmtId="1" fontId="6" fillId="0" borderId="16" xfId="3" applyNumberFormat="1" applyBorder="1" applyAlignment="1">
      <alignment horizontal="center"/>
    </xf>
    <xf numFmtId="1" fontId="6" fillId="0" borderId="22" xfId="3" applyNumberFormat="1" applyBorder="1" applyAlignment="1">
      <alignment horizontal="center"/>
    </xf>
    <xf numFmtId="0" fontId="6" fillId="0" borderId="16" xfId="3" applyBorder="1" applyAlignment="1">
      <alignment horizontal="center"/>
    </xf>
    <xf numFmtId="0" fontId="6" fillId="2" borderId="5" xfId="2" applyFont="1" applyBorder="1"/>
    <xf numFmtId="0" fontId="6" fillId="2" borderId="25" xfId="2" applyFont="1" applyBorder="1" applyAlignment="1">
      <alignment horizontal="center"/>
    </xf>
    <xf numFmtId="1" fontId="6" fillId="7" borderId="5" xfId="4" applyNumberFormat="1" applyFont="1" applyBorder="1" applyAlignment="1">
      <alignment horizontal="center"/>
    </xf>
    <xf numFmtId="0" fontId="6" fillId="2" borderId="26" xfId="2" applyFont="1" applyBorder="1"/>
    <xf numFmtId="0" fontId="6" fillId="2" borderId="3" xfId="2" applyFont="1" applyBorder="1"/>
    <xf numFmtId="0" fontId="6" fillId="2" borderId="27" xfId="2" applyFont="1" applyBorder="1"/>
    <xf numFmtId="0" fontId="6" fillId="2" borderId="28" xfId="2" applyFont="1" applyBorder="1"/>
    <xf numFmtId="0" fontId="6" fillId="13" borderId="0" xfId="5" applyFont="1" applyFill="1"/>
    <xf numFmtId="0" fontId="28" fillId="13" borderId="0" xfId="6" applyFont="1" applyFill="1"/>
    <xf numFmtId="0" fontId="6" fillId="0" borderId="0" xfId="5" applyFont="1"/>
    <xf numFmtId="0" fontId="6" fillId="0" borderId="5" xfId="5" applyFont="1" applyBorder="1"/>
    <xf numFmtId="3" fontId="6" fillId="0" borderId="5" xfId="5" applyNumberFormat="1" applyFont="1" applyBorder="1"/>
    <xf numFmtId="16" fontId="6" fillId="0" borderId="5" xfId="5" applyNumberFormat="1" applyFont="1" applyBorder="1"/>
    <xf numFmtId="3" fontId="6" fillId="0" borderId="0" xfId="5" applyNumberFormat="1" applyFont="1"/>
    <xf numFmtId="0" fontId="21" fillId="0" borderId="5" xfId="5" applyFont="1" applyBorder="1"/>
    <xf numFmtId="0" fontId="21" fillId="0" borderId="0" xfId="5" applyFont="1"/>
    <xf numFmtId="3" fontId="21" fillId="0" borderId="5" xfId="5" applyNumberFormat="1" applyFont="1" applyBorder="1"/>
    <xf numFmtId="3" fontId="21" fillId="0" borderId="0" xfId="5" applyNumberFormat="1" applyFont="1"/>
    <xf numFmtId="16" fontId="6" fillId="0" borderId="0" xfId="5" applyNumberFormat="1" applyFont="1"/>
    <xf numFmtId="169" fontId="6" fillId="0" borderId="0" xfId="0" applyNumberFormat="1" applyFont="1" applyAlignment="1">
      <alignment horizontal="center"/>
    </xf>
    <xf numFmtId="166" fontId="0" fillId="0" borderId="0" xfId="0" applyNumberFormat="1" applyAlignment="1">
      <alignment horizontal="center"/>
    </xf>
    <xf numFmtId="17" fontId="0" fillId="0" borderId="0" xfId="0" applyNumberFormat="1"/>
    <xf numFmtId="17" fontId="0" fillId="14" borderId="0" xfId="0" applyNumberFormat="1" applyFill="1"/>
    <xf numFmtId="2" fontId="0" fillId="14" borderId="0" xfId="0" applyNumberFormat="1" applyFill="1"/>
    <xf numFmtId="49" fontId="0" fillId="0" borderId="0" xfId="0" applyNumberFormat="1"/>
    <xf numFmtId="2" fontId="21" fillId="0" borderId="0" xfId="0" applyNumberFormat="1" applyFont="1" applyAlignment="1">
      <alignment wrapText="1"/>
    </xf>
    <xf numFmtId="0" fontId="21" fillId="0" borderId="0" xfId="0" applyFont="1" applyAlignment="1">
      <alignment wrapText="1"/>
    </xf>
    <xf numFmtId="0" fontId="29" fillId="0" borderId="0" xfId="0" applyFont="1"/>
    <xf numFmtId="0" fontId="0" fillId="13" borderId="0" xfId="0" applyFill="1" applyProtection="1">
      <protection locked="0"/>
    </xf>
    <xf numFmtId="0" fontId="0" fillId="16" borderId="0" xfId="0" applyFill="1" applyAlignment="1">
      <alignment wrapText="1"/>
    </xf>
    <xf numFmtId="168" fontId="0" fillId="16" borderId="0" xfId="0" applyNumberFormat="1" applyFill="1" applyAlignment="1">
      <alignment horizontal="center" wrapText="1"/>
    </xf>
    <xf numFmtId="2" fontId="0" fillId="16" borderId="0" xfId="0" applyNumberFormat="1" applyFill="1" applyAlignment="1">
      <alignment wrapText="1"/>
    </xf>
    <xf numFmtId="2" fontId="0" fillId="0" borderId="0" xfId="0" applyNumberFormat="1" applyProtection="1">
      <protection locked="0"/>
    </xf>
    <xf numFmtId="168" fontId="0" fillId="0" borderId="0" xfId="0" applyNumberFormat="1" applyProtection="1">
      <protection locked="0"/>
    </xf>
    <xf numFmtId="2" fontId="0" fillId="12" borderId="0" xfId="0" applyNumberFormat="1" applyFill="1"/>
    <xf numFmtId="2" fontId="0" fillId="0" borderId="5"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xf>
    <xf numFmtId="2" fontId="0" fillId="4" borderId="5" xfId="0" applyNumberFormat="1" applyFill="1" applyBorder="1" applyAlignment="1">
      <alignment horizontal="center" vertical="center"/>
    </xf>
    <xf numFmtId="0" fontId="0" fillId="0" borderId="38" xfId="0" applyBorder="1" applyAlignment="1">
      <alignment horizontal="center"/>
    </xf>
    <xf numFmtId="0" fontId="0" fillId="0" borderId="0" xfId="0" applyAlignment="1">
      <alignment horizontal="left" vertical="center" indent="1"/>
    </xf>
    <xf numFmtId="1" fontId="0" fillId="0" borderId="23" xfId="0" applyNumberFormat="1" applyBorder="1" applyAlignment="1">
      <alignment horizontal="center" vertic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0" fontId="0" fillId="0" borderId="21" xfId="0" applyBorder="1" applyAlignment="1">
      <alignment horizontal="center" vertical="center"/>
    </xf>
    <xf numFmtId="2" fontId="0" fillId="0" borderId="11" xfId="0" applyNumberFormat="1" applyBorder="1" applyAlignment="1">
      <alignment horizontal="center"/>
    </xf>
    <xf numFmtId="2" fontId="0" fillId="0" borderId="12" xfId="0" applyNumberFormat="1" applyBorder="1" applyAlignment="1">
      <alignment horizont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0" fontId="0" fillId="0" borderId="0" xfId="0" applyAlignment="1">
      <alignment vertical="center" wrapText="1"/>
    </xf>
    <xf numFmtId="1" fontId="0" fillId="0" borderId="0" xfId="0" applyNumberFormat="1" applyAlignment="1">
      <alignment horizontal="center"/>
    </xf>
    <xf numFmtId="165" fontId="0" fillId="0" borderId="0" xfId="0" applyNumberFormat="1" applyAlignment="1">
      <alignment horizontal="center"/>
    </xf>
    <xf numFmtId="0" fontId="6" fillId="0" borderId="3" xfId="2" applyFont="1" applyFill="1" applyBorder="1"/>
    <xf numFmtId="0" fontId="6" fillId="0" borderId="0" xfId="2" applyFont="1" applyFill="1" applyBorder="1"/>
    <xf numFmtId="0" fontId="0" fillId="0" borderId="0" xfId="0" applyAlignment="1">
      <alignment horizontal="right" vertical="center" wrapText="1"/>
    </xf>
    <xf numFmtId="0" fontId="0" fillId="8" borderId="5" xfId="0" applyFill="1" applyBorder="1"/>
    <xf numFmtId="2" fontId="0" fillId="8" borderId="5" xfId="0" applyNumberFormat="1" applyFill="1" applyBorder="1"/>
    <xf numFmtId="2" fontId="0" fillId="17" borderId="5" xfId="0" applyNumberFormat="1" applyFill="1" applyBorder="1" applyAlignment="1">
      <alignment horizontal="center" vertical="center"/>
    </xf>
    <xf numFmtId="0" fontId="0" fillId="17" borderId="5" xfId="0" applyFill="1" applyBorder="1" applyAlignment="1">
      <alignment horizontal="center" vertical="center"/>
    </xf>
    <xf numFmtId="2" fontId="0" fillId="17" borderId="5" xfId="0" applyNumberFormat="1" applyFill="1" applyBorder="1"/>
    <xf numFmtId="0" fontId="0" fillId="19" borderId="5" xfId="0" applyFill="1" applyBorder="1"/>
    <xf numFmtId="0" fontId="0" fillId="20" borderId="5" xfId="0" applyFill="1" applyBorder="1"/>
    <xf numFmtId="0" fontId="16" fillId="19" borderId="5" xfId="0" applyFont="1" applyFill="1" applyBorder="1" applyAlignment="1">
      <alignment horizontal="center" vertical="center"/>
    </xf>
    <xf numFmtId="0" fontId="0" fillId="22" borderId="5" xfId="0" applyFill="1" applyBorder="1"/>
    <xf numFmtId="0" fontId="3" fillId="22" borderId="5" xfId="0" applyFont="1" applyFill="1" applyBorder="1"/>
    <xf numFmtId="0" fontId="0" fillId="0" borderId="33" xfId="0" applyBorder="1"/>
    <xf numFmtId="0" fontId="3" fillId="0" borderId="29" xfId="0" applyFont="1" applyBorder="1"/>
    <xf numFmtId="0" fontId="0" fillId="0" borderId="29" xfId="0" applyBorder="1"/>
    <xf numFmtId="0" fontId="0" fillId="0" borderId="31" xfId="0" applyBorder="1"/>
    <xf numFmtId="0" fontId="0" fillId="13" borderId="0" xfId="0" applyFill="1" applyAlignment="1">
      <alignment horizontal="left" vertical="center" readingOrder="1"/>
    </xf>
    <xf numFmtId="16" fontId="0" fillId="13" borderId="0" xfId="0" applyNumberFormat="1" applyFill="1"/>
    <xf numFmtId="165" fontId="0" fillId="13" borderId="0" xfId="0" applyNumberFormat="1" applyFill="1" applyProtection="1">
      <protection locked="0"/>
    </xf>
    <xf numFmtId="0" fontId="0" fillId="13" borderId="0" xfId="0" applyFill="1" applyAlignment="1">
      <alignment horizontal="center"/>
    </xf>
    <xf numFmtId="1" fontId="6" fillId="13" borderId="0" xfId="0" applyNumberFormat="1" applyFont="1" applyFill="1"/>
    <xf numFmtId="1" fontId="0" fillId="0" borderId="0" xfId="0" applyNumberFormat="1" applyAlignment="1">
      <alignment horizontal="center" vertical="center" wrapText="1"/>
    </xf>
    <xf numFmtId="1" fontId="0" fillId="13" borderId="0" xfId="0" applyNumberFormat="1" applyFill="1"/>
    <xf numFmtId="0" fontId="0" fillId="0" borderId="25" xfId="0" applyBorder="1" applyAlignment="1">
      <alignment wrapText="1"/>
    </xf>
    <xf numFmtId="0" fontId="0" fillId="0" borderId="32" xfId="0" applyBorder="1"/>
    <xf numFmtId="0" fontId="0" fillId="0" borderId="28" xfId="0" applyBorder="1"/>
    <xf numFmtId="0" fontId="0" fillId="22" borderId="5" xfId="0" applyFill="1" applyBorder="1" applyAlignment="1">
      <alignment horizontal="center"/>
    </xf>
    <xf numFmtId="0" fontId="3" fillId="19" borderId="5" xfId="0" applyFont="1" applyFill="1" applyBorder="1" applyAlignment="1">
      <alignment horizontal="center"/>
    </xf>
    <xf numFmtId="0" fontId="0" fillId="0" borderId="14" xfId="0" applyBorder="1"/>
    <xf numFmtId="3" fontId="0" fillId="0" borderId="5" xfId="0" applyNumberFormat="1" applyBorder="1"/>
    <xf numFmtId="0" fontId="0" fillId="21" borderId="5" xfId="0" applyFill="1" applyBorder="1" applyAlignment="1">
      <alignment horizontal="center"/>
    </xf>
    <xf numFmtId="0" fontId="0" fillId="19" borderId="5" xfId="0" applyFill="1" applyBorder="1" applyAlignment="1">
      <alignment horizontal="center"/>
    </xf>
    <xf numFmtId="3" fontId="0" fillId="20" borderId="5" xfId="0" applyNumberFormat="1" applyFill="1" applyBorder="1"/>
    <xf numFmtId="3" fontId="3" fillId="0" borderId="5" xfId="0" applyNumberFormat="1" applyFont="1" applyBorder="1"/>
    <xf numFmtId="0" fontId="0" fillId="0" borderId="27" xfId="0"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3" fontId="0" fillId="0" borderId="5" xfId="0" applyNumberFormat="1" applyBorder="1" applyAlignment="1">
      <alignment horizontal="center"/>
    </xf>
    <xf numFmtId="3" fontId="0" fillId="0" borderId="28" xfId="0" applyNumberFormat="1" applyBorder="1" applyAlignment="1">
      <alignment horizontal="center"/>
    </xf>
    <xf numFmtId="3" fontId="0" fillId="0" borderId="25" xfId="0" applyNumberFormat="1" applyBorder="1" applyAlignment="1">
      <alignment horizontal="center"/>
    </xf>
    <xf numFmtId="3" fontId="0" fillId="0" borderId="26" xfId="0" applyNumberFormat="1" applyBorder="1" applyAlignment="1">
      <alignment horizontal="center"/>
    </xf>
    <xf numFmtId="165" fontId="0" fillId="0" borderId="5" xfId="0" applyNumberFormat="1" applyBorder="1" applyAlignment="1">
      <alignment horizontal="center"/>
    </xf>
    <xf numFmtId="165" fontId="0" fillId="19" borderId="5" xfId="0" applyNumberFormat="1" applyFill="1" applyBorder="1" applyAlignment="1">
      <alignment horizontal="center"/>
    </xf>
    <xf numFmtId="3" fontId="0" fillId="19" borderId="5" xfId="0" applyNumberFormat="1" applyFill="1" applyBorder="1" applyAlignment="1">
      <alignment horizontal="center"/>
    </xf>
    <xf numFmtId="0" fontId="16" fillId="0" borderId="5" xfId="0" applyFont="1" applyBorder="1" applyAlignment="1">
      <alignment horizontal="center"/>
    </xf>
    <xf numFmtId="165" fontId="0" fillId="22" borderId="5" xfId="0" applyNumberFormat="1" applyFill="1" applyBorder="1" applyAlignment="1">
      <alignment horizontal="center"/>
    </xf>
    <xf numFmtId="165" fontId="3" fillId="22" borderId="5" xfId="0" applyNumberFormat="1" applyFont="1" applyFill="1" applyBorder="1" applyAlignment="1">
      <alignment horizontal="center"/>
    </xf>
    <xf numFmtId="165" fontId="16" fillId="0" borderId="5" xfId="0" applyNumberFormat="1" applyFont="1" applyBorder="1" applyAlignment="1">
      <alignment horizontal="center"/>
    </xf>
    <xf numFmtId="3" fontId="0" fillId="0" borderId="0" xfId="0" applyNumberFormat="1" applyAlignment="1">
      <alignment horizontal="center"/>
    </xf>
    <xf numFmtId="0" fontId="0" fillId="0" borderId="5" xfId="0" applyBorder="1" applyAlignment="1">
      <alignment horizontal="center"/>
    </xf>
    <xf numFmtId="0" fontId="0" fillId="22" borderId="5" xfId="0" applyFill="1" applyBorder="1" applyAlignment="1">
      <alignment horizontal="center"/>
    </xf>
    <xf numFmtId="165" fontId="0" fillId="22" borderId="5" xfId="0" applyNumberFormat="1" applyFill="1" applyBorder="1" applyAlignment="1">
      <alignment horizontal="center"/>
    </xf>
    <xf numFmtId="0" fontId="3" fillId="0" borderId="0" xfId="0" applyFont="1" applyAlignment="1">
      <alignment horizontal="center" vertical="center" wrapText="1"/>
    </xf>
    <xf numFmtId="0" fontId="3" fillId="0" borderId="25" xfId="0" applyFont="1" applyBorder="1" applyAlignment="1">
      <alignment horizontal="center" vertical="center"/>
    </xf>
    <xf numFmtId="0" fontId="3" fillId="0" borderId="38" xfId="0" applyFont="1" applyBorder="1" applyAlignment="1">
      <alignment horizontal="center" vertical="center"/>
    </xf>
    <xf numFmtId="0" fontId="3" fillId="19" borderId="5" xfId="0" applyFont="1" applyFill="1" applyBorder="1" applyAlignment="1">
      <alignment horizontal="center" vertical="center"/>
    </xf>
    <xf numFmtId="0" fontId="3" fillId="19" borderId="5" xfId="0" applyFont="1" applyFill="1" applyBorder="1" applyAlignment="1">
      <alignment horizontal="center"/>
    </xf>
    <xf numFmtId="0" fontId="0" fillId="0" borderId="38" xfId="0" applyBorder="1" applyAlignment="1">
      <alignment horizontal="center"/>
    </xf>
    <xf numFmtId="0" fontId="0" fillId="0" borderId="5" xfId="0" applyBorder="1" applyAlignment="1">
      <alignment horizontal="center" vertical="center"/>
    </xf>
    <xf numFmtId="0" fontId="0" fillId="15" borderId="38" xfId="0" applyFill="1" applyBorder="1" applyAlignment="1">
      <alignment horizontal="center"/>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xf>
    <xf numFmtId="0" fontId="26" fillId="0" borderId="0" xfId="0" applyFont="1" applyAlignment="1">
      <alignment horizontal="center" vertical="center" wrapText="1" readingOrder="1"/>
    </xf>
    <xf numFmtId="0" fontId="0" fillId="0" borderId="28" xfId="0" applyBorder="1" applyAlignment="1">
      <alignment horizontal="center" vertical="center"/>
    </xf>
    <xf numFmtId="0" fontId="0" fillId="0" borderId="29" xfId="0" applyBorder="1" applyAlignment="1">
      <alignment horizontal="center" vertical="center"/>
    </xf>
  </cellXfs>
  <cellStyles count="13">
    <cellStyle name="Comma" xfId="10" builtinId="3"/>
    <cellStyle name="Hyperlink" xfId="12" builtinId="8"/>
    <cellStyle name="Hyperlink 5" xfId="6" xr:uid="{2147A1E7-E294-4261-823D-1803CDBE0B6C}"/>
    <cellStyle name="Linked Cell 2" xfId="4" xr:uid="{B23F28A8-D9B2-4E3B-B350-DEBB3C3C23DC}"/>
    <cellStyle name="Normal" xfId="0" builtinId="0"/>
    <cellStyle name="Normal 10 2 2" xfId="5" xr:uid="{58520D0E-974D-480F-8602-107705323DC4}"/>
    <cellStyle name="Normal 2" xfId="3" xr:uid="{AAFEF2B7-36DA-4BB6-8A15-89407AF54298}"/>
    <cellStyle name="Normal 2 2 4" xfId="8" xr:uid="{95438694-6757-4046-89CB-785E4D43C45E}"/>
    <cellStyle name="Normal 23" xfId="9" xr:uid="{CC0F3A43-4D44-41F7-AC52-DB7FD706093F}"/>
    <cellStyle name="Normal 3" xfId="1" xr:uid="{CBDD7361-C5F7-44D6-9E6A-02DC0FEC83C6}"/>
    <cellStyle name="Normal 4" xfId="7" xr:uid="{2E1E172B-AAE7-47AC-8BAB-F7F952BB57AD}"/>
    <cellStyle name="Per cent" xfId="11" builtinId="5"/>
    <cellStyle name="Title 1" xfId="2" xr:uid="{5659A348-4BB7-4503-89CD-68F0658895B9}"/>
  </cellStyles>
  <dxfs count="108">
    <dxf>
      <font>
        <b val="0"/>
        <i val="0"/>
        <strike val="0"/>
        <condense val="0"/>
        <extend val="0"/>
        <outline val="0"/>
        <shadow val="0"/>
        <u val="none"/>
        <vertAlign val="baseline"/>
        <sz val="11"/>
        <color theme="1"/>
        <name val="Calibri"/>
        <family val="2"/>
        <scheme val="minor"/>
      </font>
      <numFmt numFmtId="3" formatCode="#,##0"/>
    </dxf>
    <dxf>
      <font>
        <b val="0"/>
        <i val="0"/>
        <strike val="0"/>
        <condense val="0"/>
        <extend val="0"/>
        <outline val="0"/>
        <shadow val="0"/>
        <u val="none"/>
        <vertAlign val="baseline"/>
        <sz val="11"/>
        <color theme="1"/>
        <name val="Calibri"/>
        <family val="2"/>
        <scheme val="minor"/>
      </font>
      <numFmt numFmtId="3" formatCode="#,##0"/>
    </dxf>
    <dxf>
      <font>
        <b/>
        <i val="0"/>
        <strike val="0"/>
        <condense val="0"/>
        <extend val="0"/>
        <outline val="0"/>
        <shadow val="0"/>
        <u val="none"/>
        <vertAlign val="baseline"/>
        <sz val="11"/>
        <color theme="1"/>
        <name val="Calibri"/>
        <family val="2"/>
        <scheme val="minor"/>
      </font>
      <numFmt numFmtId="22" formatCode="mmm\-yy"/>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dxf>
    <dxf>
      <font>
        <b val="0"/>
        <i val="0"/>
        <strike val="0"/>
        <condense val="0"/>
        <extend val="0"/>
        <outline val="0"/>
        <shadow val="0"/>
        <u val="none"/>
        <vertAlign val="baseline"/>
        <sz val="11"/>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9" formatCode="[$-409]mmm\-yy;@"/>
      <alignment horizontal="center" vertical="bottom" textRotation="0" wrapText="0" indent="0" justifyLastLine="0" shrinkToFit="0" readingOrder="0"/>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3" formatCode="#,##0"/>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3" formatCode="#,##0"/>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1"/>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1"/>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alignment horizontal="center" vertical="bottom" textRotation="0" wrapText="0"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name val="Calibri"/>
        <family val="2"/>
        <scheme val="minor"/>
      </font>
      <numFmt numFmtId="13" formatCode="0%"/>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strike val="0"/>
        <outline val="0"/>
        <shadow val="0"/>
        <u val="none"/>
        <vertAlign val="baseline"/>
        <sz val="11"/>
        <name val="Calibri"/>
        <family val="2"/>
        <scheme val="minor"/>
      </font>
      <numFmt numFmtId="13"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strike val="0"/>
        <outline val="0"/>
        <shadow val="0"/>
        <u val="none"/>
        <vertAlign val="baseline"/>
        <sz val="1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indent="0" justifyLastLine="0" shrinkToFit="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strike val="0"/>
        <outline val="0"/>
        <shadow val="0"/>
        <u val="none"/>
        <vertAlign val="baseline"/>
        <sz val="11"/>
        <color theme="1"/>
        <name val="Calibri"/>
        <family val="2"/>
        <scheme val="minor"/>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1"/>
        <color theme="1"/>
        <name val="Calibri"/>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border diagonalUp="0" diagonalDown="0">
        <left style="thin">
          <color indexed="64"/>
        </left>
        <right/>
        <top style="thin">
          <color theme="8" tint="0.39997558519241921"/>
        </top>
        <bottom style="thin">
          <color theme="8" tint="0.39997558519241921"/>
        </bottom>
        <vertical/>
        <horizontal/>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border diagonalUp="0" diagonalDown="0">
        <left style="thin">
          <color indexed="64"/>
        </left>
        <right/>
        <top style="thin">
          <color theme="8" tint="0.39997558519241921"/>
        </top>
        <bottom style="thin">
          <color theme="8" tint="0.39997558519241921"/>
        </bottom>
        <vertical/>
        <horizontal/>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border diagonalUp="0" diagonalDown="0">
        <left style="thin">
          <color indexed="64"/>
        </left>
        <right/>
        <top style="thin">
          <color theme="8" tint="0.39997558519241921"/>
        </top>
        <bottom style="thin">
          <color theme="8" tint="0.3999755851924192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border diagonalUp="0" diagonalDown="0">
        <left style="thin">
          <color indexed="64"/>
        </left>
        <right/>
        <top style="thin">
          <color theme="8" tint="0.39997558519241921"/>
        </top>
        <bottom style="thin">
          <color theme="8" tint="0.39997558519241921"/>
        </bottom>
        <vertical/>
        <horizontal/>
      </border>
    </dxf>
    <dxf>
      <border outline="0">
        <bottom style="thin">
          <color theme="8" tint="0.39997558519241921"/>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strike val="0"/>
        <outline val="0"/>
        <shadow val="0"/>
        <u val="none"/>
        <vertAlign val="baseline"/>
        <sz val="11"/>
        <color theme="1"/>
        <name val="Arial"/>
        <family val="2"/>
        <scheme val="none"/>
      </font>
      <alignment horizontal="general" textRotation="0" wrapText="1" indent="0" justifyLastLine="0" shrinkToFit="0" readingOrder="0"/>
      <border diagonalUp="0" diagonalDown="0">
        <left style="thin">
          <color indexed="64"/>
        </left>
        <right/>
        <top/>
        <bottom/>
        <vertical/>
        <horizontal/>
      </border>
    </dxf>
    <dxf>
      <font>
        <strike val="0"/>
        <outline val="0"/>
        <shadow val="0"/>
        <u val="none"/>
        <vertAlign val="baseline"/>
        <sz val="11"/>
        <color theme="1"/>
        <name val="Arial"/>
        <family val="2"/>
        <scheme val="none"/>
      </font>
      <border diagonalUp="0" diagonalDown="0">
        <left style="thin">
          <color indexed="64"/>
        </left>
        <right/>
        <top/>
        <bottom/>
        <vertical/>
        <horizontal/>
      </border>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general" vertical="bottom" textRotation="0" wrapText="0" indent="0" justifyLastLine="0" shrinkToFit="0" readingOrder="0"/>
    </dxf>
    <dxf>
      <font>
        <b val="0"/>
        <strike val="0"/>
        <outline val="0"/>
        <shadow val="0"/>
        <u val="none"/>
        <vertAlign val="baseline"/>
        <sz val="11"/>
        <color theme="1"/>
        <name val="Calibri"/>
        <family val="2"/>
        <scheme val="minor"/>
      </font>
      <numFmt numFmtId="3" formatCode="#,##0"/>
    </dxf>
    <dxf>
      <font>
        <b val="0"/>
        <strike val="0"/>
        <outline val="0"/>
        <shadow val="0"/>
        <u val="none"/>
        <vertAlign val="baseline"/>
        <sz val="11"/>
        <color theme="1"/>
        <name val="Calibri"/>
        <family val="2"/>
        <scheme val="minor"/>
      </font>
      <numFmt numFmtId="3" formatCode="#,##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s>
  <tableStyles count="0" defaultTableStyle="TableStyleMedium2" defaultPivotStyle="PivotStyleLight16"/>
  <colors>
    <mruColors>
      <color rgb="FF5DBAFF"/>
      <color rgb="FF099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4.xml"/><Relationship Id="rId21" Type="http://schemas.openxmlformats.org/officeDocument/2006/relationships/worksheet" Target="worksheets/sheet19.xml"/><Relationship Id="rId34" Type="http://schemas.openxmlformats.org/officeDocument/2006/relationships/chartsheet" Target="chartsheets/sheet5.xml"/><Relationship Id="rId42" Type="http://schemas.openxmlformats.org/officeDocument/2006/relationships/worksheet" Target="worksheets/sheet34.xml"/><Relationship Id="rId47" Type="http://schemas.openxmlformats.org/officeDocument/2006/relationships/worksheet" Target="worksheets/sheet37.xml"/><Relationship Id="rId50" Type="http://schemas.openxmlformats.org/officeDocument/2006/relationships/worksheet" Target="worksheets/sheet40.xml"/><Relationship Id="rId55" Type="http://schemas.openxmlformats.org/officeDocument/2006/relationships/externalLink" Target="externalLinks/externalLink5.xml"/><Relationship Id="rId63" Type="http://schemas.openxmlformats.org/officeDocument/2006/relationships/sharedStrings" Target="sharedString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7.xml"/><Relationship Id="rId11" Type="http://schemas.openxmlformats.org/officeDocument/2006/relationships/worksheet" Target="worksheets/sheet11.xml"/><Relationship Id="rId24" Type="http://schemas.openxmlformats.org/officeDocument/2006/relationships/worksheet" Target="worksheets/sheet22.xml"/><Relationship Id="rId32" Type="http://schemas.openxmlformats.org/officeDocument/2006/relationships/worksheet" Target="worksheets/sheet29.xml"/><Relationship Id="rId37" Type="http://schemas.openxmlformats.org/officeDocument/2006/relationships/chartsheet" Target="chartsheets/sheet7.xml"/><Relationship Id="rId40" Type="http://schemas.openxmlformats.org/officeDocument/2006/relationships/worksheet" Target="worksheets/sheet32.xml"/><Relationship Id="rId45" Type="http://schemas.openxmlformats.org/officeDocument/2006/relationships/chartsheet" Target="chartsheets/sheet10.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8.xml"/><Relationship Id="rId14" Type="http://schemas.openxmlformats.org/officeDocument/2006/relationships/worksheet" Target="worksheets/sheet14.xml"/><Relationship Id="rId22" Type="http://schemas.openxmlformats.org/officeDocument/2006/relationships/worksheet" Target="worksheets/sheet20.xml"/><Relationship Id="rId27" Type="http://schemas.openxmlformats.org/officeDocument/2006/relationships/worksheet" Target="worksheets/sheet25.xml"/><Relationship Id="rId30" Type="http://schemas.openxmlformats.org/officeDocument/2006/relationships/worksheet" Target="worksheets/sheet28.xml"/><Relationship Id="rId35" Type="http://schemas.openxmlformats.org/officeDocument/2006/relationships/worksheet" Target="worksheets/sheet30.xml"/><Relationship Id="rId43" Type="http://schemas.openxmlformats.org/officeDocument/2006/relationships/worksheet" Target="worksheets/sheet35.xml"/><Relationship Id="rId48" Type="http://schemas.openxmlformats.org/officeDocument/2006/relationships/worksheet" Target="worksheets/sheet38.xml"/><Relationship Id="rId56" Type="http://schemas.openxmlformats.org/officeDocument/2006/relationships/externalLink" Target="externalLinks/externalLink6.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3.xml"/><Relationship Id="rId33" Type="http://schemas.openxmlformats.org/officeDocument/2006/relationships/chartsheet" Target="chartsheets/sheet4.xml"/><Relationship Id="rId38" Type="http://schemas.openxmlformats.org/officeDocument/2006/relationships/worksheet" Target="worksheets/sheet31.xml"/><Relationship Id="rId46" Type="http://schemas.openxmlformats.org/officeDocument/2006/relationships/worksheet" Target="worksheets/sheet36.xml"/><Relationship Id="rId59" Type="http://schemas.openxmlformats.org/officeDocument/2006/relationships/externalLink" Target="externalLinks/externalLink9.xml"/><Relationship Id="rId67" Type="http://schemas.openxmlformats.org/officeDocument/2006/relationships/customXml" Target="../customXml/item2.xml"/><Relationship Id="rId20" Type="http://schemas.openxmlformats.org/officeDocument/2006/relationships/chartsheet" Target="chartsheets/sheet2.xml"/><Relationship Id="rId41" Type="http://schemas.openxmlformats.org/officeDocument/2006/relationships/worksheet" Target="worksheets/sheet33.xml"/><Relationship Id="rId54" Type="http://schemas.openxmlformats.org/officeDocument/2006/relationships/externalLink" Target="externalLinks/externalLink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1.xml"/><Relationship Id="rId28" Type="http://schemas.openxmlformats.org/officeDocument/2006/relationships/worksheet" Target="worksheets/sheet26.xml"/><Relationship Id="rId36" Type="http://schemas.openxmlformats.org/officeDocument/2006/relationships/chartsheet" Target="chartsheets/sheet6.xml"/><Relationship Id="rId49" Type="http://schemas.openxmlformats.org/officeDocument/2006/relationships/worksheet" Target="worksheets/sheet3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chartsheet" Target="chartsheets/sheet3.xml"/><Relationship Id="rId44" Type="http://schemas.openxmlformats.org/officeDocument/2006/relationships/chartsheet" Target="chartsheets/sheet9.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chartsheet" Target="chartsheets/sheet1.xml"/><Relationship Id="rId3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41771474061405E-2"/>
          <c:y val="2.5163399987823579E-2"/>
          <c:w val="0.90309882444269662"/>
          <c:h val="0.75556665923352695"/>
        </c:manualLayout>
      </c:layout>
      <c:lineChart>
        <c:grouping val="standard"/>
        <c:varyColors val="0"/>
        <c:ser>
          <c:idx val="0"/>
          <c:order val="0"/>
          <c:tx>
            <c:strRef>
              <c:f>'Prices pop up data and chart'!$B$1</c:f>
              <c:strCache>
                <c:ptCount val="1"/>
                <c:pt idx="0">
                  <c:v>NBP 2016/17</c:v>
                </c:pt>
              </c:strCache>
            </c:strRef>
          </c:tx>
          <c:spPr>
            <a:ln w="28575" cap="rnd">
              <a:solidFill>
                <a:srgbClr val="0070C0">
                  <a:alpha val="25000"/>
                </a:srgbClr>
              </a:solidFill>
              <a:round/>
            </a:ln>
            <a:effectLst/>
          </c:spPr>
          <c:marker>
            <c:symbol val="none"/>
          </c:marker>
          <c:cat>
            <c:strRef>
              <c:f>'Prices pop up data and chart'!$A$2:$A$548</c:f>
              <c:strCache>
                <c:ptCount val="547"/>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pt idx="365">
                  <c:v>1-Oct</c:v>
                </c:pt>
                <c:pt idx="366">
                  <c:v>2-Oct</c:v>
                </c:pt>
                <c:pt idx="367">
                  <c:v>3-Oct</c:v>
                </c:pt>
                <c:pt idx="368">
                  <c:v>4-Oct</c:v>
                </c:pt>
                <c:pt idx="369">
                  <c:v>5-Oct</c:v>
                </c:pt>
                <c:pt idx="370">
                  <c:v>6-Oct</c:v>
                </c:pt>
                <c:pt idx="371">
                  <c:v>7-Oct</c:v>
                </c:pt>
                <c:pt idx="372">
                  <c:v>8-Oct</c:v>
                </c:pt>
                <c:pt idx="373">
                  <c:v>9-Oct</c:v>
                </c:pt>
                <c:pt idx="374">
                  <c:v>10-Oct</c:v>
                </c:pt>
                <c:pt idx="375">
                  <c:v>11-Oct</c:v>
                </c:pt>
                <c:pt idx="376">
                  <c:v>12-Oct</c:v>
                </c:pt>
                <c:pt idx="377">
                  <c:v>13-Oct</c:v>
                </c:pt>
                <c:pt idx="378">
                  <c:v>14-Oct</c:v>
                </c:pt>
                <c:pt idx="379">
                  <c:v>15-Oct</c:v>
                </c:pt>
                <c:pt idx="380">
                  <c:v>16-Oct</c:v>
                </c:pt>
                <c:pt idx="381">
                  <c:v>17-Oct</c:v>
                </c:pt>
                <c:pt idx="382">
                  <c:v>18-Oct</c:v>
                </c:pt>
                <c:pt idx="383">
                  <c:v>19-Oct</c:v>
                </c:pt>
                <c:pt idx="384">
                  <c:v>20-Oct</c:v>
                </c:pt>
                <c:pt idx="385">
                  <c:v>21-Oct</c:v>
                </c:pt>
                <c:pt idx="386">
                  <c:v>22-Oct</c:v>
                </c:pt>
                <c:pt idx="387">
                  <c:v>23-Oct</c:v>
                </c:pt>
                <c:pt idx="388">
                  <c:v>24-Oct</c:v>
                </c:pt>
                <c:pt idx="389">
                  <c:v>25-Oct</c:v>
                </c:pt>
                <c:pt idx="390">
                  <c:v>26-Oct</c:v>
                </c:pt>
                <c:pt idx="391">
                  <c:v>27-Oct</c:v>
                </c:pt>
                <c:pt idx="392">
                  <c:v>28-Oct</c:v>
                </c:pt>
                <c:pt idx="393">
                  <c:v>29-Oct</c:v>
                </c:pt>
                <c:pt idx="394">
                  <c:v>30-Oct</c:v>
                </c:pt>
                <c:pt idx="395">
                  <c:v>31-Oct</c:v>
                </c:pt>
                <c:pt idx="396">
                  <c:v>1-Nov</c:v>
                </c:pt>
                <c:pt idx="397">
                  <c:v>2-Nov</c:v>
                </c:pt>
                <c:pt idx="398">
                  <c:v>3-Nov</c:v>
                </c:pt>
                <c:pt idx="399">
                  <c:v>4-Nov</c:v>
                </c:pt>
                <c:pt idx="400">
                  <c:v>5-Nov</c:v>
                </c:pt>
                <c:pt idx="401">
                  <c:v>6-Nov</c:v>
                </c:pt>
                <c:pt idx="402">
                  <c:v>7-Nov</c:v>
                </c:pt>
                <c:pt idx="403">
                  <c:v>8-Nov</c:v>
                </c:pt>
                <c:pt idx="404">
                  <c:v>9-Nov</c:v>
                </c:pt>
                <c:pt idx="405">
                  <c:v>10-Nov</c:v>
                </c:pt>
                <c:pt idx="406">
                  <c:v>11-Nov</c:v>
                </c:pt>
                <c:pt idx="407">
                  <c:v>12-Nov</c:v>
                </c:pt>
                <c:pt idx="408">
                  <c:v>13-Nov</c:v>
                </c:pt>
                <c:pt idx="409">
                  <c:v>14-Nov</c:v>
                </c:pt>
                <c:pt idx="410">
                  <c:v>15-Nov</c:v>
                </c:pt>
                <c:pt idx="411">
                  <c:v>16-Nov</c:v>
                </c:pt>
                <c:pt idx="412">
                  <c:v>17-Nov</c:v>
                </c:pt>
                <c:pt idx="413">
                  <c:v>18-Nov</c:v>
                </c:pt>
                <c:pt idx="414">
                  <c:v>19-Nov</c:v>
                </c:pt>
                <c:pt idx="415">
                  <c:v>20-Nov</c:v>
                </c:pt>
                <c:pt idx="416">
                  <c:v>21-Nov</c:v>
                </c:pt>
                <c:pt idx="417">
                  <c:v>22-Nov</c:v>
                </c:pt>
                <c:pt idx="418">
                  <c:v>23-Nov</c:v>
                </c:pt>
                <c:pt idx="419">
                  <c:v>24-Nov</c:v>
                </c:pt>
                <c:pt idx="420">
                  <c:v>25-Nov</c:v>
                </c:pt>
                <c:pt idx="421">
                  <c:v>26-Nov</c:v>
                </c:pt>
                <c:pt idx="422">
                  <c:v>27-Nov</c:v>
                </c:pt>
                <c:pt idx="423">
                  <c:v>28-Nov</c:v>
                </c:pt>
                <c:pt idx="424">
                  <c:v>29-Nov</c:v>
                </c:pt>
                <c:pt idx="425">
                  <c:v>30-Nov</c:v>
                </c:pt>
                <c:pt idx="426">
                  <c:v>1-Dec</c:v>
                </c:pt>
                <c:pt idx="427">
                  <c:v>2-Dec</c:v>
                </c:pt>
                <c:pt idx="428">
                  <c:v>3-Dec</c:v>
                </c:pt>
                <c:pt idx="429">
                  <c:v>4-Dec</c:v>
                </c:pt>
                <c:pt idx="430">
                  <c:v>5-Dec</c:v>
                </c:pt>
                <c:pt idx="431">
                  <c:v>6-Dec</c:v>
                </c:pt>
                <c:pt idx="432">
                  <c:v>7-Dec</c:v>
                </c:pt>
                <c:pt idx="433">
                  <c:v>8-Dec</c:v>
                </c:pt>
                <c:pt idx="434">
                  <c:v>9-Dec</c:v>
                </c:pt>
                <c:pt idx="435">
                  <c:v>10-Dec</c:v>
                </c:pt>
                <c:pt idx="436">
                  <c:v>11-Dec</c:v>
                </c:pt>
                <c:pt idx="437">
                  <c:v>12-Dec</c:v>
                </c:pt>
                <c:pt idx="438">
                  <c:v>13-Dec</c:v>
                </c:pt>
                <c:pt idx="439">
                  <c:v>14-Dec</c:v>
                </c:pt>
                <c:pt idx="440">
                  <c:v>15-Dec</c:v>
                </c:pt>
                <c:pt idx="441">
                  <c:v>16-Dec</c:v>
                </c:pt>
                <c:pt idx="442">
                  <c:v>17-Dec</c:v>
                </c:pt>
                <c:pt idx="443">
                  <c:v>18-Dec</c:v>
                </c:pt>
                <c:pt idx="444">
                  <c:v>19-Dec</c:v>
                </c:pt>
                <c:pt idx="445">
                  <c:v>20-Dec</c:v>
                </c:pt>
                <c:pt idx="446">
                  <c:v>21-Dec</c:v>
                </c:pt>
                <c:pt idx="447">
                  <c:v>22-Dec</c:v>
                </c:pt>
                <c:pt idx="448">
                  <c:v>23-Dec</c:v>
                </c:pt>
                <c:pt idx="449">
                  <c:v>24-Dec</c:v>
                </c:pt>
                <c:pt idx="450">
                  <c:v>25-Dec</c:v>
                </c:pt>
                <c:pt idx="451">
                  <c:v>26-Dec</c:v>
                </c:pt>
                <c:pt idx="452">
                  <c:v>27-Dec</c:v>
                </c:pt>
                <c:pt idx="453">
                  <c:v>28-Dec</c:v>
                </c:pt>
                <c:pt idx="454">
                  <c:v>29-Dec</c:v>
                </c:pt>
                <c:pt idx="455">
                  <c:v>30-Dec</c:v>
                </c:pt>
                <c:pt idx="456">
                  <c:v>31-Dec</c:v>
                </c:pt>
                <c:pt idx="457">
                  <c:v>1-Jan</c:v>
                </c:pt>
                <c:pt idx="458">
                  <c:v>2-Jan</c:v>
                </c:pt>
                <c:pt idx="459">
                  <c:v>3-Jan</c:v>
                </c:pt>
                <c:pt idx="460">
                  <c:v>4-Jan</c:v>
                </c:pt>
                <c:pt idx="461">
                  <c:v>5-Jan</c:v>
                </c:pt>
                <c:pt idx="462">
                  <c:v>6-Jan</c:v>
                </c:pt>
                <c:pt idx="463">
                  <c:v>7-Jan</c:v>
                </c:pt>
                <c:pt idx="464">
                  <c:v>8-Jan</c:v>
                </c:pt>
                <c:pt idx="465">
                  <c:v>9-Jan</c:v>
                </c:pt>
                <c:pt idx="466">
                  <c:v>10-Jan</c:v>
                </c:pt>
                <c:pt idx="467">
                  <c:v>11-Jan</c:v>
                </c:pt>
                <c:pt idx="468">
                  <c:v>12-Jan</c:v>
                </c:pt>
                <c:pt idx="469">
                  <c:v>13-Jan</c:v>
                </c:pt>
                <c:pt idx="470">
                  <c:v>14-Jan</c:v>
                </c:pt>
                <c:pt idx="471">
                  <c:v>15-Jan</c:v>
                </c:pt>
                <c:pt idx="472">
                  <c:v>16-Jan</c:v>
                </c:pt>
                <c:pt idx="473">
                  <c:v>17-Jan</c:v>
                </c:pt>
                <c:pt idx="474">
                  <c:v>18-Jan</c:v>
                </c:pt>
                <c:pt idx="475">
                  <c:v>19-Jan</c:v>
                </c:pt>
                <c:pt idx="476">
                  <c:v>20-Jan</c:v>
                </c:pt>
                <c:pt idx="477">
                  <c:v>21-Jan</c:v>
                </c:pt>
                <c:pt idx="478">
                  <c:v>22-Jan</c:v>
                </c:pt>
                <c:pt idx="479">
                  <c:v>23-Jan</c:v>
                </c:pt>
                <c:pt idx="480">
                  <c:v>24-Jan</c:v>
                </c:pt>
                <c:pt idx="481">
                  <c:v>25-Jan</c:v>
                </c:pt>
                <c:pt idx="482">
                  <c:v>26-Jan</c:v>
                </c:pt>
                <c:pt idx="483">
                  <c:v>27-Jan</c:v>
                </c:pt>
                <c:pt idx="484">
                  <c:v>28-Jan</c:v>
                </c:pt>
                <c:pt idx="485">
                  <c:v>29-Jan</c:v>
                </c:pt>
                <c:pt idx="486">
                  <c:v>30-Jan</c:v>
                </c:pt>
                <c:pt idx="487">
                  <c:v>31-Jan</c:v>
                </c:pt>
                <c:pt idx="488">
                  <c:v>1-Feb</c:v>
                </c:pt>
                <c:pt idx="489">
                  <c:v>2-Feb</c:v>
                </c:pt>
                <c:pt idx="490">
                  <c:v>3-Feb</c:v>
                </c:pt>
                <c:pt idx="491">
                  <c:v>4-Feb</c:v>
                </c:pt>
                <c:pt idx="492">
                  <c:v>5-Feb</c:v>
                </c:pt>
                <c:pt idx="493">
                  <c:v>6-Feb</c:v>
                </c:pt>
                <c:pt idx="494">
                  <c:v>7-Feb</c:v>
                </c:pt>
                <c:pt idx="495">
                  <c:v>8-Feb</c:v>
                </c:pt>
                <c:pt idx="496">
                  <c:v>9-Feb</c:v>
                </c:pt>
                <c:pt idx="497">
                  <c:v>10-Feb</c:v>
                </c:pt>
                <c:pt idx="498">
                  <c:v>11-Feb</c:v>
                </c:pt>
                <c:pt idx="499">
                  <c:v>12-Feb</c:v>
                </c:pt>
                <c:pt idx="500">
                  <c:v>13-Feb</c:v>
                </c:pt>
                <c:pt idx="501">
                  <c:v>14-Feb</c:v>
                </c:pt>
                <c:pt idx="502">
                  <c:v>15-Feb</c:v>
                </c:pt>
                <c:pt idx="503">
                  <c:v>16-Feb</c:v>
                </c:pt>
                <c:pt idx="504">
                  <c:v>17-Feb</c:v>
                </c:pt>
                <c:pt idx="505">
                  <c:v>18-Feb</c:v>
                </c:pt>
                <c:pt idx="506">
                  <c:v>19-Feb</c:v>
                </c:pt>
                <c:pt idx="507">
                  <c:v>20-Feb</c:v>
                </c:pt>
                <c:pt idx="508">
                  <c:v>21-Feb</c:v>
                </c:pt>
                <c:pt idx="509">
                  <c:v>22-Feb</c:v>
                </c:pt>
                <c:pt idx="510">
                  <c:v>23-Feb</c:v>
                </c:pt>
                <c:pt idx="511">
                  <c:v>24-Feb</c:v>
                </c:pt>
                <c:pt idx="512">
                  <c:v>25-Feb</c:v>
                </c:pt>
                <c:pt idx="513">
                  <c:v>26-Feb</c:v>
                </c:pt>
                <c:pt idx="514">
                  <c:v>27-Feb</c:v>
                </c:pt>
                <c:pt idx="515">
                  <c:v>28-Feb</c:v>
                </c:pt>
                <c:pt idx="516">
                  <c:v>1-Mar</c:v>
                </c:pt>
                <c:pt idx="517">
                  <c:v>2-Mar</c:v>
                </c:pt>
                <c:pt idx="518">
                  <c:v>3-Mar</c:v>
                </c:pt>
                <c:pt idx="519">
                  <c:v>4-Mar</c:v>
                </c:pt>
                <c:pt idx="520">
                  <c:v>5-Mar</c:v>
                </c:pt>
                <c:pt idx="521">
                  <c:v>6-Mar</c:v>
                </c:pt>
                <c:pt idx="522">
                  <c:v>7-Mar</c:v>
                </c:pt>
                <c:pt idx="523">
                  <c:v>8-Mar</c:v>
                </c:pt>
                <c:pt idx="524">
                  <c:v>9-Mar</c:v>
                </c:pt>
                <c:pt idx="525">
                  <c:v>10-Mar</c:v>
                </c:pt>
                <c:pt idx="526">
                  <c:v>11-Mar</c:v>
                </c:pt>
                <c:pt idx="527">
                  <c:v>12-Mar</c:v>
                </c:pt>
                <c:pt idx="528">
                  <c:v>13-Mar</c:v>
                </c:pt>
                <c:pt idx="529">
                  <c:v>14-Mar</c:v>
                </c:pt>
                <c:pt idx="530">
                  <c:v>15-Mar</c:v>
                </c:pt>
                <c:pt idx="531">
                  <c:v>16-Mar</c:v>
                </c:pt>
                <c:pt idx="532">
                  <c:v>17-Mar</c:v>
                </c:pt>
                <c:pt idx="533">
                  <c:v>18-Mar</c:v>
                </c:pt>
                <c:pt idx="534">
                  <c:v>19-Mar</c:v>
                </c:pt>
                <c:pt idx="535">
                  <c:v>20-Mar</c:v>
                </c:pt>
                <c:pt idx="536">
                  <c:v>21-Mar</c:v>
                </c:pt>
                <c:pt idx="537">
                  <c:v>22-Mar</c:v>
                </c:pt>
                <c:pt idx="538">
                  <c:v>23-Mar</c:v>
                </c:pt>
                <c:pt idx="539">
                  <c:v>24-Mar</c:v>
                </c:pt>
                <c:pt idx="540">
                  <c:v>25-Mar</c:v>
                </c:pt>
                <c:pt idx="541">
                  <c:v>26-Mar</c:v>
                </c:pt>
                <c:pt idx="542">
                  <c:v>27-Mar</c:v>
                </c:pt>
                <c:pt idx="543">
                  <c:v>28-Mar</c:v>
                </c:pt>
                <c:pt idx="544">
                  <c:v>29-Mar</c:v>
                </c:pt>
                <c:pt idx="545">
                  <c:v>30-Mar</c:v>
                </c:pt>
                <c:pt idx="546">
                  <c:v>31-Mar</c:v>
                </c:pt>
              </c:strCache>
            </c:strRef>
          </c:cat>
          <c:val>
            <c:numRef>
              <c:f>'Prices pop up data and chart'!$B$2:$B$366</c:f>
              <c:numCache>
                <c:formatCode>General</c:formatCode>
                <c:ptCount val="365"/>
                <c:pt idx="0">
                  <c:v>33.767640619999995</c:v>
                </c:pt>
                <c:pt idx="1">
                  <c:v>33.588867309999998</c:v>
                </c:pt>
                <c:pt idx="2">
                  <c:v>29.635339520000002</c:v>
                </c:pt>
                <c:pt idx="3">
                  <c:v>34.412396819999998</c:v>
                </c:pt>
                <c:pt idx="4">
                  <c:v>34.957508879999999</c:v>
                </c:pt>
                <c:pt idx="5">
                  <c:v>38.190082009999998</c:v>
                </c:pt>
                <c:pt idx="6">
                  <c:v>39.494247959999996</c:v>
                </c:pt>
                <c:pt idx="7">
                  <c:v>33.243043530000001</c:v>
                </c:pt>
                <c:pt idx="8">
                  <c:v>34.986815979999996</c:v>
                </c:pt>
                <c:pt idx="9">
                  <c:v>39.910408779999997</c:v>
                </c:pt>
                <c:pt idx="10">
                  <c:v>43.131259069999999</c:v>
                </c:pt>
                <c:pt idx="11">
                  <c:v>41.604359159999994</c:v>
                </c:pt>
                <c:pt idx="12">
                  <c:v>41.997074300000001</c:v>
                </c:pt>
                <c:pt idx="13">
                  <c:v>42.803019549999995</c:v>
                </c:pt>
                <c:pt idx="14">
                  <c:v>41.648319809999997</c:v>
                </c:pt>
                <c:pt idx="15">
                  <c:v>38.949135899999995</c:v>
                </c:pt>
                <c:pt idx="16">
                  <c:v>40.637224859999996</c:v>
                </c:pt>
                <c:pt idx="17">
                  <c:v>44.55558413</c:v>
                </c:pt>
                <c:pt idx="18">
                  <c:v>45.806997299999999</c:v>
                </c:pt>
                <c:pt idx="19">
                  <c:v>47.345620049999994</c:v>
                </c:pt>
                <c:pt idx="20">
                  <c:v>44.763664540000001</c:v>
                </c:pt>
                <c:pt idx="21">
                  <c:v>45.654600379999998</c:v>
                </c:pt>
                <c:pt idx="22">
                  <c:v>44.40611792</c:v>
                </c:pt>
                <c:pt idx="23">
                  <c:v>47.709028089999997</c:v>
                </c:pt>
                <c:pt idx="24">
                  <c:v>47.43647206</c:v>
                </c:pt>
                <c:pt idx="25">
                  <c:v>45.663392510000001</c:v>
                </c:pt>
                <c:pt idx="26">
                  <c:v>45.786482329999998</c:v>
                </c:pt>
                <c:pt idx="27">
                  <c:v>46.308148709999998</c:v>
                </c:pt>
                <c:pt idx="28">
                  <c:v>44.895546490000001</c:v>
                </c:pt>
                <c:pt idx="29">
                  <c:v>44.441286439999999</c:v>
                </c:pt>
                <c:pt idx="30">
                  <c:v>45.880265049999991</c:v>
                </c:pt>
                <c:pt idx="31">
                  <c:v>48.213110209999996</c:v>
                </c:pt>
                <c:pt idx="32">
                  <c:v>53.734567849999998</c:v>
                </c:pt>
                <c:pt idx="33">
                  <c:v>51.823744929999997</c:v>
                </c:pt>
                <c:pt idx="34">
                  <c:v>42.691652570000002</c:v>
                </c:pt>
                <c:pt idx="35">
                  <c:v>46.733101659999996</c:v>
                </c:pt>
                <c:pt idx="36">
                  <c:v>45.127072579999997</c:v>
                </c:pt>
                <c:pt idx="37">
                  <c:v>48.517904049999999</c:v>
                </c:pt>
                <c:pt idx="38">
                  <c:v>47.688513119999996</c:v>
                </c:pt>
                <c:pt idx="39">
                  <c:v>48.309823639999998</c:v>
                </c:pt>
                <c:pt idx="40">
                  <c:v>46.372624330000001</c:v>
                </c:pt>
                <c:pt idx="41">
                  <c:v>46.563120479999995</c:v>
                </c:pt>
                <c:pt idx="42">
                  <c:v>47.336827919999998</c:v>
                </c:pt>
                <c:pt idx="43">
                  <c:v>46.768270180000002</c:v>
                </c:pt>
                <c:pt idx="44">
                  <c:v>46.226088829999995</c:v>
                </c:pt>
                <c:pt idx="45">
                  <c:v>43.459498590000003</c:v>
                </c:pt>
                <c:pt idx="46">
                  <c:v>44.898477199999995</c:v>
                </c:pt>
                <c:pt idx="47">
                  <c:v>43.916689349999999</c:v>
                </c:pt>
                <c:pt idx="48">
                  <c:v>48.359645709999995</c:v>
                </c:pt>
                <c:pt idx="49">
                  <c:v>47.09944041</c:v>
                </c:pt>
                <c:pt idx="50">
                  <c:v>45.804066589999998</c:v>
                </c:pt>
                <c:pt idx="51">
                  <c:v>43.236764629999996</c:v>
                </c:pt>
                <c:pt idx="52">
                  <c:v>45.405490029999996</c:v>
                </c:pt>
                <c:pt idx="53">
                  <c:v>46.012146999999999</c:v>
                </c:pt>
                <c:pt idx="54">
                  <c:v>47.319243659999998</c:v>
                </c:pt>
                <c:pt idx="55">
                  <c:v>47.462848449999996</c:v>
                </c:pt>
                <c:pt idx="56">
                  <c:v>47.117024669999992</c:v>
                </c:pt>
                <c:pt idx="57">
                  <c:v>46.302287290000002</c:v>
                </c:pt>
                <c:pt idx="58">
                  <c:v>48.834420729999991</c:v>
                </c:pt>
                <c:pt idx="59">
                  <c:v>49.892407039999995</c:v>
                </c:pt>
                <c:pt idx="60">
                  <c:v>49.476246219999993</c:v>
                </c:pt>
                <c:pt idx="61">
                  <c:v>48.822697889999993</c:v>
                </c:pt>
                <c:pt idx="62">
                  <c:v>46.325732969999997</c:v>
                </c:pt>
                <c:pt idx="63">
                  <c:v>45.607709020000001</c:v>
                </c:pt>
                <c:pt idx="64">
                  <c:v>46.252465219999998</c:v>
                </c:pt>
                <c:pt idx="65">
                  <c:v>47.559561879999997</c:v>
                </c:pt>
                <c:pt idx="66">
                  <c:v>43.122466939999995</c:v>
                </c:pt>
                <c:pt idx="67">
                  <c:v>42.556839909999994</c:v>
                </c:pt>
                <c:pt idx="68">
                  <c:v>42.545117069999996</c:v>
                </c:pt>
                <c:pt idx="69">
                  <c:v>43.069714159999997</c:v>
                </c:pt>
                <c:pt idx="70">
                  <c:v>42.800088839999994</c:v>
                </c:pt>
                <c:pt idx="71">
                  <c:v>43.353993029999998</c:v>
                </c:pt>
                <c:pt idx="72">
                  <c:v>44.795902349999999</c:v>
                </c:pt>
                <c:pt idx="73">
                  <c:v>44.224413899999995</c:v>
                </c:pt>
                <c:pt idx="74">
                  <c:v>44.25665171</c:v>
                </c:pt>
                <c:pt idx="75">
                  <c:v>44.842793709999995</c:v>
                </c:pt>
                <c:pt idx="76">
                  <c:v>45.250162400000001</c:v>
                </c:pt>
                <c:pt idx="77">
                  <c:v>45.179825360000002</c:v>
                </c:pt>
                <c:pt idx="78">
                  <c:v>45.235508850000002</c:v>
                </c:pt>
                <c:pt idx="79">
                  <c:v>45.742521679999996</c:v>
                </c:pt>
                <c:pt idx="80">
                  <c:v>44.76073383</c:v>
                </c:pt>
                <c:pt idx="81">
                  <c:v>45.241370269999997</c:v>
                </c:pt>
                <c:pt idx="82">
                  <c:v>46.50157557</c:v>
                </c:pt>
                <c:pt idx="83">
                  <c:v>46.853260769999999</c:v>
                </c:pt>
                <c:pt idx="84">
                  <c:v>46.466407049999994</c:v>
                </c:pt>
                <c:pt idx="85">
                  <c:v>33.68851145</c:v>
                </c:pt>
                <c:pt idx="86">
                  <c:v>47.852632880000002</c:v>
                </c:pt>
                <c:pt idx="87">
                  <c:v>50.106348869999998</c:v>
                </c:pt>
                <c:pt idx="88">
                  <c:v>50.953324059999993</c:v>
                </c:pt>
                <c:pt idx="89">
                  <c:v>50.970908319999999</c:v>
                </c:pt>
                <c:pt idx="90">
                  <c:v>52.210598650000001</c:v>
                </c:pt>
                <c:pt idx="91">
                  <c:v>51.322593519999998</c:v>
                </c:pt>
                <c:pt idx="92">
                  <c:v>49.672603789999997</c:v>
                </c:pt>
                <c:pt idx="93">
                  <c:v>51.832537059999993</c:v>
                </c:pt>
                <c:pt idx="94">
                  <c:v>48.717192330000003</c:v>
                </c:pt>
                <c:pt idx="95">
                  <c:v>50.16789378</c:v>
                </c:pt>
                <c:pt idx="96">
                  <c:v>49.490899769999999</c:v>
                </c:pt>
                <c:pt idx="97">
                  <c:v>50.487341169999993</c:v>
                </c:pt>
                <c:pt idx="98">
                  <c:v>49.057154689999997</c:v>
                </c:pt>
                <c:pt idx="99">
                  <c:v>48.37136855</c:v>
                </c:pt>
                <c:pt idx="100">
                  <c:v>50.255815079999998</c:v>
                </c:pt>
                <c:pt idx="101">
                  <c:v>52.57986811</c:v>
                </c:pt>
                <c:pt idx="102">
                  <c:v>54.051084529999997</c:v>
                </c:pt>
                <c:pt idx="103">
                  <c:v>54.449661089999999</c:v>
                </c:pt>
                <c:pt idx="104">
                  <c:v>53.529418149999998</c:v>
                </c:pt>
                <c:pt idx="105">
                  <c:v>55.188200009999996</c:v>
                </c:pt>
                <c:pt idx="106">
                  <c:v>52.559353139999999</c:v>
                </c:pt>
                <c:pt idx="107">
                  <c:v>52.362995569999995</c:v>
                </c:pt>
                <c:pt idx="108">
                  <c:v>53.755082819999998</c:v>
                </c:pt>
                <c:pt idx="109">
                  <c:v>53.634923709999995</c:v>
                </c:pt>
                <c:pt idx="110">
                  <c:v>53.70233004</c:v>
                </c:pt>
                <c:pt idx="111">
                  <c:v>55.255606339999993</c:v>
                </c:pt>
                <c:pt idx="112">
                  <c:v>55.783134139999994</c:v>
                </c:pt>
                <c:pt idx="113">
                  <c:v>56.211017799999993</c:v>
                </c:pt>
                <c:pt idx="114">
                  <c:v>56.975933109999993</c:v>
                </c:pt>
                <c:pt idx="115">
                  <c:v>55.871055439999999</c:v>
                </c:pt>
                <c:pt idx="116">
                  <c:v>52.902246209999994</c:v>
                </c:pt>
                <c:pt idx="117">
                  <c:v>53.661300099999998</c:v>
                </c:pt>
                <c:pt idx="118">
                  <c:v>55.982422419999992</c:v>
                </c:pt>
                <c:pt idx="119">
                  <c:v>52.266282140000001</c:v>
                </c:pt>
                <c:pt idx="120">
                  <c:v>52.46850113</c:v>
                </c:pt>
                <c:pt idx="121">
                  <c:v>55.158892909999999</c:v>
                </c:pt>
                <c:pt idx="122">
                  <c:v>56.679931399999994</c:v>
                </c:pt>
                <c:pt idx="123">
                  <c:v>56.548049449999993</c:v>
                </c:pt>
                <c:pt idx="124">
                  <c:v>55.677628579999997</c:v>
                </c:pt>
                <c:pt idx="125">
                  <c:v>60.120584940000001</c:v>
                </c:pt>
                <c:pt idx="126">
                  <c:v>58.523347989999991</c:v>
                </c:pt>
                <c:pt idx="127">
                  <c:v>60.164545590000003</c:v>
                </c:pt>
                <c:pt idx="128">
                  <c:v>60.917738059999991</c:v>
                </c:pt>
                <c:pt idx="129">
                  <c:v>56.926111039999995</c:v>
                </c:pt>
                <c:pt idx="130">
                  <c:v>54.200550739999997</c:v>
                </c:pt>
                <c:pt idx="131">
                  <c:v>55.680559289999998</c:v>
                </c:pt>
                <c:pt idx="132">
                  <c:v>51.92631978</c:v>
                </c:pt>
                <c:pt idx="133">
                  <c:v>52.105093089999997</c:v>
                </c:pt>
                <c:pt idx="134">
                  <c:v>51.618595229999997</c:v>
                </c:pt>
                <c:pt idx="135">
                  <c:v>49.470384799999998</c:v>
                </c:pt>
                <c:pt idx="136">
                  <c:v>49.030778300000001</c:v>
                </c:pt>
                <c:pt idx="137">
                  <c:v>49.142145280000001</c:v>
                </c:pt>
                <c:pt idx="138">
                  <c:v>50.162032359999998</c:v>
                </c:pt>
                <c:pt idx="139">
                  <c:v>48.022614060000002</c:v>
                </c:pt>
                <c:pt idx="140">
                  <c:v>46.252465219999998</c:v>
                </c:pt>
                <c:pt idx="141">
                  <c:v>46.0707612</c:v>
                </c:pt>
                <c:pt idx="142">
                  <c:v>45.027428439999994</c:v>
                </c:pt>
                <c:pt idx="143">
                  <c:v>45.552025529999995</c:v>
                </c:pt>
                <c:pt idx="144">
                  <c:v>45.299984469999998</c:v>
                </c:pt>
                <c:pt idx="145">
                  <c:v>47.254768040000002</c:v>
                </c:pt>
                <c:pt idx="146">
                  <c:v>46.079553329999996</c:v>
                </c:pt>
                <c:pt idx="147">
                  <c:v>46.566051189999996</c:v>
                </c:pt>
                <c:pt idx="148">
                  <c:v>44.898477199999995</c:v>
                </c:pt>
                <c:pt idx="149">
                  <c:v>44.107185499999993</c:v>
                </c:pt>
                <c:pt idx="150">
                  <c:v>44.640574720000004</c:v>
                </c:pt>
                <c:pt idx="151">
                  <c:v>44.283028099999996</c:v>
                </c:pt>
                <c:pt idx="152">
                  <c:v>41.756756080000002</c:v>
                </c:pt>
                <c:pt idx="153">
                  <c:v>43.480013559999996</c:v>
                </c:pt>
                <c:pt idx="154">
                  <c:v>42.228600389999997</c:v>
                </c:pt>
                <c:pt idx="155">
                  <c:v>42.545117069999996</c:v>
                </c:pt>
                <c:pt idx="156">
                  <c:v>42.808880970000004</c:v>
                </c:pt>
                <c:pt idx="157">
                  <c:v>42.53632494</c:v>
                </c:pt>
                <c:pt idx="158">
                  <c:v>42.190501159999997</c:v>
                </c:pt>
                <c:pt idx="159">
                  <c:v>41.041662840000001</c:v>
                </c:pt>
                <c:pt idx="160">
                  <c:v>42.413235119999996</c:v>
                </c:pt>
                <c:pt idx="161">
                  <c:v>41.492992179999995</c:v>
                </c:pt>
                <c:pt idx="162">
                  <c:v>41.217505440000004</c:v>
                </c:pt>
                <c:pt idx="163">
                  <c:v>40.739799709999993</c:v>
                </c:pt>
                <c:pt idx="164">
                  <c:v>41.548675669999994</c:v>
                </c:pt>
                <c:pt idx="165">
                  <c:v>40.563957110000004</c:v>
                </c:pt>
                <c:pt idx="166">
                  <c:v>41.068039229999997</c:v>
                </c:pt>
                <c:pt idx="167">
                  <c:v>41.425585849999997</c:v>
                </c:pt>
                <c:pt idx="168">
                  <c:v>41.199921179999997</c:v>
                </c:pt>
                <c:pt idx="169">
                  <c:v>40.373460959999996</c:v>
                </c:pt>
                <c:pt idx="170">
                  <c:v>40.396906639999997</c:v>
                </c:pt>
                <c:pt idx="171">
                  <c:v>39.857655999999999</c:v>
                </c:pt>
                <c:pt idx="172">
                  <c:v>40.361738119999998</c:v>
                </c:pt>
                <c:pt idx="173">
                  <c:v>39.086879270000004</c:v>
                </c:pt>
                <c:pt idx="174">
                  <c:v>38.902244539999998</c:v>
                </c:pt>
                <c:pt idx="175">
                  <c:v>38.34540964</c:v>
                </c:pt>
                <c:pt idx="176">
                  <c:v>37.894080299999999</c:v>
                </c:pt>
                <c:pt idx="177">
                  <c:v>37.984932309999998</c:v>
                </c:pt>
                <c:pt idx="178">
                  <c:v>39.28030613</c:v>
                </c:pt>
                <c:pt idx="179">
                  <c:v>39.728704759999992</c:v>
                </c:pt>
                <c:pt idx="180">
                  <c:v>39.092740689999999</c:v>
                </c:pt>
                <c:pt idx="181">
                  <c:v>36.578191509999996</c:v>
                </c:pt>
                <c:pt idx="182">
                  <c:v>37.557048649999999</c:v>
                </c:pt>
                <c:pt idx="183">
                  <c:v>38.556420760000002</c:v>
                </c:pt>
                <c:pt idx="184">
                  <c:v>40.265024689999997</c:v>
                </c:pt>
                <c:pt idx="185">
                  <c:v>40.089182089999994</c:v>
                </c:pt>
                <c:pt idx="186">
                  <c:v>40.396906639999997</c:v>
                </c:pt>
                <c:pt idx="187">
                  <c:v>39.696466950000001</c:v>
                </c:pt>
                <c:pt idx="188">
                  <c:v>39.743358309999998</c:v>
                </c:pt>
                <c:pt idx="189">
                  <c:v>40.619640599999997</c:v>
                </c:pt>
                <c:pt idx="190">
                  <c:v>39.371158139999999</c:v>
                </c:pt>
                <c:pt idx="191">
                  <c:v>38.380578159999999</c:v>
                </c:pt>
                <c:pt idx="192">
                  <c:v>38.518321530000001</c:v>
                </c:pt>
                <c:pt idx="193">
                  <c:v>38.38350887</c:v>
                </c:pt>
                <c:pt idx="194">
                  <c:v>39.318405359999993</c:v>
                </c:pt>
                <c:pt idx="195">
                  <c:v>38.755709039999999</c:v>
                </c:pt>
                <c:pt idx="196">
                  <c:v>37.539464389999999</c:v>
                </c:pt>
                <c:pt idx="197">
                  <c:v>38.321963959999998</c:v>
                </c:pt>
                <c:pt idx="198">
                  <c:v>39.025334359999995</c:v>
                </c:pt>
                <c:pt idx="199">
                  <c:v>39.429772339999992</c:v>
                </c:pt>
                <c:pt idx="200">
                  <c:v>39.371158139999999</c:v>
                </c:pt>
                <c:pt idx="201">
                  <c:v>39.500109379999998</c:v>
                </c:pt>
                <c:pt idx="202">
                  <c:v>40.57274924</c:v>
                </c:pt>
                <c:pt idx="203">
                  <c:v>39.081017849999995</c:v>
                </c:pt>
                <c:pt idx="204">
                  <c:v>38.670718449999995</c:v>
                </c:pt>
                <c:pt idx="205">
                  <c:v>39.775596119999996</c:v>
                </c:pt>
                <c:pt idx="206">
                  <c:v>41.196990469999996</c:v>
                </c:pt>
                <c:pt idx="207">
                  <c:v>42.416165829999997</c:v>
                </c:pt>
                <c:pt idx="208">
                  <c:v>41.393348039999999</c:v>
                </c:pt>
                <c:pt idx="209">
                  <c:v>42.178778319999999</c:v>
                </c:pt>
                <c:pt idx="210">
                  <c:v>40.672393379999995</c:v>
                </c:pt>
                <c:pt idx="211">
                  <c:v>37.630316399999998</c:v>
                </c:pt>
                <c:pt idx="212">
                  <c:v>41.35817952</c:v>
                </c:pt>
                <c:pt idx="213">
                  <c:v>44.444217149999993</c:v>
                </c:pt>
                <c:pt idx="214">
                  <c:v>40.713423319999997</c:v>
                </c:pt>
                <c:pt idx="215">
                  <c:v>40.015914339999995</c:v>
                </c:pt>
                <c:pt idx="216">
                  <c:v>39.714051209999994</c:v>
                </c:pt>
                <c:pt idx="217">
                  <c:v>40.874612370000001</c:v>
                </c:pt>
                <c:pt idx="218">
                  <c:v>39.86058671</c:v>
                </c:pt>
                <c:pt idx="219">
                  <c:v>38.617965670000004</c:v>
                </c:pt>
                <c:pt idx="220">
                  <c:v>41.30249603</c:v>
                </c:pt>
                <c:pt idx="221">
                  <c:v>39.054641459999999</c:v>
                </c:pt>
                <c:pt idx="222">
                  <c:v>39.268583290000002</c:v>
                </c:pt>
                <c:pt idx="223">
                  <c:v>40.443797999999994</c:v>
                </c:pt>
                <c:pt idx="224">
                  <c:v>39.989537949999999</c:v>
                </c:pt>
                <c:pt idx="225">
                  <c:v>39.083948559999996</c:v>
                </c:pt>
                <c:pt idx="226">
                  <c:v>41.786063179999999</c:v>
                </c:pt>
                <c:pt idx="227">
                  <c:v>39.910408779999997</c:v>
                </c:pt>
                <c:pt idx="228">
                  <c:v>42.01172785</c:v>
                </c:pt>
                <c:pt idx="229">
                  <c:v>40.563957110000004</c:v>
                </c:pt>
                <c:pt idx="230">
                  <c:v>40.314846759999995</c:v>
                </c:pt>
                <c:pt idx="231">
                  <c:v>40.303123919999997</c:v>
                </c:pt>
                <c:pt idx="232">
                  <c:v>38.843630339999997</c:v>
                </c:pt>
                <c:pt idx="233">
                  <c:v>37.850119650000003</c:v>
                </c:pt>
                <c:pt idx="234">
                  <c:v>36.3994182</c:v>
                </c:pt>
                <c:pt idx="235">
                  <c:v>37.770990479999995</c:v>
                </c:pt>
                <c:pt idx="236">
                  <c:v>36.589914349999994</c:v>
                </c:pt>
                <c:pt idx="237">
                  <c:v>36.715934879999999</c:v>
                </c:pt>
                <c:pt idx="238">
                  <c:v>37.489642319999994</c:v>
                </c:pt>
                <c:pt idx="239">
                  <c:v>37.603940009999995</c:v>
                </c:pt>
                <c:pt idx="240">
                  <c:v>38.108022129999995</c:v>
                </c:pt>
                <c:pt idx="241">
                  <c:v>37.776851899999997</c:v>
                </c:pt>
                <c:pt idx="242">
                  <c:v>36.182545659999995</c:v>
                </c:pt>
                <c:pt idx="243">
                  <c:v>36.393556779999997</c:v>
                </c:pt>
                <c:pt idx="244">
                  <c:v>36.818509729999995</c:v>
                </c:pt>
                <c:pt idx="245">
                  <c:v>36.068247969999994</c:v>
                </c:pt>
                <c:pt idx="246">
                  <c:v>35.707770639999993</c:v>
                </c:pt>
                <c:pt idx="247">
                  <c:v>36.13858501</c:v>
                </c:pt>
                <c:pt idx="248">
                  <c:v>36.217714180000002</c:v>
                </c:pt>
                <c:pt idx="249">
                  <c:v>36.818509729999995</c:v>
                </c:pt>
                <c:pt idx="250">
                  <c:v>37.624454980000003</c:v>
                </c:pt>
                <c:pt idx="251">
                  <c:v>36.545953699999998</c:v>
                </c:pt>
                <c:pt idx="252">
                  <c:v>36.258744120000003</c:v>
                </c:pt>
                <c:pt idx="253">
                  <c:v>36.411141039999997</c:v>
                </c:pt>
                <c:pt idx="254">
                  <c:v>34.969231719999996</c:v>
                </c:pt>
                <c:pt idx="255">
                  <c:v>33.190290750000003</c:v>
                </c:pt>
                <c:pt idx="256">
                  <c:v>27.915012749999999</c:v>
                </c:pt>
                <c:pt idx="257">
                  <c:v>26.109695389999999</c:v>
                </c:pt>
                <c:pt idx="258">
                  <c:v>31.11534807</c:v>
                </c:pt>
                <c:pt idx="259">
                  <c:v>32.733099989999999</c:v>
                </c:pt>
                <c:pt idx="260">
                  <c:v>33.105300159999999</c:v>
                </c:pt>
                <c:pt idx="261">
                  <c:v>33.796947719999999</c:v>
                </c:pt>
                <c:pt idx="262">
                  <c:v>35.326778339999997</c:v>
                </c:pt>
                <c:pt idx="263">
                  <c:v>37.683069179999997</c:v>
                </c:pt>
                <c:pt idx="264">
                  <c:v>35.684324959999998</c:v>
                </c:pt>
                <c:pt idx="265">
                  <c:v>33.963998189999998</c:v>
                </c:pt>
                <c:pt idx="266">
                  <c:v>36.595775769999996</c:v>
                </c:pt>
                <c:pt idx="267">
                  <c:v>36.666112810000001</c:v>
                </c:pt>
                <c:pt idx="268">
                  <c:v>36.572330090000001</c:v>
                </c:pt>
                <c:pt idx="269">
                  <c:v>37.867703909999996</c:v>
                </c:pt>
                <c:pt idx="270">
                  <c:v>37.603940009999995</c:v>
                </c:pt>
                <c:pt idx="271">
                  <c:v>38.040615799999998</c:v>
                </c:pt>
                <c:pt idx="272">
                  <c:v>37.360691079999995</c:v>
                </c:pt>
                <c:pt idx="273">
                  <c:v>37.152610670000001</c:v>
                </c:pt>
                <c:pt idx="274">
                  <c:v>36.60749861</c:v>
                </c:pt>
                <c:pt idx="275">
                  <c:v>38.746916909999996</c:v>
                </c:pt>
                <c:pt idx="276">
                  <c:v>38.506598689999997</c:v>
                </c:pt>
                <c:pt idx="277">
                  <c:v>38.38350887</c:v>
                </c:pt>
                <c:pt idx="278">
                  <c:v>36.841955410000004</c:v>
                </c:pt>
                <c:pt idx="279">
                  <c:v>36.985560199999995</c:v>
                </c:pt>
                <c:pt idx="280">
                  <c:v>35.452798869999995</c:v>
                </c:pt>
                <c:pt idx="281">
                  <c:v>35.46452171</c:v>
                </c:pt>
                <c:pt idx="282">
                  <c:v>34.711329239999998</c:v>
                </c:pt>
                <c:pt idx="283">
                  <c:v>35.010261659999998</c:v>
                </c:pt>
                <c:pt idx="284">
                  <c:v>35.12749006</c:v>
                </c:pt>
                <c:pt idx="285">
                  <c:v>33.067200929999998</c:v>
                </c:pt>
                <c:pt idx="286">
                  <c:v>32.62173301</c:v>
                </c:pt>
                <c:pt idx="287">
                  <c:v>33.210805719999996</c:v>
                </c:pt>
                <c:pt idx="288">
                  <c:v>33.697303579999996</c:v>
                </c:pt>
                <c:pt idx="289">
                  <c:v>34.556001610000003</c:v>
                </c:pt>
                <c:pt idx="290">
                  <c:v>35.710701349999994</c:v>
                </c:pt>
                <c:pt idx="291">
                  <c:v>34.752359179999999</c:v>
                </c:pt>
                <c:pt idx="292">
                  <c:v>36.062386549999999</c:v>
                </c:pt>
                <c:pt idx="293">
                  <c:v>36.96211452</c:v>
                </c:pt>
                <c:pt idx="294">
                  <c:v>36.877123929999996</c:v>
                </c:pt>
                <c:pt idx="295">
                  <c:v>37.044174399999996</c:v>
                </c:pt>
                <c:pt idx="296">
                  <c:v>36.578191509999996</c:v>
                </c:pt>
                <c:pt idx="297">
                  <c:v>36.745241979999996</c:v>
                </c:pt>
                <c:pt idx="298">
                  <c:v>39.344781749999996</c:v>
                </c:pt>
                <c:pt idx="299">
                  <c:v>38.301448989999997</c:v>
                </c:pt>
                <c:pt idx="300">
                  <c:v>38.550559339999992</c:v>
                </c:pt>
                <c:pt idx="301">
                  <c:v>38.503667980000003</c:v>
                </c:pt>
                <c:pt idx="302">
                  <c:v>38.656064899999997</c:v>
                </c:pt>
                <c:pt idx="303">
                  <c:v>39.892824519999998</c:v>
                </c:pt>
                <c:pt idx="304">
                  <c:v>38.140259939999993</c:v>
                </c:pt>
                <c:pt idx="305">
                  <c:v>38.23404266</c:v>
                </c:pt>
                <c:pt idx="306">
                  <c:v>39.634922039999999</c:v>
                </c:pt>
                <c:pt idx="307">
                  <c:v>41.569190640000002</c:v>
                </c:pt>
                <c:pt idx="308">
                  <c:v>41.073900649999999</c:v>
                </c:pt>
                <c:pt idx="309">
                  <c:v>40.473105099999998</c:v>
                </c:pt>
                <c:pt idx="310">
                  <c:v>41.991212879999999</c:v>
                </c:pt>
                <c:pt idx="311">
                  <c:v>41.835885249999997</c:v>
                </c:pt>
                <c:pt idx="312">
                  <c:v>42.905594399999998</c:v>
                </c:pt>
                <c:pt idx="313">
                  <c:v>42.483572159999994</c:v>
                </c:pt>
                <c:pt idx="314">
                  <c:v>43.585519120000001</c:v>
                </c:pt>
                <c:pt idx="315">
                  <c:v>42.609592689999999</c:v>
                </c:pt>
                <c:pt idx="316">
                  <c:v>42.606661979999998</c:v>
                </c:pt>
                <c:pt idx="317">
                  <c:v>41.771409630000001</c:v>
                </c:pt>
                <c:pt idx="318">
                  <c:v>41.979490039999995</c:v>
                </c:pt>
                <c:pt idx="319">
                  <c:v>43.186942559999999</c:v>
                </c:pt>
                <c:pt idx="320">
                  <c:v>43.661717580000001</c:v>
                </c:pt>
                <c:pt idx="321">
                  <c:v>44.186314670000002</c:v>
                </c:pt>
                <c:pt idx="322">
                  <c:v>44.502831349999994</c:v>
                </c:pt>
                <c:pt idx="323">
                  <c:v>44.502831349999994</c:v>
                </c:pt>
                <c:pt idx="324">
                  <c:v>45.666323219999995</c:v>
                </c:pt>
                <c:pt idx="325">
                  <c:v>44.658158979999996</c:v>
                </c:pt>
                <c:pt idx="326">
                  <c:v>45.431866419999999</c:v>
                </c:pt>
                <c:pt idx="327">
                  <c:v>44.693327499999995</c:v>
                </c:pt>
                <c:pt idx="328">
                  <c:v>44.561445549999995</c:v>
                </c:pt>
                <c:pt idx="329">
                  <c:v>43.837560179999997</c:v>
                </c:pt>
                <c:pt idx="330">
                  <c:v>43.324685929999994</c:v>
                </c:pt>
                <c:pt idx="331">
                  <c:v>44.019264199999995</c:v>
                </c:pt>
                <c:pt idx="332">
                  <c:v>45.305845890000001</c:v>
                </c:pt>
                <c:pt idx="333">
                  <c:v>44.895546490000001</c:v>
                </c:pt>
                <c:pt idx="334">
                  <c:v>44.353365140000001</c:v>
                </c:pt>
                <c:pt idx="335">
                  <c:v>45.094834769999999</c:v>
                </c:pt>
                <c:pt idx="336">
                  <c:v>44.268374549999997</c:v>
                </c:pt>
                <c:pt idx="337">
                  <c:v>44.587821939999998</c:v>
                </c:pt>
                <c:pt idx="338">
                  <c:v>44.951229980000001</c:v>
                </c:pt>
                <c:pt idx="339">
                  <c:v>46.135236819999996</c:v>
                </c:pt>
                <c:pt idx="340">
                  <c:v>45.654600379999998</c:v>
                </c:pt>
                <c:pt idx="341">
                  <c:v>45.894918599999997</c:v>
                </c:pt>
                <c:pt idx="342">
                  <c:v>45.557886949999997</c:v>
                </c:pt>
                <c:pt idx="343">
                  <c:v>45.478757780000002</c:v>
                </c:pt>
                <c:pt idx="344">
                  <c:v>45.276538789999996</c:v>
                </c:pt>
                <c:pt idx="345">
                  <c:v>46.486922020000002</c:v>
                </c:pt>
                <c:pt idx="346">
                  <c:v>47.600591819999998</c:v>
                </c:pt>
                <c:pt idx="347">
                  <c:v>47.659206019999999</c:v>
                </c:pt>
                <c:pt idx="348">
                  <c:v>47.237183779999995</c:v>
                </c:pt>
                <c:pt idx="349">
                  <c:v>46.48399131</c:v>
                </c:pt>
                <c:pt idx="350">
                  <c:v>47.266490879999999</c:v>
                </c:pt>
                <c:pt idx="351">
                  <c:v>47.474571289999993</c:v>
                </c:pt>
                <c:pt idx="352">
                  <c:v>49.259373679999996</c:v>
                </c:pt>
                <c:pt idx="353">
                  <c:v>47.893662820000003</c:v>
                </c:pt>
                <c:pt idx="354">
                  <c:v>45.531510560000001</c:v>
                </c:pt>
                <c:pt idx="355">
                  <c:v>47.738335190000001</c:v>
                </c:pt>
                <c:pt idx="356">
                  <c:v>44.828140159999997</c:v>
                </c:pt>
                <c:pt idx="357">
                  <c:v>43.043337769999994</c:v>
                </c:pt>
                <c:pt idx="358">
                  <c:v>43.254348889999996</c:v>
                </c:pt>
                <c:pt idx="359">
                  <c:v>47.017380529999997</c:v>
                </c:pt>
                <c:pt idx="360">
                  <c:v>46.264188059999995</c:v>
                </c:pt>
                <c:pt idx="361">
                  <c:v>46.926528519999998</c:v>
                </c:pt>
                <c:pt idx="362">
                  <c:v>45.886126470000001</c:v>
                </c:pt>
                <c:pt idx="363">
                  <c:v>42.278422460000002</c:v>
                </c:pt>
                <c:pt idx="364">
                  <c:v>43.95771929</c:v>
                </c:pt>
              </c:numCache>
            </c:numRef>
          </c:val>
          <c:smooth val="0"/>
          <c:extLst>
            <c:ext xmlns:c16="http://schemas.microsoft.com/office/drawing/2014/chart" uri="{C3380CC4-5D6E-409C-BE32-E72D297353CC}">
              <c16:uniqueId val="{00000000-1335-4A6C-85EC-9C073AA05D27}"/>
            </c:ext>
          </c:extLst>
        </c:ser>
        <c:ser>
          <c:idx val="1"/>
          <c:order val="1"/>
          <c:tx>
            <c:strRef>
              <c:f>'Prices pop up data and chart'!$D$1</c:f>
              <c:strCache>
                <c:ptCount val="1"/>
                <c:pt idx="0">
                  <c:v>NBP 2017/18</c:v>
                </c:pt>
              </c:strCache>
            </c:strRef>
          </c:tx>
          <c:spPr>
            <a:ln w="28575" cap="rnd">
              <a:solidFill>
                <a:schemeClr val="accent2">
                  <a:alpha val="25000"/>
                </a:schemeClr>
              </a:solidFill>
              <a:round/>
            </a:ln>
            <a:effectLst/>
          </c:spPr>
          <c:marker>
            <c:symbol val="none"/>
          </c:marker>
          <c:cat>
            <c:strRef>
              <c:f>'Prices pop up data and chart'!$A$2:$A$548</c:f>
              <c:strCache>
                <c:ptCount val="547"/>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pt idx="365">
                  <c:v>1-Oct</c:v>
                </c:pt>
                <c:pt idx="366">
                  <c:v>2-Oct</c:v>
                </c:pt>
                <c:pt idx="367">
                  <c:v>3-Oct</c:v>
                </c:pt>
                <c:pt idx="368">
                  <c:v>4-Oct</c:v>
                </c:pt>
                <c:pt idx="369">
                  <c:v>5-Oct</c:v>
                </c:pt>
                <c:pt idx="370">
                  <c:v>6-Oct</c:v>
                </c:pt>
                <c:pt idx="371">
                  <c:v>7-Oct</c:v>
                </c:pt>
                <c:pt idx="372">
                  <c:v>8-Oct</c:v>
                </c:pt>
                <c:pt idx="373">
                  <c:v>9-Oct</c:v>
                </c:pt>
                <c:pt idx="374">
                  <c:v>10-Oct</c:v>
                </c:pt>
                <c:pt idx="375">
                  <c:v>11-Oct</c:v>
                </c:pt>
                <c:pt idx="376">
                  <c:v>12-Oct</c:v>
                </c:pt>
                <c:pt idx="377">
                  <c:v>13-Oct</c:v>
                </c:pt>
                <c:pt idx="378">
                  <c:v>14-Oct</c:v>
                </c:pt>
                <c:pt idx="379">
                  <c:v>15-Oct</c:v>
                </c:pt>
                <c:pt idx="380">
                  <c:v>16-Oct</c:v>
                </c:pt>
                <c:pt idx="381">
                  <c:v>17-Oct</c:v>
                </c:pt>
                <c:pt idx="382">
                  <c:v>18-Oct</c:v>
                </c:pt>
                <c:pt idx="383">
                  <c:v>19-Oct</c:v>
                </c:pt>
                <c:pt idx="384">
                  <c:v>20-Oct</c:v>
                </c:pt>
                <c:pt idx="385">
                  <c:v>21-Oct</c:v>
                </c:pt>
                <c:pt idx="386">
                  <c:v>22-Oct</c:v>
                </c:pt>
                <c:pt idx="387">
                  <c:v>23-Oct</c:v>
                </c:pt>
                <c:pt idx="388">
                  <c:v>24-Oct</c:v>
                </c:pt>
                <c:pt idx="389">
                  <c:v>25-Oct</c:v>
                </c:pt>
                <c:pt idx="390">
                  <c:v>26-Oct</c:v>
                </c:pt>
                <c:pt idx="391">
                  <c:v>27-Oct</c:v>
                </c:pt>
                <c:pt idx="392">
                  <c:v>28-Oct</c:v>
                </c:pt>
                <c:pt idx="393">
                  <c:v>29-Oct</c:v>
                </c:pt>
                <c:pt idx="394">
                  <c:v>30-Oct</c:v>
                </c:pt>
                <c:pt idx="395">
                  <c:v>31-Oct</c:v>
                </c:pt>
                <c:pt idx="396">
                  <c:v>1-Nov</c:v>
                </c:pt>
                <c:pt idx="397">
                  <c:v>2-Nov</c:v>
                </c:pt>
                <c:pt idx="398">
                  <c:v>3-Nov</c:v>
                </c:pt>
                <c:pt idx="399">
                  <c:v>4-Nov</c:v>
                </c:pt>
                <c:pt idx="400">
                  <c:v>5-Nov</c:v>
                </c:pt>
                <c:pt idx="401">
                  <c:v>6-Nov</c:v>
                </c:pt>
                <c:pt idx="402">
                  <c:v>7-Nov</c:v>
                </c:pt>
                <c:pt idx="403">
                  <c:v>8-Nov</c:v>
                </c:pt>
                <c:pt idx="404">
                  <c:v>9-Nov</c:v>
                </c:pt>
                <c:pt idx="405">
                  <c:v>10-Nov</c:v>
                </c:pt>
                <c:pt idx="406">
                  <c:v>11-Nov</c:v>
                </c:pt>
                <c:pt idx="407">
                  <c:v>12-Nov</c:v>
                </c:pt>
                <c:pt idx="408">
                  <c:v>13-Nov</c:v>
                </c:pt>
                <c:pt idx="409">
                  <c:v>14-Nov</c:v>
                </c:pt>
                <c:pt idx="410">
                  <c:v>15-Nov</c:v>
                </c:pt>
                <c:pt idx="411">
                  <c:v>16-Nov</c:v>
                </c:pt>
                <c:pt idx="412">
                  <c:v>17-Nov</c:v>
                </c:pt>
                <c:pt idx="413">
                  <c:v>18-Nov</c:v>
                </c:pt>
                <c:pt idx="414">
                  <c:v>19-Nov</c:v>
                </c:pt>
                <c:pt idx="415">
                  <c:v>20-Nov</c:v>
                </c:pt>
                <c:pt idx="416">
                  <c:v>21-Nov</c:v>
                </c:pt>
                <c:pt idx="417">
                  <c:v>22-Nov</c:v>
                </c:pt>
                <c:pt idx="418">
                  <c:v>23-Nov</c:v>
                </c:pt>
                <c:pt idx="419">
                  <c:v>24-Nov</c:v>
                </c:pt>
                <c:pt idx="420">
                  <c:v>25-Nov</c:v>
                </c:pt>
                <c:pt idx="421">
                  <c:v>26-Nov</c:v>
                </c:pt>
                <c:pt idx="422">
                  <c:v>27-Nov</c:v>
                </c:pt>
                <c:pt idx="423">
                  <c:v>28-Nov</c:v>
                </c:pt>
                <c:pt idx="424">
                  <c:v>29-Nov</c:v>
                </c:pt>
                <c:pt idx="425">
                  <c:v>30-Nov</c:v>
                </c:pt>
                <c:pt idx="426">
                  <c:v>1-Dec</c:v>
                </c:pt>
                <c:pt idx="427">
                  <c:v>2-Dec</c:v>
                </c:pt>
                <c:pt idx="428">
                  <c:v>3-Dec</c:v>
                </c:pt>
                <c:pt idx="429">
                  <c:v>4-Dec</c:v>
                </c:pt>
                <c:pt idx="430">
                  <c:v>5-Dec</c:v>
                </c:pt>
                <c:pt idx="431">
                  <c:v>6-Dec</c:v>
                </c:pt>
                <c:pt idx="432">
                  <c:v>7-Dec</c:v>
                </c:pt>
                <c:pt idx="433">
                  <c:v>8-Dec</c:v>
                </c:pt>
                <c:pt idx="434">
                  <c:v>9-Dec</c:v>
                </c:pt>
                <c:pt idx="435">
                  <c:v>10-Dec</c:v>
                </c:pt>
                <c:pt idx="436">
                  <c:v>11-Dec</c:v>
                </c:pt>
                <c:pt idx="437">
                  <c:v>12-Dec</c:v>
                </c:pt>
                <c:pt idx="438">
                  <c:v>13-Dec</c:v>
                </c:pt>
                <c:pt idx="439">
                  <c:v>14-Dec</c:v>
                </c:pt>
                <c:pt idx="440">
                  <c:v>15-Dec</c:v>
                </c:pt>
                <c:pt idx="441">
                  <c:v>16-Dec</c:v>
                </c:pt>
                <c:pt idx="442">
                  <c:v>17-Dec</c:v>
                </c:pt>
                <c:pt idx="443">
                  <c:v>18-Dec</c:v>
                </c:pt>
                <c:pt idx="444">
                  <c:v>19-Dec</c:v>
                </c:pt>
                <c:pt idx="445">
                  <c:v>20-Dec</c:v>
                </c:pt>
                <c:pt idx="446">
                  <c:v>21-Dec</c:v>
                </c:pt>
                <c:pt idx="447">
                  <c:v>22-Dec</c:v>
                </c:pt>
                <c:pt idx="448">
                  <c:v>23-Dec</c:v>
                </c:pt>
                <c:pt idx="449">
                  <c:v>24-Dec</c:v>
                </c:pt>
                <c:pt idx="450">
                  <c:v>25-Dec</c:v>
                </c:pt>
                <c:pt idx="451">
                  <c:v>26-Dec</c:v>
                </c:pt>
                <c:pt idx="452">
                  <c:v>27-Dec</c:v>
                </c:pt>
                <c:pt idx="453">
                  <c:v>28-Dec</c:v>
                </c:pt>
                <c:pt idx="454">
                  <c:v>29-Dec</c:v>
                </c:pt>
                <c:pt idx="455">
                  <c:v>30-Dec</c:v>
                </c:pt>
                <c:pt idx="456">
                  <c:v>31-Dec</c:v>
                </c:pt>
                <c:pt idx="457">
                  <c:v>1-Jan</c:v>
                </c:pt>
                <c:pt idx="458">
                  <c:v>2-Jan</c:v>
                </c:pt>
                <c:pt idx="459">
                  <c:v>3-Jan</c:v>
                </c:pt>
                <c:pt idx="460">
                  <c:v>4-Jan</c:v>
                </c:pt>
                <c:pt idx="461">
                  <c:v>5-Jan</c:v>
                </c:pt>
                <c:pt idx="462">
                  <c:v>6-Jan</c:v>
                </c:pt>
                <c:pt idx="463">
                  <c:v>7-Jan</c:v>
                </c:pt>
                <c:pt idx="464">
                  <c:v>8-Jan</c:v>
                </c:pt>
                <c:pt idx="465">
                  <c:v>9-Jan</c:v>
                </c:pt>
                <c:pt idx="466">
                  <c:v>10-Jan</c:v>
                </c:pt>
                <c:pt idx="467">
                  <c:v>11-Jan</c:v>
                </c:pt>
                <c:pt idx="468">
                  <c:v>12-Jan</c:v>
                </c:pt>
                <c:pt idx="469">
                  <c:v>13-Jan</c:v>
                </c:pt>
                <c:pt idx="470">
                  <c:v>14-Jan</c:v>
                </c:pt>
                <c:pt idx="471">
                  <c:v>15-Jan</c:v>
                </c:pt>
                <c:pt idx="472">
                  <c:v>16-Jan</c:v>
                </c:pt>
                <c:pt idx="473">
                  <c:v>17-Jan</c:v>
                </c:pt>
                <c:pt idx="474">
                  <c:v>18-Jan</c:v>
                </c:pt>
                <c:pt idx="475">
                  <c:v>19-Jan</c:v>
                </c:pt>
                <c:pt idx="476">
                  <c:v>20-Jan</c:v>
                </c:pt>
                <c:pt idx="477">
                  <c:v>21-Jan</c:v>
                </c:pt>
                <c:pt idx="478">
                  <c:v>22-Jan</c:v>
                </c:pt>
                <c:pt idx="479">
                  <c:v>23-Jan</c:v>
                </c:pt>
                <c:pt idx="480">
                  <c:v>24-Jan</c:v>
                </c:pt>
                <c:pt idx="481">
                  <c:v>25-Jan</c:v>
                </c:pt>
                <c:pt idx="482">
                  <c:v>26-Jan</c:v>
                </c:pt>
                <c:pt idx="483">
                  <c:v>27-Jan</c:v>
                </c:pt>
                <c:pt idx="484">
                  <c:v>28-Jan</c:v>
                </c:pt>
                <c:pt idx="485">
                  <c:v>29-Jan</c:v>
                </c:pt>
                <c:pt idx="486">
                  <c:v>30-Jan</c:v>
                </c:pt>
                <c:pt idx="487">
                  <c:v>31-Jan</c:v>
                </c:pt>
                <c:pt idx="488">
                  <c:v>1-Feb</c:v>
                </c:pt>
                <c:pt idx="489">
                  <c:v>2-Feb</c:v>
                </c:pt>
                <c:pt idx="490">
                  <c:v>3-Feb</c:v>
                </c:pt>
                <c:pt idx="491">
                  <c:v>4-Feb</c:v>
                </c:pt>
                <c:pt idx="492">
                  <c:v>5-Feb</c:v>
                </c:pt>
                <c:pt idx="493">
                  <c:v>6-Feb</c:v>
                </c:pt>
                <c:pt idx="494">
                  <c:v>7-Feb</c:v>
                </c:pt>
                <c:pt idx="495">
                  <c:v>8-Feb</c:v>
                </c:pt>
                <c:pt idx="496">
                  <c:v>9-Feb</c:v>
                </c:pt>
                <c:pt idx="497">
                  <c:v>10-Feb</c:v>
                </c:pt>
                <c:pt idx="498">
                  <c:v>11-Feb</c:v>
                </c:pt>
                <c:pt idx="499">
                  <c:v>12-Feb</c:v>
                </c:pt>
                <c:pt idx="500">
                  <c:v>13-Feb</c:v>
                </c:pt>
                <c:pt idx="501">
                  <c:v>14-Feb</c:v>
                </c:pt>
                <c:pt idx="502">
                  <c:v>15-Feb</c:v>
                </c:pt>
                <c:pt idx="503">
                  <c:v>16-Feb</c:v>
                </c:pt>
                <c:pt idx="504">
                  <c:v>17-Feb</c:v>
                </c:pt>
                <c:pt idx="505">
                  <c:v>18-Feb</c:v>
                </c:pt>
                <c:pt idx="506">
                  <c:v>19-Feb</c:v>
                </c:pt>
                <c:pt idx="507">
                  <c:v>20-Feb</c:v>
                </c:pt>
                <c:pt idx="508">
                  <c:v>21-Feb</c:v>
                </c:pt>
                <c:pt idx="509">
                  <c:v>22-Feb</c:v>
                </c:pt>
                <c:pt idx="510">
                  <c:v>23-Feb</c:v>
                </c:pt>
                <c:pt idx="511">
                  <c:v>24-Feb</c:v>
                </c:pt>
                <c:pt idx="512">
                  <c:v>25-Feb</c:v>
                </c:pt>
                <c:pt idx="513">
                  <c:v>26-Feb</c:v>
                </c:pt>
                <c:pt idx="514">
                  <c:v>27-Feb</c:v>
                </c:pt>
                <c:pt idx="515">
                  <c:v>28-Feb</c:v>
                </c:pt>
                <c:pt idx="516">
                  <c:v>1-Mar</c:v>
                </c:pt>
                <c:pt idx="517">
                  <c:v>2-Mar</c:v>
                </c:pt>
                <c:pt idx="518">
                  <c:v>3-Mar</c:v>
                </c:pt>
                <c:pt idx="519">
                  <c:v>4-Mar</c:v>
                </c:pt>
                <c:pt idx="520">
                  <c:v>5-Mar</c:v>
                </c:pt>
                <c:pt idx="521">
                  <c:v>6-Mar</c:v>
                </c:pt>
                <c:pt idx="522">
                  <c:v>7-Mar</c:v>
                </c:pt>
                <c:pt idx="523">
                  <c:v>8-Mar</c:v>
                </c:pt>
                <c:pt idx="524">
                  <c:v>9-Mar</c:v>
                </c:pt>
                <c:pt idx="525">
                  <c:v>10-Mar</c:v>
                </c:pt>
                <c:pt idx="526">
                  <c:v>11-Mar</c:v>
                </c:pt>
                <c:pt idx="527">
                  <c:v>12-Mar</c:v>
                </c:pt>
                <c:pt idx="528">
                  <c:v>13-Mar</c:v>
                </c:pt>
                <c:pt idx="529">
                  <c:v>14-Mar</c:v>
                </c:pt>
                <c:pt idx="530">
                  <c:v>15-Mar</c:v>
                </c:pt>
                <c:pt idx="531">
                  <c:v>16-Mar</c:v>
                </c:pt>
                <c:pt idx="532">
                  <c:v>17-Mar</c:v>
                </c:pt>
                <c:pt idx="533">
                  <c:v>18-Mar</c:v>
                </c:pt>
                <c:pt idx="534">
                  <c:v>19-Mar</c:v>
                </c:pt>
                <c:pt idx="535">
                  <c:v>20-Mar</c:v>
                </c:pt>
                <c:pt idx="536">
                  <c:v>21-Mar</c:v>
                </c:pt>
                <c:pt idx="537">
                  <c:v>22-Mar</c:v>
                </c:pt>
                <c:pt idx="538">
                  <c:v>23-Mar</c:v>
                </c:pt>
                <c:pt idx="539">
                  <c:v>24-Mar</c:v>
                </c:pt>
                <c:pt idx="540">
                  <c:v>25-Mar</c:v>
                </c:pt>
                <c:pt idx="541">
                  <c:v>26-Mar</c:v>
                </c:pt>
                <c:pt idx="542">
                  <c:v>27-Mar</c:v>
                </c:pt>
                <c:pt idx="543">
                  <c:v>28-Mar</c:v>
                </c:pt>
                <c:pt idx="544">
                  <c:v>29-Mar</c:v>
                </c:pt>
                <c:pt idx="545">
                  <c:v>30-Mar</c:v>
                </c:pt>
                <c:pt idx="546">
                  <c:v>31-Mar</c:v>
                </c:pt>
              </c:strCache>
            </c:strRef>
          </c:cat>
          <c:val>
            <c:numRef>
              <c:f>'Prices pop up data and chart'!$D$2:$D$366</c:f>
              <c:numCache>
                <c:formatCode>General</c:formatCode>
                <c:ptCount val="365"/>
                <c:pt idx="0">
                  <c:v>41.721587559999996</c:v>
                </c:pt>
                <c:pt idx="1">
                  <c:v>44.420771469999998</c:v>
                </c:pt>
                <c:pt idx="2">
                  <c:v>47.281144429999998</c:v>
                </c:pt>
                <c:pt idx="3">
                  <c:v>47.366135020000002</c:v>
                </c:pt>
                <c:pt idx="4">
                  <c:v>46.325732969999997</c:v>
                </c:pt>
                <c:pt idx="5">
                  <c:v>47.726612349999996</c:v>
                </c:pt>
                <c:pt idx="6">
                  <c:v>48.453428429999995</c:v>
                </c:pt>
                <c:pt idx="7">
                  <c:v>48.834420729999991</c:v>
                </c:pt>
                <c:pt idx="8">
                  <c:v>48.20431808</c:v>
                </c:pt>
                <c:pt idx="9">
                  <c:v>44.198037509999999</c:v>
                </c:pt>
                <c:pt idx="10">
                  <c:v>43.708608939999998</c:v>
                </c:pt>
                <c:pt idx="11">
                  <c:v>43.395022969999992</c:v>
                </c:pt>
                <c:pt idx="12">
                  <c:v>45.250162400000001</c:v>
                </c:pt>
                <c:pt idx="13">
                  <c:v>44.532138449999998</c:v>
                </c:pt>
                <c:pt idx="14">
                  <c:v>43.767223139999999</c:v>
                </c:pt>
                <c:pt idx="15">
                  <c:v>41.487130759999999</c:v>
                </c:pt>
                <c:pt idx="16">
                  <c:v>44.634713299999994</c:v>
                </c:pt>
                <c:pt idx="17">
                  <c:v>45.933017829999997</c:v>
                </c:pt>
                <c:pt idx="18">
                  <c:v>43.072644869999998</c:v>
                </c:pt>
                <c:pt idx="19">
                  <c:v>44.215621769999998</c:v>
                </c:pt>
                <c:pt idx="20">
                  <c:v>42.378066599999997</c:v>
                </c:pt>
                <c:pt idx="21">
                  <c:v>42.64769192</c:v>
                </c:pt>
                <c:pt idx="22">
                  <c:v>46.152821079999995</c:v>
                </c:pt>
                <c:pt idx="23">
                  <c:v>45.464104229999997</c:v>
                </c:pt>
                <c:pt idx="24">
                  <c:v>44.716773179999997</c:v>
                </c:pt>
                <c:pt idx="25">
                  <c:v>46.677418169999996</c:v>
                </c:pt>
                <c:pt idx="26">
                  <c:v>42.032242819999993</c:v>
                </c:pt>
                <c:pt idx="27">
                  <c:v>44.631782589999993</c:v>
                </c:pt>
                <c:pt idx="28">
                  <c:v>46.111791139999994</c:v>
                </c:pt>
                <c:pt idx="29">
                  <c:v>47.852632880000002</c:v>
                </c:pt>
                <c:pt idx="30">
                  <c:v>48.365507129999997</c:v>
                </c:pt>
                <c:pt idx="31">
                  <c:v>47.073064019999997</c:v>
                </c:pt>
                <c:pt idx="32">
                  <c:v>47.621106789999999</c:v>
                </c:pt>
                <c:pt idx="33">
                  <c:v>48.136911749999996</c:v>
                </c:pt>
                <c:pt idx="34">
                  <c:v>47.049618339999995</c:v>
                </c:pt>
                <c:pt idx="35">
                  <c:v>47.73540448</c:v>
                </c:pt>
                <c:pt idx="36">
                  <c:v>50.534232529999997</c:v>
                </c:pt>
                <c:pt idx="37">
                  <c:v>50.311498569999991</c:v>
                </c:pt>
                <c:pt idx="38">
                  <c:v>52.351272729999998</c:v>
                </c:pt>
                <c:pt idx="39">
                  <c:v>53.409259039999995</c:v>
                </c:pt>
                <c:pt idx="40">
                  <c:v>52.269212850000002</c:v>
                </c:pt>
                <c:pt idx="41">
                  <c:v>53.400466909999999</c:v>
                </c:pt>
                <c:pt idx="42">
                  <c:v>53.45908111</c:v>
                </c:pt>
                <c:pt idx="43">
                  <c:v>55.153031489999996</c:v>
                </c:pt>
                <c:pt idx="44">
                  <c:v>52.342480599999995</c:v>
                </c:pt>
                <c:pt idx="45">
                  <c:v>51.853052030000001</c:v>
                </c:pt>
                <c:pt idx="46">
                  <c:v>51.45740618</c:v>
                </c:pt>
                <c:pt idx="47">
                  <c:v>52.629690179999997</c:v>
                </c:pt>
                <c:pt idx="48">
                  <c:v>51.240533639999995</c:v>
                </c:pt>
                <c:pt idx="49">
                  <c:v>52.638482310000001</c:v>
                </c:pt>
                <c:pt idx="50">
                  <c:v>54.080391629999994</c:v>
                </c:pt>
                <c:pt idx="51">
                  <c:v>52.017171789999992</c:v>
                </c:pt>
                <c:pt idx="52">
                  <c:v>53.464942529999995</c:v>
                </c:pt>
                <c:pt idx="53">
                  <c:v>55.155962199999991</c:v>
                </c:pt>
                <c:pt idx="54">
                  <c:v>55.885708989999998</c:v>
                </c:pt>
                <c:pt idx="55">
                  <c:v>55.287844149999998</c:v>
                </c:pt>
                <c:pt idx="56">
                  <c:v>55.589707279999999</c:v>
                </c:pt>
                <c:pt idx="57">
                  <c:v>56.055690169999998</c:v>
                </c:pt>
                <c:pt idx="58">
                  <c:v>57.016963049999994</c:v>
                </c:pt>
                <c:pt idx="59">
                  <c:v>56.653555009999998</c:v>
                </c:pt>
                <c:pt idx="60">
                  <c:v>59.00691513999999</c:v>
                </c:pt>
                <c:pt idx="61">
                  <c:v>58.288891189999994</c:v>
                </c:pt>
                <c:pt idx="62">
                  <c:v>56.694584949999999</c:v>
                </c:pt>
                <c:pt idx="63">
                  <c:v>54.906851849999995</c:v>
                </c:pt>
                <c:pt idx="64">
                  <c:v>59.097767150000003</c:v>
                </c:pt>
                <c:pt idx="65">
                  <c:v>56.524603769999999</c:v>
                </c:pt>
                <c:pt idx="66">
                  <c:v>56.52753448</c:v>
                </c:pt>
                <c:pt idx="67">
                  <c:v>59.994564409999995</c:v>
                </c:pt>
                <c:pt idx="68">
                  <c:v>58.277168349999997</c:v>
                </c:pt>
                <c:pt idx="69">
                  <c:v>59.135866379999989</c:v>
                </c:pt>
                <c:pt idx="70">
                  <c:v>60.445893749999996</c:v>
                </c:pt>
                <c:pt idx="71">
                  <c:v>67.497182010000003</c:v>
                </c:pt>
                <c:pt idx="72">
                  <c:v>69.88277995</c:v>
                </c:pt>
                <c:pt idx="73">
                  <c:v>62.37430092999999</c:v>
                </c:pt>
                <c:pt idx="74">
                  <c:v>60.152822750000006</c:v>
                </c:pt>
                <c:pt idx="75">
                  <c:v>60.070762869999996</c:v>
                </c:pt>
                <c:pt idx="76">
                  <c:v>63.725358239999991</c:v>
                </c:pt>
                <c:pt idx="77">
                  <c:v>61.881941649999995</c:v>
                </c:pt>
                <c:pt idx="78">
                  <c:v>63.174384760000002</c:v>
                </c:pt>
                <c:pt idx="79">
                  <c:v>58.655229939999991</c:v>
                </c:pt>
                <c:pt idx="80">
                  <c:v>58.810557569999993</c:v>
                </c:pt>
                <c:pt idx="81">
                  <c:v>58.400258169999994</c:v>
                </c:pt>
                <c:pt idx="82">
                  <c:v>55.015288119999994</c:v>
                </c:pt>
                <c:pt idx="83">
                  <c:v>55.076833029999996</c:v>
                </c:pt>
                <c:pt idx="84">
                  <c:v>53.447358270000002</c:v>
                </c:pt>
                <c:pt idx="85">
                  <c:v>53.268584959999998</c:v>
                </c:pt>
                <c:pt idx="86">
                  <c:v>56.923180329999994</c:v>
                </c:pt>
                <c:pt idx="87">
                  <c:v>55.534023789999999</c:v>
                </c:pt>
                <c:pt idx="88">
                  <c:v>56.589079390000002</c:v>
                </c:pt>
                <c:pt idx="89">
                  <c:v>52.685373669999997</c:v>
                </c:pt>
                <c:pt idx="90">
                  <c:v>53.230485729999998</c:v>
                </c:pt>
                <c:pt idx="91">
                  <c:v>50.759897199999997</c:v>
                </c:pt>
                <c:pt idx="92">
                  <c:v>50.065318929999997</c:v>
                </c:pt>
                <c:pt idx="93">
                  <c:v>50.792135010000003</c:v>
                </c:pt>
                <c:pt idx="94">
                  <c:v>51.765130729999996</c:v>
                </c:pt>
                <c:pt idx="95">
                  <c:v>51.929250490000001</c:v>
                </c:pt>
                <c:pt idx="96">
                  <c:v>51.583426709999998</c:v>
                </c:pt>
                <c:pt idx="97">
                  <c:v>50.367182059999998</c:v>
                </c:pt>
                <c:pt idx="98">
                  <c:v>53.251000699999999</c:v>
                </c:pt>
                <c:pt idx="99">
                  <c:v>52.732265029999994</c:v>
                </c:pt>
                <c:pt idx="100">
                  <c:v>51.973211139999997</c:v>
                </c:pt>
                <c:pt idx="101">
                  <c:v>52.348342019999997</c:v>
                </c:pt>
                <c:pt idx="102">
                  <c:v>53.731637139999997</c:v>
                </c:pt>
                <c:pt idx="103">
                  <c:v>52.108023799999998</c:v>
                </c:pt>
                <c:pt idx="104">
                  <c:v>52.154915160000002</c:v>
                </c:pt>
                <c:pt idx="105">
                  <c:v>52.090439539999998</c:v>
                </c:pt>
                <c:pt idx="106">
                  <c:v>50.789204300000002</c:v>
                </c:pt>
                <c:pt idx="107">
                  <c:v>50.713005839999994</c:v>
                </c:pt>
                <c:pt idx="108">
                  <c:v>50.349597799999998</c:v>
                </c:pt>
                <c:pt idx="109">
                  <c:v>49.898268459999997</c:v>
                </c:pt>
                <c:pt idx="110">
                  <c:v>50.285122179999995</c:v>
                </c:pt>
                <c:pt idx="111">
                  <c:v>50.419934839999996</c:v>
                </c:pt>
                <c:pt idx="112">
                  <c:v>49.819139289999995</c:v>
                </c:pt>
                <c:pt idx="113">
                  <c:v>49.388324919999995</c:v>
                </c:pt>
                <c:pt idx="114">
                  <c:v>48.441705589999998</c:v>
                </c:pt>
                <c:pt idx="115">
                  <c:v>47.597661109999997</c:v>
                </c:pt>
                <c:pt idx="116">
                  <c:v>48.441705589999998</c:v>
                </c:pt>
                <c:pt idx="117">
                  <c:v>47.319243659999998</c:v>
                </c:pt>
                <c:pt idx="118">
                  <c:v>47.544908329999998</c:v>
                </c:pt>
                <c:pt idx="119">
                  <c:v>45.569609789999994</c:v>
                </c:pt>
                <c:pt idx="120">
                  <c:v>46.577774029999993</c:v>
                </c:pt>
                <c:pt idx="121">
                  <c:v>47.755919449999993</c:v>
                </c:pt>
                <c:pt idx="122">
                  <c:v>47.243045199999997</c:v>
                </c:pt>
                <c:pt idx="123">
                  <c:v>49.68139592</c:v>
                </c:pt>
                <c:pt idx="124">
                  <c:v>51.691862979999996</c:v>
                </c:pt>
                <c:pt idx="125">
                  <c:v>48.693746649999994</c:v>
                </c:pt>
                <c:pt idx="126">
                  <c:v>49.232997289999993</c:v>
                </c:pt>
                <c:pt idx="127">
                  <c:v>49.622781719999999</c:v>
                </c:pt>
                <c:pt idx="128">
                  <c:v>50.106348869999998</c:v>
                </c:pt>
                <c:pt idx="129">
                  <c:v>51.773922859999999</c:v>
                </c:pt>
                <c:pt idx="130">
                  <c:v>51.123305239999993</c:v>
                </c:pt>
                <c:pt idx="131">
                  <c:v>50.654391639999993</c:v>
                </c:pt>
                <c:pt idx="132">
                  <c:v>51.079344589999991</c:v>
                </c:pt>
                <c:pt idx="133">
                  <c:v>50.16789378</c:v>
                </c:pt>
                <c:pt idx="134">
                  <c:v>50.540093949999992</c:v>
                </c:pt>
                <c:pt idx="135">
                  <c:v>52.673650829999993</c:v>
                </c:pt>
                <c:pt idx="136">
                  <c:v>50.607500279999996</c:v>
                </c:pt>
                <c:pt idx="137">
                  <c:v>48.289308669999997</c:v>
                </c:pt>
                <c:pt idx="138">
                  <c:v>50.718867259999996</c:v>
                </c:pt>
                <c:pt idx="139">
                  <c:v>50.162032359999998</c:v>
                </c:pt>
                <c:pt idx="140">
                  <c:v>50.012566149999998</c:v>
                </c:pt>
                <c:pt idx="141">
                  <c:v>55.325943379999991</c:v>
                </c:pt>
                <c:pt idx="142">
                  <c:v>54.997703860000001</c:v>
                </c:pt>
                <c:pt idx="143">
                  <c:v>56.879219679999999</c:v>
                </c:pt>
                <c:pt idx="144">
                  <c:v>60.782925399999989</c:v>
                </c:pt>
                <c:pt idx="145">
                  <c:v>60.900153799999991</c:v>
                </c:pt>
                <c:pt idx="146">
                  <c:v>54.801346289999991</c:v>
                </c:pt>
                <c:pt idx="147">
                  <c:v>55.5369545</c:v>
                </c:pt>
                <c:pt idx="148">
                  <c:v>70.835260699999992</c:v>
                </c:pt>
                <c:pt idx="149">
                  <c:v>106.92695434999999</c:v>
                </c:pt>
                <c:pt idx="150">
                  <c:v>168.61839984999997</c:v>
                </c:pt>
                <c:pt idx="151">
                  <c:v>372.67494502</c:v>
                </c:pt>
                <c:pt idx="152">
                  <c:v>254.80471953</c:v>
                </c:pt>
                <c:pt idx="153">
                  <c:v>65.618596899999986</c:v>
                </c:pt>
                <c:pt idx="154">
                  <c:v>58.350436100000003</c:v>
                </c:pt>
                <c:pt idx="155">
                  <c:v>51.120374529999999</c:v>
                </c:pt>
                <c:pt idx="156">
                  <c:v>51.724100789999994</c:v>
                </c:pt>
                <c:pt idx="157">
                  <c:v>50.422865549999997</c:v>
                </c:pt>
                <c:pt idx="158">
                  <c:v>52.453847580000001</c:v>
                </c:pt>
                <c:pt idx="159">
                  <c:v>55.627806509999992</c:v>
                </c:pt>
                <c:pt idx="160">
                  <c:v>54.555166649999997</c:v>
                </c:pt>
                <c:pt idx="161">
                  <c:v>54.141936539999996</c:v>
                </c:pt>
                <c:pt idx="162">
                  <c:v>73.39963195</c:v>
                </c:pt>
                <c:pt idx="163">
                  <c:v>68.276750869999987</c:v>
                </c:pt>
                <c:pt idx="164">
                  <c:v>60.952906579999997</c:v>
                </c:pt>
                <c:pt idx="165">
                  <c:v>66.105094759999986</c:v>
                </c:pt>
                <c:pt idx="166">
                  <c:v>54.930297529999997</c:v>
                </c:pt>
                <c:pt idx="167">
                  <c:v>55.334735509999994</c:v>
                </c:pt>
                <c:pt idx="168">
                  <c:v>64.487342839999997</c:v>
                </c:pt>
                <c:pt idx="169">
                  <c:v>57.743779129999993</c:v>
                </c:pt>
                <c:pt idx="170">
                  <c:v>55.958976739999997</c:v>
                </c:pt>
                <c:pt idx="171">
                  <c:v>54.607919429999995</c:v>
                </c:pt>
                <c:pt idx="172">
                  <c:v>54.373462629999999</c:v>
                </c:pt>
                <c:pt idx="173">
                  <c:v>51.428099079999996</c:v>
                </c:pt>
                <c:pt idx="174">
                  <c:v>52.483154679999998</c:v>
                </c:pt>
                <c:pt idx="175">
                  <c:v>49.461592669999995</c:v>
                </c:pt>
                <c:pt idx="176">
                  <c:v>47.949346310000003</c:v>
                </c:pt>
                <c:pt idx="177">
                  <c:v>50.255815079999998</c:v>
                </c:pt>
                <c:pt idx="178">
                  <c:v>48.676162390000002</c:v>
                </c:pt>
                <c:pt idx="179">
                  <c:v>51.73875434</c:v>
                </c:pt>
                <c:pt idx="180">
                  <c:v>48.705469489999999</c:v>
                </c:pt>
                <c:pt idx="181">
                  <c:v>49.068877529999995</c:v>
                </c:pt>
                <c:pt idx="182">
                  <c:v>53.075158099999996</c:v>
                </c:pt>
                <c:pt idx="183">
                  <c:v>52.638482310000001</c:v>
                </c:pt>
                <c:pt idx="184">
                  <c:v>47.990376249999997</c:v>
                </c:pt>
                <c:pt idx="185">
                  <c:v>49.218343739999995</c:v>
                </c:pt>
                <c:pt idx="186">
                  <c:v>49.461592669999995</c:v>
                </c:pt>
                <c:pt idx="187">
                  <c:v>48.728915170000001</c:v>
                </c:pt>
                <c:pt idx="188">
                  <c:v>49.989120469999996</c:v>
                </c:pt>
                <c:pt idx="189">
                  <c:v>49.470384799999998</c:v>
                </c:pt>
                <c:pt idx="190">
                  <c:v>51.923389069999999</c:v>
                </c:pt>
                <c:pt idx="191">
                  <c:v>53.737498559999992</c:v>
                </c:pt>
                <c:pt idx="192">
                  <c:v>54.511206000000001</c:v>
                </c:pt>
                <c:pt idx="193">
                  <c:v>56.087927979999996</c:v>
                </c:pt>
                <c:pt idx="194">
                  <c:v>54.93908966</c:v>
                </c:pt>
                <c:pt idx="195">
                  <c:v>49.3824635</c:v>
                </c:pt>
                <c:pt idx="196">
                  <c:v>50.458034069999997</c:v>
                </c:pt>
                <c:pt idx="197">
                  <c:v>50.203062299999999</c:v>
                </c:pt>
                <c:pt idx="198">
                  <c:v>50.63680738</c:v>
                </c:pt>
                <c:pt idx="199">
                  <c:v>48.550141859999997</c:v>
                </c:pt>
                <c:pt idx="200">
                  <c:v>51.662555879999992</c:v>
                </c:pt>
                <c:pt idx="201">
                  <c:v>50.976769740000002</c:v>
                </c:pt>
                <c:pt idx="202">
                  <c:v>49.153868119999998</c:v>
                </c:pt>
                <c:pt idx="203">
                  <c:v>49.036639719999997</c:v>
                </c:pt>
                <c:pt idx="204">
                  <c:v>50.334944249999999</c:v>
                </c:pt>
                <c:pt idx="205">
                  <c:v>51.123305239999993</c:v>
                </c:pt>
                <c:pt idx="206">
                  <c:v>50.686629449999998</c:v>
                </c:pt>
                <c:pt idx="207">
                  <c:v>52.11388522</c:v>
                </c:pt>
                <c:pt idx="208">
                  <c:v>53.925063999999999</c:v>
                </c:pt>
                <c:pt idx="209">
                  <c:v>54.200550739999997</c:v>
                </c:pt>
                <c:pt idx="210">
                  <c:v>54.03350026999999</c:v>
                </c:pt>
                <c:pt idx="211">
                  <c:v>54.068668789999997</c:v>
                </c:pt>
                <c:pt idx="212">
                  <c:v>53.069296679999994</c:v>
                </c:pt>
                <c:pt idx="213">
                  <c:v>53.432704719999997</c:v>
                </c:pt>
                <c:pt idx="214">
                  <c:v>52.793809939999996</c:v>
                </c:pt>
                <c:pt idx="215">
                  <c:v>53.605616609999998</c:v>
                </c:pt>
                <c:pt idx="216">
                  <c:v>52.949137569999998</c:v>
                </c:pt>
                <c:pt idx="217">
                  <c:v>52.606244499999995</c:v>
                </c:pt>
                <c:pt idx="218">
                  <c:v>53.177732949999999</c:v>
                </c:pt>
                <c:pt idx="219">
                  <c:v>53.608547319999992</c:v>
                </c:pt>
                <c:pt idx="220">
                  <c:v>52.234044329999996</c:v>
                </c:pt>
                <c:pt idx="221">
                  <c:v>53.415120459999997</c:v>
                </c:pt>
                <c:pt idx="222">
                  <c:v>54.988911729999998</c:v>
                </c:pt>
                <c:pt idx="223">
                  <c:v>55.531093079999998</c:v>
                </c:pt>
                <c:pt idx="224">
                  <c:v>54.531720969999995</c:v>
                </c:pt>
                <c:pt idx="225">
                  <c:v>56.586148680000001</c:v>
                </c:pt>
                <c:pt idx="226">
                  <c:v>54.52585955</c:v>
                </c:pt>
                <c:pt idx="227">
                  <c:v>55.507647399999996</c:v>
                </c:pt>
                <c:pt idx="228">
                  <c:v>57.916691019999995</c:v>
                </c:pt>
                <c:pt idx="229">
                  <c:v>57.05213157</c:v>
                </c:pt>
                <c:pt idx="230">
                  <c:v>56.480643119999996</c:v>
                </c:pt>
                <c:pt idx="231">
                  <c:v>55.308359119999999</c:v>
                </c:pt>
                <c:pt idx="232">
                  <c:v>56.48943525</c:v>
                </c:pt>
                <c:pt idx="233">
                  <c:v>58.828141829999993</c:v>
                </c:pt>
                <c:pt idx="234">
                  <c:v>58.195108469999994</c:v>
                </c:pt>
                <c:pt idx="235">
                  <c:v>59.162242769999992</c:v>
                </c:pt>
                <c:pt idx="236">
                  <c:v>55.953115319999995</c:v>
                </c:pt>
                <c:pt idx="237">
                  <c:v>54.558097359999998</c:v>
                </c:pt>
                <c:pt idx="238">
                  <c:v>55.258537049999994</c:v>
                </c:pt>
                <c:pt idx="239">
                  <c:v>56.13481934</c:v>
                </c:pt>
                <c:pt idx="240">
                  <c:v>59.077252179999995</c:v>
                </c:pt>
                <c:pt idx="241">
                  <c:v>62.010892889999994</c:v>
                </c:pt>
                <c:pt idx="242">
                  <c:v>59.639948500000003</c:v>
                </c:pt>
                <c:pt idx="243">
                  <c:v>57.600174339999995</c:v>
                </c:pt>
                <c:pt idx="244">
                  <c:v>58.180454920000003</c:v>
                </c:pt>
                <c:pt idx="245">
                  <c:v>58.368020359999996</c:v>
                </c:pt>
                <c:pt idx="246">
                  <c:v>59.467036610000001</c:v>
                </c:pt>
                <c:pt idx="247">
                  <c:v>57.409678190000001</c:v>
                </c:pt>
                <c:pt idx="248">
                  <c:v>57.099022929999997</c:v>
                </c:pt>
                <c:pt idx="249">
                  <c:v>59.212064839999996</c:v>
                </c:pt>
                <c:pt idx="250">
                  <c:v>58.763666209999997</c:v>
                </c:pt>
                <c:pt idx="251">
                  <c:v>57.359856119999996</c:v>
                </c:pt>
                <c:pt idx="252">
                  <c:v>56.084997269999995</c:v>
                </c:pt>
                <c:pt idx="253">
                  <c:v>54.739801379999996</c:v>
                </c:pt>
                <c:pt idx="254">
                  <c:v>54.522928839999999</c:v>
                </c:pt>
                <c:pt idx="255">
                  <c:v>58.376812489999999</c:v>
                </c:pt>
                <c:pt idx="256">
                  <c:v>56.460128150000003</c:v>
                </c:pt>
                <c:pt idx="257">
                  <c:v>55.100278709999998</c:v>
                </c:pt>
                <c:pt idx="258">
                  <c:v>54.435007539999994</c:v>
                </c:pt>
                <c:pt idx="259">
                  <c:v>54.663602919999995</c:v>
                </c:pt>
                <c:pt idx="260">
                  <c:v>54.877544749999998</c:v>
                </c:pt>
                <c:pt idx="261">
                  <c:v>53.766805659999996</c:v>
                </c:pt>
                <c:pt idx="262">
                  <c:v>53.705260750000001</c:v>
                </c:pt>
                <c:pt idx="263">
                  <c:v>51.521881799999996</c:v>
                </c:pt>
                <c:pt idx="264">
                  <c:v>52.74984929</c:v>
                </c:pt>
                <c:pt idx="265">
                  <c:v>53.441496849999993</c:v>
                </c:pt>
                <c:pt idx="266">
                  <c:v>52.808463490000001</c:v>
                </c:pt>
                <c:pt idx="267">
                  <c:v>52.975513960000001</c:v>
                </c:pt>
                <c:pt idx="268">
                  <c:v>53.749221399999996</c:v>
                </c:pt>
                <c:pt idx="269">
                  <c:v>55.378696159999997</c:v>
                </c:pt>
                <c:pt idx="270">
                  <c:v>54.728078539999998</c:v>
                </c:pt>
                <c:pt idx="271">
                  <c:v>52.324896340000002</c:v>
                </c:pt>
                <c:pt idx="272">
                  <c:v>52.975513960000001</c:v>
                </c:pt>
                <c:pt idx="273">
                  <c:v>52.996028929999994</c:v>
                </c:pt>
                <c:pt idx="274">
                  <c:v>55.991214550000002</c:v>
                </c:pt>
                <c:pt idx="275">
                  <c:v>55.786064849999995</c:v>
                </c:pt>
                <c:pt idx="276">
                  <c:v>56.75319915</c:v>
                </c:pt>
                <c:pt idx="277">
                  <c:v>58.209762019999992</c:v>
                </c:pt>
                <c:pt idx="278">
                  <c:v>57.468292390000002</c:v>
                </c:pt>
                <c:pt idx="279">
                  <c:v>57.878591790000002</c:v>
                </c:pt>
                <c:pt idx="280">
                  <c:v>58.072018649999997</c:v>
                </c:pt>
                <c:pt idx="281">
                  <c:v>59.299986140000001</c:v>
                </c:pt>
                <c:pt idx="282">
                  <c:v>58.171662789999999</c:v>
                </c:pt>
                <c:pt idx="283">
                  <c:v>57.825839009999996</c:v>
                </c:pt>
                <c:pt idx="284">
                  <c:v>56.671139269999998</c:v>
                </c:pt>
                <c:pt idx="285">
                  <c:v>58.672814199999991</c:v>
                </c:pt>
                <c:pt idx="286">
                  <c:v>57.570867239999991</c:v>
                </c:pt>
                <c:pt idx="287">
                  <c:v>57.53862943</c:v>
                </c:pt>
                <c:pt idx="288">
                  <c:v>55.745034909999994</c:v>
                </c:pt>
                <c:pt idx="289">
                  <c:v>57.433123869999996</c:v>
                </c:pt>
                <c:pt idx="290">
                  <c:v>58.5848929</c:v>
                </c:pt>
                <c:pt idx="291">
                  <c:v>58.113048589999998</c:v>
                </c:pt>
                <c:pt idx="292">
                  <c:v>57.790670489999997</c:v>
                </c:pt>
                <c:pt idx="293">
                  <c:v>56.978863819999994</c:v>
                </c:pt>
                <c:pt idx="294">
                  <c:v>57.550352269999998</c:v>
                </c:pt>
                <c:pt idx="295">
                  <c:v>58.73435911</c:v>
                </c:pt>
                <c:pt idx="296">
                  <c:v>58.889686739999995</c:v>
                </c:pt>
                <c:pt idx="297">
                  <c:v>57.749640549999995</c:v>
                </c:pt>
                <c:pt idx="298">
                  <c:v>57.433123869999996</c:v>
                </c:pt>
                <c:pt idx="299">
                  <c:v>57.723264159999999</c:v>
                </c:pt>
                <c:pt idx="300">
                  <c:v>57.579659369999995</c:v>
                </c:pt>
                <c:pt idx="301">
                  <c:v>57.547421559999997</c:v>
                </c:pt>
                <c:pt idx="302">
                  <c:v>59.086044309999991</c:v>
                </c:pt>
                <c:pt idx="303">
                  <c:v>58.614199999999997</c:v>
                </c:pt>
                <c:pt idx="304">
                  <c:v>57.652927120000001</c:v>
                </c:pt>
                <c:pt idx="305">
                  <c:v>59.091905730000001</c:v>
                </c:pt>
                <c:pt idx="306">
                  <c:v>58.751943369999999</c:v>
                </c:pt>
                <c:pt idx="307">
                  <c:v>57.591382209999999</c:v>
                </c:pt>
                <c:pt idx="308">
                  <c:v>57.562075109999995</c:v>
                </c:pt>
                <c:pt idx="309">
                  <c:v>58.72849768999999</c:v>
                </c:pt>
                <c:pt idx="310">
                  <c:v>58.804696149999998</c:v>
                </c:pt>
                <c:pt idx="311">
                  <c:v>59.021568689999995</c:v>
                </c:pt>
                <c:pt idx="312">
                  <c:v>58.157009239999994</c:v>
                </c:pt>
                <c:pt idx="313">
                  <c:v>58.754874079999993</c:v>
                </c:pt>
                <c:pt idx="314">
                  <c:v>59.317570399999994</c:v>
                </c:pt>
                <c:pt idx="315">
                  <c:v>59.639948500000003</c:v>
                </c:pt>
                <c:pt idx="316">
                  <c:v>61.741267569999998</c:v>
                </c:pt>
                <c:pt idx="317">
                  <c:v>60.00042582999999</c:v>
                </c:pt>
                <c:pt idx="318">
                  <c:v>58.83986466999999</c:v>
                </c:pt>
                <c:pt idx="319">
                  <c:v>61.339760299999995</c:v>
                </c:pt>
                <c:pt idx="320">
                  <c:v>62.356716669999997</c:v>
                </c:pt>
                <c:pt idx="321">
                  <c:v>61.081857819999996</c:v>
                </c:pt>
                <c:pt idx="322">
                  <c:v>60.059040029999998</c:v>
                </c:pt>
                <c:pt idx="323">
                  <c:v>62.78753103999999</c:v>
                </c:pt>
                <c:pt idx="324">
                  <c:v>63.904131549999995</c:v>
                </c:pt>
                <c:pt idx="325">
                  <c:v>64.460966450000001</c:v>
                </c:pt>
                <c:pt idx="326">
                  <c:v>65.140891170000003</c:v>
                </c:pt>
                <c:pt idx="327">
                  <c:v>65.76806311</c:v>
                </c:pt>
                <c:pt idx="328">
                  <c:v>66.66486037</c:v>
                </c:pt>
                <c:pt idx="329">
                  <c:v>65.463269269999984</c:v>
                </c:pt>
                <c:pt idx="330">
                  <c:v>66.615038299999995</c:v>
                </c:pt>
                <c:pt idx="331">
                  <c:v>68.593267549999993</c:v>
                </c:pt>
                <c:pt idx="332">
                  <c:v>70.354624259999994</c:v>
                </c:pt>
                <c:pt idx="333">
                  <c:v>69.657115279999985</c:v>
                </c:pt>
                <c:pt idx="334">
                  <c:v>67.148427519999998</c:v>
                </c:pt>
                <c:pt idx="335">
                  <c:v>67.889897149999996</c:v>
                </c:pt>
                <c:pt idx="336">
                  <c:v>67.828352240000001</c:v>
                </c:pt>
                <c:pt idx="337">
                  <c:v>70.85577567</c:v>
                </c:pt>
                <c:pt idx="338">
                  <c:v>70.864567800000003</c:v>
                </c:pt>
                <c:pt idx="339">
                  <c:v>71.931346239999996</c:v>
                </c:pt>
                <c:pt idx="340">
                  <c:v>74.45761825999999</c:v>
                </c:pt>
                <c:pt idx="341">
                  <c:v>74.993938189999994</c:v>
                </c:pt>
                <c:pt idx="342">
                  <c:v>75.237187120000002</c:v>
                </c:pt>
                <c:pt idx="343">
                  <c:v>73.071392430000003</c:v>
                </c:pt>
                <c:pt idx="344">
                  <c:v>76.936998919999994</c:v>
                </c:pt>
                <c:pt idx="345">
                  <c:v>75.641625099999999</c:v>
                </c:pt>
                <c:pt idx="346">
                  <c:v>73.836307739999995</c:v>
                </c:pt>
                <c:pt idx="347">
                  <c:v>70.580288929999995</c:v>
                </c:pt>
                <c:pt idx="348">
                  <c:v>70.550981829999998</c:v>
                </c:pt>
                <c:pt idx="349">
                  <c:v>71.277797910000004</c:v>
                </c:pt>
                <c:pt idx="350">
                  <c:v>70.284287219999996</c:v>
                </c:pt>
                <c:pt idx="351">
                  <c:v>72.365091319999991</c:v>
                </c:pt>
                <c:pt idx="352">
                  <c:v>70.504090469999994</c:v>
                </c:pt>
                <c:pt idx="353">
                  <c:v>74.34625127999999</c:v>
                </c:pt>
                <c:pt idx="354">
                  <c:v>76.1691529</c:v>
                </c:pt>
                <c:pt idx="355">
                  <c:v>77.652092159999995</c:v>
                </c:pt>
                <c:pt idx="356">
                  <c:v>77.485041689999989</c:v>
                </c:pt>
                <c:pt idx="357">
                  <c:v>76.306896269999996</c:v>
                </c:pt>
                <c:pt idx="358">
                  <c:v>78.584057939999994</c:v>
                </c:pt>
                <c:pt idx="359">
                  <c:v>77.288684119999999</c:v>
                </c:pt>
                <c:pt idx="360">
                  <c:v>74.835679850000005</c:v>
                </c:pt>
                <c:pt idx="361">
                  <c:v>72.69919225999999</c:v>
                </c:pt>
                <c:pt idx="362">
                  <c:v>73.141729469999987</c:v>
                </c:pt>
                <c:pt idx="363">
                  <c:v>72.831074209999997</c:v>
                </c:pt>
                <c:pt idx="364">
                  <c:v>72.118911679999997</c:v>
                </c:pt>
              </c:numCache>
            </c:numRef>
          </c:val>
          <c:smooth val="0"/>
          <c:extLst>
            <c:ext xmlns:c16="http://schemas.microsoft.com/office/drawing/2014/chart" uri="{C3380CC4-5D6E-409C-BE32-E72D297353CC}">
              <c16:uniqueId val="{00000001-1335-4A6C-85EC-9C073AA05D27}"/>
            </c:ext>
          </c:extLst>
        </c:ser>
        <c:ser>
          <c:idx val="2"/>
          <c:order val="2"/>
          <c:tx>
            <c:strRef>
              <c:f>'Prices pop up data and chart'!$E$1</c:f>
              <c:strCache>
                <c:ptCount val="1"/>
                <c:pt idx="0">
                  <c:v>NBP 2018/19</c:v>
                </c:pt>
              </c:strCache>
            </c:strRef>
          </c:tx>
          <c:spPr>
            <a:ln w="28575" cap="rnd">
              <a:solidFill>
                <a:schemeClr val="tx2">
                  <a:alpha val="25000"/>
                </a:schemeClr>
              </a:solidFill>
              <a:round/>
            </a:ln>
            <a:effectLst/>
          </c:spPr>
          <c:marker>
            <c:symbol val="none"/>
          </c:marker>
          <c:cat>
            <c:strRef>
              <c:f>'Prices pop up data and chart'!$A$2:$A$548</c:f>
              <c:strCache>
                <c:ptCount val="547"/>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pt idx="365">
                  <c:v>1-Oct</c:v>
                </c:pt>
                <c:pt idx="366">
                  <c:v>2-Oct</c:v>
                </c:pt>
                <c:pt idx="367">
                  <c:v>3-Oct</c:v>
                </c:pt>
                <c:pt idx="368">
                  <c:v>4-Oct</c:v>
                </c:pt>
                <c:pt idx="369">
                  <c:v>5-Oct</c:v>
                </c:pt>
                <c:pt idx="370">
                  <c:v>6-Oct</c:v>
                </c:pt>
                <c:pt idx="371">
                  <c:v>7-Oct</c:v>
                </c:pt>
                <c:pt idx="372">
                  <c:v>8-Oct</c:v>
                </c:pt>
                <c:pt idx="373">
                  <c:v>9-Oct</c:v>
                </c:pt>
                <c:pt idx="374">
                  <c:v>10-Oct</c:v>
                </c:pt>
                <c:pt idx="375">
                  <c:v>11-Oct</c:v>
                </c:pt>
                <c:pt idx="376">
                  <c:v>12-Oct</c:v>
                </c:pt>
                <c:pt idx="377">
                  <c:v>13-Oct</c:v>
                </c:pt>
                <c:pt idx="378">
                  <c:v>14-Oct</c:v>
                </c:pt>
                <c:pt idx="379">
                  <c:v>15-Oct</c:v>
                </c:pt>
                <c:pt idx="380">
                  <c:v>16-Oct</c:v>
                </c:pt>
                <c:pt idx="381">
                  <c:v>17-Oct</c:v>
                </c:pt>
                <c:pt idx="382">
                  <c:v>18-Oct</c:v>
                </c:pt>
                <c:pt idx="383">
                  <c:v>19-Oct</c:v>
                </c:pt>
                <c:pt idx="384">
                  <c:v>20-Oct</c:v>
                </c:pt>
                <c:pt idx="385">
                  <c:v>21-Oct</c:v>
                </c:pt>
                <c:pt idx="386">
                  <c:v>22-Oct</c:v>
                </c:pt>
                <c:pt idx="387">
                  <c:v>23-Oct</c:v>
                </c:pt>
                <c:pt idx="388">
                  <c:v>24-Oct</c:v>
                </c:pt>
                <c:pt idx="389">
                  <c:v>25-Oct</c:v>
                </c:pt>
                <c:pt idx="390">
                  <c:v>26-Oct</c:v>
                </c:pt>
                <c:pt idx="391">
                  <c:v>27-Oct</c:v>
                </c:pt>
                <c:pt idx="392">
                  <c:v>28-Oct</c:v>
                </c:pt>
                <c:pt idx="393">
                  <c:v>29-Oct</c:v>
                </c:pt>
                <c:pt idx="394">
                  <c:v>30-Oct</c:v>
                </c:pt>
                <c:pt idx="395">
                  <c:v>31-Oct</c:v>
                </c:pt>
                <c:pt idx="396">
                  <c:v>1-Nov</c:v>
                </c:pt>
                <c:pt idx="397">
                  <c:v>2-Nov</c:v>
                </c:pt>
                <c:pt idx="398">
                  <c:v>3-Nov</c:v>
                </c:pt>
                <c:pt idx="399">
                  <c:v>4-Nov</c:v>
                </c:pt>
                <c:pt idx="400">
                  <c:v>5-Nov</c:v>
                </c:pt>
                <c:pt idx="401">
                  <c:v>6-Nov</c:v>
                </c:pt>
                <c:pt idx="402">
                  <c:v>7-Nov</c:v>
                </c:pt>
                <c:pt idx="403">
                  <c:v>8-Nov</c:v>
                </c:pt>
                <c:pt idx="404">
                  <c:v>9-Nov</c:v>
                </c:pt>
                <c:pt idx="405">
                  <c:v>10-Nov</c:v>
                </c:pt>
                <c:pt idx="406">
                  <c:v>11-Nov</c:v>
                </c:pt>
                <c:pt idx="407">
                  <c:v>12-Nov</c:v>
                </c:pt>
                <c:pt idx="408">
                  <c:v>13-Nov</c:v>
                </c:pt>
                <c:pt idx="409">
                  <c:v>14-Nov</c:v>
                </c:pt>
                <c:pt idx="410">
                  <c:v>15-Nov</c:v>
                </c:pt>
                <c:pt idx="411">
                  <c:v>16-Nov</c:v>
                </c:pt>
                <c:pt idx="412">
                  <c:v>17-Nov</c:v>
                </c:pt>
                <c:pt idx="413">
                  <c:v>18-Nov</c:v>
                </c:pt>
                <c:pt idx="414">
                  <c:v>19-Nov</c:v>
                </c:pt>
                <c:pt idx="415">
                  <c:v>20-Nov</c:v>
                </c:pt>
                <c:pt idx="416">
                  <c:v>21-Nov</c:v>
                </c:pt>
                <c:pt idx="417">
                  <c:v>22-Nov</c:v>
                </c:pt>
                <c:pt idx="418">
                  <c:v>23-Nov</c:v>
                </c:pt>
                <c:pt idx="419">
                  <c:v>24-Nov</c:v>
                </c:pt>
                <c:pt idx="420">
                  <c:v>25-Nov</c:v>
                </c:pt>
                <c:pt idx="421">
                  <c:v>26-Nov</c:v>
                </c:pt>
                <c:pt idx="422">
                  <c:v>27-Nov</c:v>
                </c:pt>
                <c:pt idx="423">
                  <c:v>28-Nov</c:v>
                </c:pt>
                <c:pt idx="424">
                  <c:v>29-Nov</c:v>
                </c:pt>
                <c:pt idx="425">
                  <c:v>30-Nov</c:v>
                </c:pt>
                <c:pt idx="426">
                  <c:v>1-Dec</c:v>
                </c:pt>
                <c:pt idx="427">
                  <c:v>2-Dec</c:v>
                </c:pt>
                <c:pt idx="428">
                  <c:v>3-Dec</c:v>
                </c:pt>
                <c:pt idx="429">
                  <c:v>4-Dec</c:v>
                </c:pt>
                <c:pt idx="430">
                  <c:v>5-Dec</c:v>
                </c:pt>
                <c:pt idx="431">
                  <c:v>6-Dec</c:v>
                </c:pt>
                <c:pt idx="432">
                  <c:v>7-Dec</c:v>
                </c:pt>
                <c:pt idx="433">
                  <c:v>8-Dec</c:v>
                </c:pt>
                <c:pt idx="434">
                  <c:v>9-Dec</c:v>
                </c:pt>
                <c:pt idx="435">
                  <c:v>10-Dec</c:v>
                </c:pt>
                <c:pt idx="436">
                  <c:v>11-Dec</c:v>
                </c:pt>
                <c:pt idx="437">
                  <c:v>12-Dec</c:v>
                </c:pt>
                <c:pt idx="438">
                  <c:v>13-Dec</c:v>
                </c:pt>
                <c:pt idx="439">
                  <c:v>14-Dec</c:v>
                </c:pt>
                <c:pt idx="440">
                  <c:v>15-Dec</c:v>
                </c:pt>
                <c:pt idx="441">
                  <c:v>16-Dec</c:v>
                </c:pt>
                <c:pt idx="442">
                  <c:v>17-Dec</c:v>
                </c:pt>
                <c:pt idx="443">
                  <c:v>18-Dec</c:v>
                </c:pt>
                <c:pt idx="444">
                  <c:v>19-Dec</c:v>
                </c:pt>
                <c:pt idx="445">
                  <c:v>20-Dec</c:v>
                </c:pt>
                <c:pt idx="446">
                  <c:v>21-Dec</c:v>
                </c:pt>
                <c:pt idx="447">
                  <c:v>22-Dec</c:v>
                </c:pt>
                <c:pt idx="448">
                  <c:v>23-Dec</c:v>
                </c:pt>
                <c:pt idx="449">
                  <c:v>24-Dec</c:v>
                </c:pt>
                <c:pt idx="450">
                  <c:v>25-Dec</c:v>
                </c:pt>
                <c:pt idx="451">
                  <c:v>26-Dec</c:v>
                </c:pt>
                <c:pt idx="452">
                  <c:v>27-Dec</c:v>
                </c:pt>
                <c:pt idx="453">
                  <c:v>28-Dec</c:v>
                </c:pt>
                <c:pt idx="454">
                  <c:v>29-Dec</c:v>
                </c:pt>
                <c:pt idx="455">
                  <c:v>30-Dec</c:v>
                </c:pt>
                <c:pt idx="456">
                  <c:v>31-Dec</c:v>
                </c:pt>
                <c:pt idx="457">
                  <c:v>1-Jan</c:v>
                </c:pt>
                <c:pt idx="458">
                  <c:v>2-Jan</c:v>
                </c:pt>
                <c:pt idx="459">
                  <c:v>3-Jan</c:v>
                </c:pt>
                <c:pt idx="460">
                  <c:v>4-Jan</c:v>
                </c:pt>
                <c:pt idx="461">
                  <c:v>5-Jan</c:v>
                </c:pt>
                <c:pt idx="462">
                  <c:v>6-Jan</c:v>
                </c:pt>
                <c:pt idx="463">
                  <c:v>7-Jan</c:v>
                </c:pt>
                <c:pt idx="464">
                  <c:v>8-Jan</c:v>
                </c:pt>
                <c:pt idx="465">
                  <c:v>9-Jan</c:v>
                </c:pt>
                <c:pt idx="466">
                  <c:v>10-Jan</c:v>
                </c:pt>
                <c:pt idx="467">
                  <c:v>11-Jan</c:v>
                </c:pt>
                <c:pt idx="468">
                  <c:v>12-Jan</c:v>
                </c:pt>
                <c:pt idx="469">
                  <c:v>13-Jan</c:v>
                </c:pt>
                <c:pt idx="470">
                  <c:v>14-Jan</c:v>
                </c:pt>
                <c:pt idx="471">
                  <c:v>15-Jan</c:v>
                </c:pt>
                <c:pt idx="472">
                  <c:v>16-Jan</c:v>
                </c:pt>
                <c:pt idx="473">
                  <c:v>17-Jan</c:v>
                </c:pt>
                <c:pt idx="474">
                  <c:v>18-Jan</c:v>
                </c:pt>
                <c:pt idx="475">
                  <c:v>19-Jan</c:v>
                </c:pt>
                <c:pt idx="476">
                  <c:v>20-Jan</c:v>
                </c:pt>
                <c:pt idx="477">
                  <c:v>21-Jan</c:v>
                </c:pt>
                <c:pt idx="478">
                  <c:v>22-Jan</c:v>
                </c:pt>
                <c:pt idx="479">
                  <c:v>23-Jan</c:v>
                </c:pt>
                <c:pt idx="480">
                  <c:v>24-Jan</c:v>
                </c:pt>
                <c:pt idx="481">
                  <c:v>25-Jan</c:v>
                </c:pt>
                <c:pt idx="482">
                  <c:v>26-Jan</c:v>
                </c:pt>
                <c:pt idx="483">
                  <c:v>27-Jan</c:v>
                </c:pt>
                <c:pt idx="484">
                  <c:v>28-Jan</c:v>
                </c:pt>
                <c:pt idx="485">
                  <c:v>29-Jan</c:v>
                </c:pt>
                <c:pt idx="486">
                  <c:v>30-Jan</c:v>
                </c:pt>
                <c:pt idx="487">
                  <c:v>31-Jan</c:v>
                </c:pt>
                <c:pt idx="488">
                  <c:v>1-Feb</c:v>
                </c:pt>
                <c:pt idx="489">
                  <c:v>2-Feb</c:v>
                </c:pt>
                <c:pt idx="490">
                  <c:v>3-Feb</c:v>
                </c:pt>
                <c:pt idx="491">
                  <c:v>4-Feb</c:v>
                </c:pt>
                <c:pt idx="492">
                  <c:v>5-Feb</c:v>
                </c:pt>
                <c:pt idx="493">
                  <c:v>6-Feb</c:v>
                </c:pt>
                <c:pt idx="494">
                  <c:v>7-Feb</c:v>
                </c:pt>
                <c:pt idx="495">
                  <c:v>8-Feb</c:v>
                </c:pt>
                <c:pt idx="496">
                  <c:v>9-Feb</c:v>
                </c:pt>
                <c:pt idx="497">
                  <c:v>10-Feb</c:v>
                </c:pt>
                <c:pt idx="498">
                  <c:v>11-Feb</c:v>
                </c:pt>
                <c:pt idx="499">
                  <c:v>12-Feb</c:v>
                </c:pt>
                <c:pt idx="500">
                  <c:v>13-Feb</c:v>
                </c:pt>
                <c:pt idx="501">
                  <c:v>14-Feb</c:v>
                </c:pt>
                <c:pt idx="502">
                  <c:v>15-Feb</c:v>
                </c:pt>
                <c:pt idx="503">
                  <c:v>16-Feb</c:v>
                </c:pt>
                <c:pt idx="504">
                  <c:v>17-Feb</c:v>
                </c:pt>
                <c:pt idx="505">
                  <c:v>18-Feb</c:v>
                </c:pt>
                <c:pt idx="506">
                  <c:v>19-Feb</c:v>
                </c:pt>
                <c:pt idx="507">
                  <c:v>20-Feb</c:v>
                </c:pt>
                <c:pt idx="508">
                  <c:v>21-Feb</c:v>
                </c:pt>
                <c:pt idx="509">
                  <c:v>22-Feb</c:v>
                </c:pt>
                <c:pt idx="510">
                  <c:v>23-Feb</c:v>
                </c:pt>
                <c:pt idx="511">
                  <c:v>24-Feb</c:v>
                </c:pt>
                <c:pt idx="512">
                  <c:v>25-Feb</c:v>
                </c:pt>
                <c:pt idx="513">
                  <c:v>26-Feb</c:v>
                </c:pt>
                <c:pt idx="514">
                  <c:v>27-Feb</c:v>
                </c:pt>
                <c:pt idx="515">
                  <c:v>28-Feb</c:v>
                </c:pt>
                <c:pt idx="516">
                  <c:v>1-Mar</c:v>
                </c:pt>
                <c:pt idx="517">
                  <c:v>2-Mar</c:v>
                </c:pt>
                <c:pt idx="518">
                  <c:v>3-Mar</c:v>
                </c:pt>
                <c:pt idx="519">
                  <c:v>4-Mar</c:v>
                </c:pt>
                <c:pt idx="520">
                  <c:v>5-Mar</c:v>
                </c:pt>
                <c:pt idx="521">
                  <c:v>6-Mar</c:v>
                </c:pt>
                <c:pt idx="522">
                  <c:v>7-Mar</c:v>
                </c:pt>
                <c:pt idx="523">
                  <c:v>8-Mar</c:v>
                </c:pt>
                <c:pt idx="524">
                  <c:v>9-Mar</c:v>
                </c:pt>
                <c:pt idx="525">
                  <c:v>10-Mar</c:v>
                </c:pt>
                <c:pt idx="526">
                  <c:v>11-Mar</c:v>
                </c:pt>
                <c:pt idx="527">
                  <c:v>12-Mar</c:v>
                </c:pt>
                <c:pt idx="528">
                  <c:v>13-Mar</c:v>
                </c:pt>
                <c:pt idx="529">
                  <c:v>14-Mar</c:v>
                </c:pt>
                <c:pt idx="530">
                  <c:v>15-Mar</c:v>
                </c:pt>
                <c:pt idx="531">
                  <c:v>16-Mar</c:v>
                </c:pt>
                <c:pt idx="532">
                  <c:v>17-Mar</c:v>
                </c:pt>
                <c:pt idx="533">
                  <c:v>18-Mar</c:v>
                </c:pt>
                <c:pt idx="534">
                  <c:v>19-Mar</c:v>
                </c:pt>
                <c:pt idx="535">
                  <c:v>20-Mar</c:v>
                </c:pt>
                <c:pt idx="536">
                  <c:v>21-Mar</c:v>
                </c:pt>
                <c:pt idx="537">
                  <c:v>22-Mar</c:v>
                </c:pt>
                <c:pt idx="538">
                  <c:v>23-Mar</c:v>
                </c:pt>
                <c:pt idx="539">
                  <c:v>24-Mar</c:v>
                </c:pt>
                <c:pt idx="540">
                  <c:v>25-Mar</c:v>
                </c:pt>
                <c:pt idx="541">
                  <c:v>26-Mar</c:v>
                </c:pt>
                <c:pt idx="542">
                  <c:v>27-Mar</c:v>
                </c:pt>
                <c:pt idx="543">
                  <c:v>28-Mar</c:v>
                </c:pt>
                <c:pt idx="544">
                  <c:v>29-Mar</c:v>
                </c:pt>
                <c:pt idx="545">
                  <c:v>30-Mar</c:v>
                </c:pt>
                <c:pt idx="546">
                  <c:v>31-Mar</c:v>
                </c:pt>
              </c:strCache>
            </c:strRef>
          </c:cat>
          <c:val>
            <c:numRef>
              <c:f>'Prices pop up data and chart'!$E$2:$E$366</c:f>
              <c:numCache>
                <c:formatCode>General</c:formatCode>
                <c:ptCount val="365"/>
                <c:pt idx="0">
                  <c:v>71.295382169999996</c:v>
                </c:pt>
                <c:pt idx="1">
                  <c:v>71.861009199999998</c:v>
                </c:pt>
                <c:pt idx="2">
                  <c:v>71.163500219999989</c:v>
                </c:pt>
                <c:pt idx="3">
                  <c:v>71.969445469999997</c:v>
                </c:pt>
                <c:pt idx="4">
                  <c:v>73.053808169999996</c:v>
                </c:pt>
                <c:pt idx="5">
                  <c:v>71.761365059999989</c:v>
                </c:pt>
                <c:pt idx="6">
                  <c:v>71.547423229999993</c:v>
                </c:pt>
                <c:pt idx="7">
                  <c:v>69.185270969999991</c:v>
                </c:pt>
                <c:pt idx="8">
                  <c:v>65.375347970000007</c:v>
                </c:pt>
                <c:pt idx="9">
                  <c:v>64.578194850000003</c:v>
                </c:pt>
                <c:pt idx="10">
                  <c:v>62.667371930000002</c:v>
                </c:pt>
                <c:pt idx="11">
                  <c:v>66.295590910000001</c:v>
                </c:pt>
                <c:pt idx="12">
                  <c:v>66.313175169999994</c:v>
                </c:pt>
                <c:pt idx="13">
                  <c:v>67.722846679999989</c:v>
                </c:pt>
                <c:pt idx="14">
                  <c:v>69.059250439999985</c:v>
                </c:pt>
                <c:pt idx="15">
                  <c:v>67.019476279999992</c:v>
                </c:pt>
                <c:pt idx="16">
                  <c:v>63.209553280000002</c:v>
                </c:pt>
                <c:pt idx="17">
                  <c:v>64.815582359999993</c:v>
                </c:pt>
                <c:pt idx="18">
                  <c:v>67.87524359999999</c:v>
                </c:pt>
                <c:pt idx="19">
                  <c:v>66.146124700000001</c:v>
                </c:pt>
                <c:pt idx="20">
                  <c:v>60.659835579999992</c:v>
                </c:pt>
                <c:pt idx="21">
                  <c:v>62.638064830000005</c:v>
                </c:pt>
                <c:pt idx="22">
                  <c:v>61.12288775999999</c:v>
                </c:pt>
                <c:pt idx="23">
                  <c:v>62.635134119999996</c:v>
                </c:pt>
                <c:pt idx="24">
                  <c:v>64.918157210000004</c:v>
                </c:pt>
                <c:pt idx="25">
                  <c:v>62.1017449</c:v>
                </c:pt>
                <c:pt idx="26">
                  <c:v>61.46578083</c:v>
                </c:pt>
                <c:pt idx="27">
                  <c:v>64.827305199999998</c:v>
                </c:pt>
                <c:pt idx="28">
                  <c:v>65.284495959999987</c:v>
                </c:pt>
                <c:pt idx="29">
                  <c:v>65.662557549999988</c:v>
                </c:pt>
                <c:pt idx="30">
                  <c:v>62.863729499999998</c:v>
                </c:pt>
                <c:pt idx="31">
                  <c:v>61.495087929999997</c:v>
                </c:pt>
                <c:pt idx="32">
                  <c:v>61.694376210000001</c:v>
                </c:pt>
                <c:pt idx="33">
                  <c:v>61.281146100000001</c:v>
                </c:pt>
                <c:pt idx="34">
                  <c:v>61.559563549999993</c:v>
                </c:pt>
                <c:pt idx="35">
                  <c:v>60.961698709999993</c:v>
                </c:pt>
                <c:pt idx="36">
                  <c:v>60.715519069999992</c:v>
                </c:pt>
                <c:pt idx="37">
                  <c:v>63.109909139999999</c:v>
                </c:pt>
                <c:pt idx="38">
                  <c:v>63.716566110000002</c:v>
                </c:pt>
                <c:pt idx="39">
                  <c:v>62.037269279999997</c:v>
                </c:pt>
                <c:pt idx="40">
                  <c:v>61.360275270000002</c:v>
                </c:pt>
                <c:pt idx="41">
                  <c:v>61.881941649999995</c:v>
                </c:pt>
                <c:pt idx="42">
                  <c:v>64.326153789999992</c:v>
                </c:pt>
                <c:pt idx="43">
                  <c:v>66.447987830000002</c:v>
                </c:pt>
                <c:pt idx="44">
                  <c:v>67.919204249999993</c:v>
                </c:pt>
                <c:pt idx="45">
                  <c:v>70.674071650000002</c:v>
                </c:pt>
                <c:pt idx="46">
                  <c:v>70.011731189999992</c:v>
                </c:pt>
                <c:pt idx="47">
                  <c:v>65.196574659999996</c:v>
                </c:pt>
                <c:pt idx="48">
                  <c:v>67.585103309999994</c:v>
                </c:pt>
                <c:pt idx="49">
                  <c:v>65.680141809999995</c:v>
                </c:pt>
                <c:pt idx="50">
                  <c:v>64.493204259999999</c:v>
                </c:pt>
                <c:pt idx="51">
                  <c:v>66.069926240000001</c:v>
                </c:pt>
                <c:pt idx="52">
                  <c:v>66.506602029999996</c:v>
                </c:pt>
                <c:pt idx="53">
                  <c:v>65.275703829999998</c:v>
                </c:pt>
                <c:pt idx="54">
                  <c:v>65.378278679999994</c:v>
                </c:pt>
                <c:pt idx="55">
                  <c:v>65.205366789999999</c:v>
                </c:pt>
                <c:pt idx="56">
                  <c:v>63.92757722999999</c:v>
                </c:pt>
                <c:pt idx="57">
                  <c:v>65.814954469999989</c:v>
                </c:pt>
                <c:pt idx="58">
                  <c:v>63.288682449999996</c:v>
                </c:pt>
                <c:pt idx="59">
                  <c:v>62.875452339999995</c:v>
                </c:pt>
                <c:pt idx="60">
                  <c:v>63.180246180000005</c:v>
                </c:pt>
                <c:pt idx="61">
                  <c:v>65.486714950000007</c:v>
                </c:pt>
                <c:pt idx="62">
                  <c:v>63.320920260000001</c:v>
                </c:pt>
                <c:pt idx="63">
                  <c:v>65.920460029999987</c:v>
                </c:pt>
                <c:pt idx="64">
                  <c:v>65.940974999999995</c:v>
                </c:pt>
                <c:pt idx="65">
                  <c:v>64.809720939999991</c:v>
                </c:pt>
                <c:pt idx="66">
                  <c:v>59.839236779999993</c:v>
                </c:pt>
                <c:pt idx="67">
                  <c:v>58.576100769999996</c:v>
                </c:pt>
                <c:pt idx="68">
                  <c:v>59.452383059999995</c:v>
                </c:pt>
                <c:pt idx="69">
                  <c:v>61.152194859999987</c:v>
                </c:pt>
                <c:pt idx="70">
                  <c:v>63.628644809999997</c:v>
                </c:pt>
                <c:pt idx="71">
                  <c:v>63.183176889999991</c:v>
                </c:pt>
                <c:pt idx="72">
                  <c:v>64.58112555999999</c:v>
                </c:pt>
                <c:pt idx="73">
                  <c:v>65.867707249999995</c:v>
                </c:pt>
                <c:pt idx="74">
                  <c:v>66.647276109999993</c:v>
                </c:pt>
                <c:pt idx="75">
                  <c:v>66.776227349999999</c:v>
                </c:pt>
                <c:pt idx="76">
                  <c:v>66.283868069999997</c:v>
                </c:pt>
                <c:pt idx="77">
                  <c:v>66.125609729999994</c:v>
                </c:pt>
                <c:pt idx="78">
                  <c:v>63.669674749999992</c:v>
                </c:pt>
                <c:pt idx="79">
                  <c:v>67.963164899999995</c:v>
                </c:pt>
                <c:pt idx="80">
                  <c:v>66.729335989999996</c:v>
                </c:pt>
                <c:pt idx="81">
                  <c:v>66.201808189999994</c:v>
                </c:pt>
                <c:pt idx="82">
                  <c:v>66.324898009999998</c:v>
                </c:pt>
                <c:pt idx="83">
                  <c:v>67.731638810000007</c:v>
                </c:pt>
                <c:pt idx="84">
                  <c:v>66.650206819999994</c:v>
                </c:pt>
                <c:pt idx="85">
                  <c:v>65.231743179999995</c:v>
                </c:pt>
                <c:pt idx="86">
                  <c:v>64.027221369999992</c:v>
                </c:pt>
                <c:pt idx="87">
                  <c:v>61.644554140000004</c:v>
                </c:pt>
                <c:pt idx="88">
                  <c:v>59.997495120000004</c:v>
                </c:pt>
                <c:pt idx="89">
                  <c:v>58.218554149999996</c:v>
                </c:pt>
                <c:pt idx="90">
                  <c:v>58.206831309999998</c:v>
                </c:pt>
                <c:pt idx="91">
                  <c:v>48.775806529999997</c:v>
                </c:pt>
                <c:pt idx="92">
                  <c:v>50.164963069999999</c:v>
                </c:pt>
                <c:pt idx="93">
                  <c:v>59.979910860000004</c:v>
                </c:pt>
                <c:pt idx="94">
                  <c:v>59.74545406</c:v>
                </c:pt>
                <c:pt idx="95">
                  <c:v>60.39900239</c:v>
                </c:pt>
                <c:pt idx="96">
                  <c:v>59.622364240000003</c:v>
                </c:pt>
                <c:pt idx="97">
                  <c:v>57.817046879999999</c:v>
                </c:pt>
                <c:pt idx="98">
                  <c:v>55.64832148</c:v>
                </c:pt>
                <c:pt idx="99">
                  <c:v>57.943067409999998</c:v>
                </c:pt>
                <c:pt idx="100">
                  <c:v>58.432495979999999</c:v>
                </c:pt>
                <c:pt idx="101">
                  <c:v>58.781250469999996</c:v>
                </c:pt>
                <c:pt idx="102">
                  <c:v>59.578403590000001</c:v>
                </c:pt>
                <c:pt idx="103">
                  <c:v>58.461803079999996</c:v>
                </c:pt>
                <c:pt idx="104">
                  <c:v>58.028057999999994</c:v>
                </c:pt>
                <c:pt idx="105">
                  <c:v>57.12539932</c:v>
                </c:pt>
                <c:pt idx="106">
                  <c:v>59.560819330000001</c:v>
                </c:pt>
                <c:pt idx="107">
                  <c:v>58.482318049999996</c:v>
                </c:pt>
                <c:pt idx="108">
                  <c:v>60.765341139999997</c:v>
                </c:pt>
                <c:pt idx="109">
                  <c:v>59.927158079999998</c:v>
                </c:pt>
                <c:pt idx="110">
                  <c:v>60.545537889999999</c:v>
                </c:pt>
                <c:pt idx="111">
                  <c:v>59.991633700000001</c:v>
                </c:pt>
                <c:pt idx="112">
                  <c:v>58.36215894</c:v>
                </c:pt>
                <c:pt idx="113">
                  <c:v>59.754246189999996</c:v>
                </c:pt>
                <c:pt idx="114">
                  <c:v>60.451755169999998</c:v>
                </c:pt>
                <c:pt idx="115">
                  <c:v>57.904968179999997</c:v>
                </c:pt>
                <c:pt idx="116">
                  <c:v>53.916271869999996</c:v>
                </c:pt>
                <c:pt idx="117">
                  <c:v>53.418051169999998</c:v>
                </c:pt>
                <c:pt idx="118">
                  <c:v>55.21750711</c:v>
                </c:pt>
                <c:pt idx="119">
                  <c:v>56.020521649999999</c:v>
                </c:pt>
                <c:pt idx="120">
                  <c:v>54.968396759999997</c:v>
                </c:pt>
                <c:pt idx="121">
                  <c:v>54.235719259999996</c:v>
                </c:pt>
                <c:pt idx="122">
                  <c:v>54.194689319999995</c:v>
                </c:pt>
                <c:pt idx="123">
                  <c:v>50.569401049999996</c:v>
                </c:pt>
                <c:pt idx="124">
                  <c:v>50.768689329999994</c:v>
                </c:pt>
                <c:pt idx="125">
                  <c:v>50.721797969999997</c:v>
                </c:pt>
                <c:pt idx="126">
                  <c:v>50.918155540000001</c:v>
                </c:pt>
                <c:pt idx="127">
                  <c:v>50.885917729999996</c:v>
                </c:pt>
                <c:pt idx="128">
                  <c:v>50.545955369999994</c:v>
                </c:pt>
                <c:pt idx="129">
                  <c:v>50.613361699999999</c:v>
                </c:pt>
                <c:pt idx="130">
                  <c:v>49.297472909999996</c:v>
                </c:pt>
                <c:pt idx="131">
                  <c:v>49.526068289999998</c:v>
                </c:pt>
                <c:pt idx="132">
                  <c:v>49.060085399999998</c:v>
                </c:pt>
                <c:pt idx="133">
                  <c:v>47.621106789999999</c:v>
                </c:pt>
                <c:pt idx="134">
                  <c:v>46.448822789999994</c:v>
                </c:pt>
                <c:pt idx="135">
                  <c:v>47.064271890000001</c:v>
                </c:pt>
                <c:pt idx="136">
                  <c:v>47.562492589999998</c:v>
                </c:pt>
                <c:pt idx="137">
                  <c:v>46.964627749999998</c:v>
                </c:pt>
                <c:pt idx="138">
                  <c:v>46.812230829999997</c:v>
                </c:pt>
                <c:pt idx="139">
                  <c:v>46.765339469999994</c:v>
                </c:pt>
                <c:pt idx="140">
                  <c:v>45.924225699999994</c:v>
                </c:pt>
                <c:pt idx="141">
                  <c:v>45.868542209999994</c:v>
                </c:pt>
                <c:pt idx="142">
                  <c:v>46.366762909999998</c:v>
                </c:pt>
                <c:pt idx="143">
                  <c:v>44.520415609999993</c:v>
                </c:pt>
                <c:pt idx="144">
                  <c:v>44.971744949999994</c:v>
                </c:pt>
                <c:pt idx="145">
                  <c:v>45.130003289999998</c:v>
                </c:pt>
                <c:pt idx="146">
                  <c:v>44.277166679999993</c:v>
                </c:pt>
                <c:pt idx="147">
                  <c:v>43.327616639999995</c:v>
                </c:pt>
                <c:pt idx="148">
                  <c:v>43.866867279999994</c:v>
                </c:pt>
                <c:pt idx="149">
                  <c:v>44.707981050000001</c:v>
                </c:pt>
                <c:pt idx="150">
                  <c:v>45.36152938</c:v>
                </c:pt>
                <c:pt idx="151">
                  <c:v>44.347503719999999</c:v>
                </c:pt>
                <c:pt idx="152">
                  <c:v>43.594311249999997</c:v>
                </c:pt>
                <c:pt idx="153">
                  <c:v>44.262513129999995</c:v>
                </c:pt>
                <c:pt idx="154">
                  <c:v>44.072016980000001</c:v>
                </c:pt>
                <c:pt idx="155">
                  <c:v>43.981164969999995</c:v>
                </c:pt>
                <c:pt idx="156">
                  <c:v>42.439611509999999</c:v>
                </c:pt>
                <c:pt idx="157">
                  <c:v>43.07850629</c:v>
                </c:pt>
                <c:pt idx="158">
                  <c:v>43.591380539999996</c:v>
                </c:pt>
                <c:pt idx="159">
                  <c:v>43.327616639999995</c:v>
                </c:pt>
                <c:pt idx="160">
                  <c:v>43.456567879999994</c:v>
                </c:pt>
                <c:pt idx="161">
                  <c:v>42.263768909999996</c:v>
                </c:pt>
                <c:pt idx="162">
                  <c:v>41.704003299999997</c:v>
                </c:pt>
                <c:pt idx="163">
                  <c:v>40.089182089999994</c:v>
                </c:pt>
                <c:pt idx="164">
                  <c:v>39.385811689999997</c:v>
                </c:pt>
                <c:pt idx="165">
                  <c:v>37.2786312</c:v>
                </c:pt>
                <c:pt idx="166">
                  <c:v>38.064061479999999</c:v>
                </c:pt>
                <c:pt idx="167">
                  <c:v>38.336617509999996</c:v>
                </c:pt>
                <c:pt idx="168">
                  <c:v>40.185895519999995</c:v>
                </c:pt>
                <c:pt idx="169">
                  <c:v>37.480850189999998</c:v>
                </c:pt>
                <c:pt idx="170">
                  <c:v>37.917525980000001</c:v>
                </c:pt>
                <c:pt idx="171">
                  <c:v>37.721168409999997</c:v>
                </c:pt>
                <c:pt idx="172">
                  <c:v>37.266908360000002</c:v>
                </c:pt>
                <c:pt idx="173">
                  <c:v>35.804484070000001</c:v>
                </c:pt>
                <c:pt idx="174">
                  <c:v>35.25937201</c:v>
                </c:pt>
                <c:pt idx="175">
                  <c:v>34.936993909999998</c:v>
                </c:pt>
                <c:pt idx="176">
                  <c:v>36.352526839999996</c:v>
                </c:pt>
                <c:pt idx="177">
                  <c:v>37.902872429999995</c:v>
                </c:pt>
                <c:pt idx="178">
                  <c:v>35.693117089999994</c:v>
                </c:pt>
                <c:pt idx="179">
                  <c:v>34.262930609999998</c:v>
                </c:pt>
                <c:pt idx="180">
                  <c:v>34.553070900000002</c:v>
                </c:pt>
                <c:pt idx="181">
                  <c:v>34.427050370000003</c:v>
                </c:pt>
                <c:pt idx="182">
                  <c:v>32.996863889999993</c:v>
                </c:pt>
                <c:pt idx="183">
                  <c:v>31.915431899999998</c:v>
                </c:pt>
                <c:pt idx="184">
                  <c:v>33.691442159999994</c:v>
                </c:pt>
                <c:pt idx="185">
                  <c:v>36.789202629999998</c:v>
                </c:pt>
                <c:pt idx="186">
                  <c:v>39.464940859999999</c:v>
                </c:pt>
                <c:pt idx="187">
                  <c:v>40.780829649999994</c:v>
                </c:pt>
                <c:pt idx="188">
                  <c:v>40.742730420000001</c:v>
                </c:pt>
                <c:pt idx="189">
                  <c:v>38.990165839999996</c:v>
                </c:pt>
                <c:pt idx="190">
                  <c:v>42.984723569999993</c:v>
                </c:pt>
                <c:pt idx="191">
                  <c:v>40.51706575</c:v>
                </c:pt>
                <c:pt idx="192">
                  <c:v>40.191756939999998</c:v>
                </c:pt>
                <c:pt idx="193">
                  <c:v>41.572121350000003</c:v>
                </c:pt>
                <c:pt idx="194">
                  <c:v>38.27214189</c:v>
                </c:pt>
                <c:pt idx="195">
                  <c:v>38.225250529999997</c:v>
                </c:pt>
                <c:pt idx="196">
                  <c:v>37.050035819999998</c:v>
                </c:pt>
                <c:pt idx="197">
                  <c:v>38.110952839999996</c:v>
                </c:pt>
                <c:pt idx="198">
                  <c:v>37.31673043</c:v>
                </c:pt>
                <c:pt idx="199">
                  <c:v>36.935738129999997</c:v>
                </c:pt>
                <c:pt idx="200">
                  <c:v>35.279886980000001</c:v>
                </c:pt>
                <c:pt idx="201">
                  <c:v>34.86665687</c:v>
                </c:pt>
                <c:pt idx="202">
                  <c:v>32.003353199999999</c:v>
                </c:pt>
                <c:pt idx="203">
                  <c:v>30.848653459999998</c:v>
                </c:pt>
                <c:pt idx="204">
                  <c:v>26.437934909999999</c:v>
                </c:pt>
                <c:pt idx="205">
                  <c:v>31.484617529999998</c:v>
                </c:pt>
                <c:pt idx="206">
                  <c:v>32.375553369999999</c:v>
                </c:pt>
                <c:pt idx="207">
                  <c:v>32.95876466</c:v>
                </c:pt>
                <c:pt idx="208">
                  <c:v>32.440028989999995</c:v>
                </c:pt>
                <c:pt idx="209">
                  <c:v>34.060711619999992</c:v>
                </c:pt>
                <c:pt idx="210">
                  <c:v>33.884869019999996</c:v>
                </c:pt>
                <c:pt idx="211">
                  <c:v>34.104672269999995</c:v>
                </c:pt>
                <c:pt idx="212">
                  <c:v>33.111161579999994</c:v>
                </c:pt>
                <c:pt idx="213">
                  <c:v>34.597031550000004</c:v>
                </c:pt>
                <c:pt idx="214">
                  <c:v>35.16558929</c:v>
                </c:pt>
                <c:pt idx="215">
                  <c:v>33.881938309999995</c:v>
                </c:pt>
                <c:pt idx="216">
                  <c:v>34.245346349999998</c:v>
                </c:pt>
                <c:pt idx="217">
                  <c:v>35.778107679999998</c:v>
                </c:pt>
                <c:pt idx="218">
                  <c:v>33.585936599999997</c:v>
                </c:pt>
                <c:pt idx="219">
                  <c:v>36.364249679999993</c:v>
                </c:pt>
                <c:pt idx="220">
                  <c:v>40.449659420000003</c:v>
                </c:pt>
                <c:pt idx="221">
                  <c:v>38.242834789999996</c:v>
                </c:pt>
                <c:pt idx="222">
                  <c:v>36.633874999999996</c:v>
                </c:pt>
                <c:pt idx="223">
                  <c:v>34.26879203</c:v>
                </c:pt>
                <c:pt idx="224">
                  <c:v>29.931341230000001</c:v>
                </c:pt>
                <c:pt idx="225">
                  <c:v>30.822277070000002</c:v>
                </c:pt>
                <c:pt idx="226">
                  <c:v>32.624663719999994</c:v>
                </c:pt>
                <c:pt idx="227">
                  <c:v>27.932597009999999</c:v>
                </c:pt>
                <c:pt idx="228">
                  <c:v>32.507435319999999</c:v>
                </c:pt>
                <c:pt idx="229">
                  <c:v>31.915431899999998</c:v>
                </c:pt>
                <c:pt idx="230">
                  <c:v>31.84509486</c:v>
                </c:pt>
                <c:pt idx="231">
                  <c:v>31.282398539999996</c:v>
                </c:pt>
                <c:pt idx="232">
                  <c:v>29.8346278</c:v>
                </c:pt>
                <c:pt idx="233">
                  <c:v>29.755498630000002</c:v>
                </c:pt>
                <c:pt idx="234">
                  <c:v>29.052128229999997</c:v>
                </c:pt>
                <c:pt idx="235">
                  <c:v>29.52690325</c:v>
                </c:pt>
                <c:pt idx="236">
                  <c:v>29.477081179999999</c:v>
                </c:pt>
                <c:pt idx="237">
                  <c:v>28.460124809999996</c:v>
                </c:pt>
                <c:pt idx="238">
                  <c:v>29.966509749999997</c:v>
                </c:pt>
                <c:pt idx="239">
                  <c:v>30.64057305</c:v>
                </c:pt>
                <c:pt idx="240">
                  <c:v>29.732052949999996</c:v>
                </c:pt>
                <c:pt idx="241">
                  <c:v>28.47770907</c:v>
                </c:pt>
                <c:pt idx="242">
                  <c:v>27.214573059999999</c:v>
                </c:pt>
                <c:pt idx="243">
                  <c:v>26.959601289999998</c:v>
                </c:pt>
                <c:pt idx="244">
                  <c:v>25.596821139999996</c:v>
                </c:pt>
                <c:pt idx="245">
                  <c:v>26.473103429999998</c:v>
                </c:pt>
                <c:pt idx="246">
                  <c:v>29.503457569999995</c:v>
                </c:pt>
                <c:pt idx="247">
                  <c:v>28.043963989999998</c:v>
                </c:pt>
                <c:pt idx="248">
                  <c:v>27.00063123</c:v>
                </c:pt>
                <c:pt idx="249">
                  <c:v>29.201594439999997</c:v>
                </c:pt>
                <c:pt idx="250">
                  <c:v>29.529833960000001</c:v>
                </c:pt>
                <c:pt idx="251">
                  <c:v>29.805320699999996</c:v>
                </c:pt>
                <c:pt idx="252">
                  <c:v>30.81641565</c:v>
                </c:pt>
                <c:pt idx="253">
                  <c:v>29.342268520000001</c:v>
                </c:pt>
                <c:pt idx="254">
                  <c:v>29.93720265</c:v>
                </c:pt>
                <c:pt idx="255">
                  <c:v>31.52857818</c:v>
                </c:pt>
                <c:pt idx="256">
                  <c:v>30.968812569999997</c:v>
                </c:pt>
                <c:pt idx="257">
                  <c:v>30.792969969999998</c:v>
                </c:pt>
                <c:pt idx="258">
                  <c:v>29.427259109999998</c:v>
                </c:pt>
                <c:pt idx="259">
                  <c:v>31.244299309999999</c:v>
                </c:pt>
                <c:pt idx="260">
                  <c:v>30.36801702</c:v>
                </c:pt>
                <c:pt idx="261">
                  <c:v>28.454263389999998</c:v>
                </c:pt>
                <c:pt idx="262">
                  <c:v>28.102578189999999</c:v>
                </c:pt>
                <c:pt idx="263">
                  <c:v>27.334732169999999</c:v>
                </c:pt>
                <c:pt idx="264">
                  <c:v>28.676997350000001</c:v>
                </c:pt>
                <c:pt idx="265">
                  <c:v>28.219806589999997</c:v>
                </c:pt>
                <c:pt idx="266">
                  <c:v>27.566258259999998</c:v>
                </c:pt>
                <c:pt idx="267">
                  <c:v>26.69290668</c:v>
                </c:pt>
                <c:pt idx="268">
                  <c:v>25.418047829999999</c:v>
                </c:pt>
                <c:pt idx="269">
                  <c:v>23.650829699999999</c:v>
                </c:pt>
                <c:pt idx="270">
                  <c:v>24.864143639999998</c:v>
                </c:pt>
                <c:pt idx="271">
                  <c:v>25.52355339</c:v>
                </c:pt>
                <c:pt idx="272">
                  <c:v>25.08394689</c:v>
                </c:pt>
                <c:pt idx="273">
                  <c:v>26.525856210000001</c:v>
                </c:pt>
                <c:pt idx="274">
                  <c:v>28.082063219999998</c:v>
                </c:pt>
                <c:pt idx="275">
                  <c:v>27.835883579999997</c:v>
                </c:pt>
                <c:pt idx="276">
                  <c:v>27.765546539999999</c:v>
                </c:pt>
                <c:pt idx="277">
                  <c:v>30.605404529999998</c:v>
                </c:pt>
                <c:pt idx="278">
                  <c:v>30.42370051</c:v>
                </c:pt>
                <c:pt idx="279">
                  <c:v>29.204525149999998</c:v>
                </c:pt>
                <c:pt idx="280">
                  <c:v>30.945366889999999</c:v>
                </c:pt>
                <c:pt idx="281">
                  <c:v>31.757173559999995</c:v>
                </c:pt>
                <c:pt idx="282">
                  <c:v>34.71719066</c:v>
                </c:pt>
                <c:pt idx="283">
                  <c:v>36.522508019999997</c:v>
                </c:pt>
                <c:pt idx="284">
                  <c:v>34.421188950000001</c:v>
                </c:pt>
                <c:pt idx="285">
                  <c:v>35.945158149999997</c:v>
                </c:pt>
                <c:pt idx="286">
                  <c:v>35.830860459999997</c:v>
                </c:pt>
                <c:pt idx="287">
                  <c:v>34.34205978</c:v>
                </c:pt>
                <c:pt idx="288">
                  <c:v>32.390206919999997</c:v>
                </c:pt>
                <c:pt idx="289">
                  <c:v>31.40548836</c:v>
                </c:pt>
                <c:pt idx="290">
                  <c:v>29.538626089999998</c:v>
                </c:pt>
                <c:pt idx="291">
                  <c:v>29.351060650000001</c:v>
                </c:pt>
                <c:pt idx="292">
                  <c:v>28.070340379999998</c:v>
                </c:pt>
                <c:pt idx="293">
                  <c:v>27.575050389999998</c:v>
                </c:pt>
                <c:pt idx="294">
                  <c:v>27.343524299999999</c:v>
                </c:pt>
                <c:pt idx="295">
                  <c:v>29.8346278</c:v>
                </c:pt>
                <c:pt idx="296">
                  <c:v>28.237390850000001</c:v>
                </c:pt>
                <c:pt idx="297">
                  <c:v>27.311286489999997</c:v>
                </c:pt>
                <c:pt idx="298">
                  <c:v>27.771407959999998</c:v>
                </c:pt>
                <c:pt idx="299">
                  <c:v>27.012354069999997</c:v>
                </c:pt>
                <c:pt idx="300">
                  <c:v>26.490687689999998</c:v>
                </c:pt>
                <c:pt idx="301">
                  <c:v>27.240949449999999</c:v>
                </c:pt>
                <c:pt idx="302">
                  <c:v>26.522925499999999</c:v>
                </c:pt>
                <c:pt idx="303">
                  <c:v>27.270256549999999</c:v>
                </c:pt>
                <c:pt idx="304">
                  <c:v>31.83630273</c:v>
                </c:pt>
                <c:pt idx="305">
                  <c:v>32.187987929999998</c:v>
                </c:pt>
                <c:pt idx="306">
                  <c:v>32.316939169999998</c:v>
                </c:pt>
                <c:pt idx="307">
                  <c:v>31.370319840000001</c:v>
                </c:pt>
                <c:pt idx="308">
                  <c:v>27.293702229999997</c:v>
                </c:pt>
                <c:pt idx="309">
                  <c:v>25.333057239999999</c:v>
                </c:pt>
                <c:pt idx="310">
                  <c:v>27.654179559999999</c:v>
                </c:pt>
                <c:pt idx="311">
                  <c:v>29.028682549999999</c:v>
                </c:pt>
                <c:pt idx="312">
                  <c:v>28.90852344</c:v>
                </c:pt>
                <c:pt idx="313">
                  <c:v>29.128326689999998</c:v>
                </c:pt>
                <c:pt idx="314">
                  <c:v>29.702745849999999</c:v>
                </c:pt>
                <c:pt idx="315">
                  <c:v>30.033916079999997</c:v>
                </c:pt>
                <c:pt idx="316">
                  <c:v>29.8346278</c:v>
                </c:pt>
                <c:pt idx="317">
                  <c:v>27.87984423</c:v>
                </c:pt>
                <c:pt idx="318">
                  <c:v>25.910407109999998</c:v>
                </c:pt>
                <c:pt idx="319">
                  <c:v>27.90915133</c:v>
                </c:pt>
                <c:pt idx="320">
                  <c:v>27.041661169999998</c:v>
                </c:pt>
                <c:pt idx="321">
                  <c:v>26.862887859999997</c:v>
                </c:pt>
                <c:pt idx="322">
                  <c:v>26.221062369999999</c:v>
                </c:pt>
                <c:pt idx="323">
                  <c:v>28.964206929999996</c:v>
                </c:pt>
                <c:pt idx="324">
                  <c:v>28.57149179</c:v>
                </c:pt>
                <c:pt idx="325">
                  <c:v>29.107811719999997</c:v>
                </c:pt>
                <c:pt idx="326">
                  <c:v>22.850745869999997</c:v>
                </c:pt>
                <c:pt idx="327">
                  <c:v>25.81369368</c:v>
                </c:pt>
                <c:pt idx="328">
                  <c:v>24.922757839999999</c:v>
                </c:pt>
                <c:pt idx="329">
                  <c:v>28.726819419999998</c:v>
                </c:pt>
                <c:pt idx="330">
                  <c:v>28.785433619999996</c:v>
                </c:pt>
                <c:pt idx="331">
                  <c:v>26.830650049999999</c:v>
                </c:pt>
                <c:pt idx="332">
                  <c:v>25.922129949999999</c:v>
                </c:pt>
                <c:pt idx="333">
                  <c:v>25.640781789999998</c:v>
                </c:pt>
                <c:pt idx="334">
                  <c:v>26.531717629999999</c:v>
                </c:pt>
                <c:pt idx="335">
                  <c:v>25.602682559999998</c:v>
                </c:pt>
                <c:pt idx="336">
                  <c:v>19.867283089999997</c:v>
                </c:pt>
                <c:pt idx="337">
                  <c:v>20.069502079999999</c:v>
                </c:pt>
                <c:pt idx="338">
                  <c:v>19.506805759999999</c:v>
                </c:pt>
                <c:pt idx="339">
                  <c:v>20.09001705</c:v>
                </c:pt>
                <c:pt idx="340">
                  <c:v>25.623197529999999</c:v>
                </c:pt>
                <c:pt idx="341">
                  <c:v>25.716980249999995</c:v>
                </c:pt>
                <c:pt idx="342">
                  <c:v>26.335360059999996</c:v>
                </c:pt>
                <c:pt idx="343">
                  <c:v>25.81369368</c:v>
                </c:pt>
                <c:pt idx="344">
                  <c:v>26.707560229999999</c:v>
                </c:pt>
                <c:pt idx="345">
                  <c:v>25.55286049</c:v>
                </c:pt>
                <c:pt idx="346">
                  <c:v>29.981163299999995</c:v>
                </c:pt>
                <c:pt idx="347">
                  <c:v>29.04040539</c:v>
                </c:pt>
                <c:pt idx="348">
                  <c:v>30.628850209999996</c:v>
                </c:pt>
                <c:pt idx="349">
                  <c:v>31.018634639999998</c:v>
                </c:pt>
                <c:pt idx="350">
                  <c:v>30.9482976</c:v>
                </c:pt>
                <c:pt idx="351">
                  <c:v>25.670088889999999</c:v>
                </c:pt>
                <c:pt idx="352">
                  <c:v>26.273815149999997</c:v>
                </c:pt>
                <c:pt idx="353">
                  <c:v>23.938039279999998</c:v>
                </c:pt>
                <c:pt idx="354">
                  <c:v>25.086877599999998</c:v>
                </c:pt>
                <c:pt idx="355">
                  <c:v>25.441493509999997</c:v>
                </c:pt>
                <c:pt idx="356">
                  <c:v>26.5522326</c:v>
                </c:pt>
                <c:pt idx="357">
                  <c:v>25.010679140000001</c:v>
                </c:pt>
                <c:pt idx="358">
                  <c:v>26.502410529999999</c:v>
                </c:pt>
                <c:pt idx="359">
                  <c:v>25.022401979999998</c:v>
                </c:pt>
                <c:pt idx="360">
                  <c:v>24.087505489999998</c:v>
                </c:pt>
                <c:pt idx="361">
                  <c:v>25.590959719999997</c:v>
                </c:pt>
                <c:pt idx="362">
                  <c:v>25.93385279</c:v>
                </c:pt>
                <c:pt idx="363">
                  <c:v>26.185893849999996</c:v>
                </c:pt>
                <c:pt idx="364">
                  <c:v>22.8302309</c:v>
                </c:pt>
              </c:numCache>
            </c:numRef>
          </c:val>
          <c:smooth val="0"/>
          <c:extLst>
            <c:ext xmlns:c16="http://schemas.microsoft.com/office/drawing/2014/chart" uri="{C3380CC4-5D6E-409C-BE32-E72D297353CC}">
              <c16:uniqueId val="{00000002-1335-4A6C-85EC-9C073AA05D27}"/>
            </c:ext>
          </c:extLst>
        </c:ser>
        <c:ser>
          <c:idx val="3"/>
          <c:order val="3"/>
          <c:tx>
            <c:strRef>
              <c:f>'Prices pop up data and chart'!$F$1</c:f>
              <c:strCache>
                <c:ptCount val="1"/>
                <c:pt idx="0">
                  <c:v>NBP 2019/20</c:v>
                </c:pt>
              </c:strCache>
            </c:strRef>
          </c:tx>
          <c:spPr>
            <a:ln w="28575" cap="rnd">
              <a:solidFill>
                <a:schemeClr val="accent4">
                  <a:alpha val="25000"/>
                </a:schemeClr>
              </a:solidFill>
              <a:round/>
            </a:ln>
            <a:effectLst/>
          </c:spPr>
          <c:marker>
            <c:symbol val="none"/>
          </c:marker>
          <c:cat>
            <c:strRef>
              <c:f>'Prices pop up data and chart'!$A$2:$A$548</c:f>
              <c:strCache>
                <c:ptCount val="547"/>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pt idx="365">
                  <c:v>1-Oct</c:v>
                </c:pt>
                <c:pt idx="366">
                  <c:v>2-Oct</c:v>
                </c:pt>
                <c:pt idx="367">
                  <c:v>3-Oct</c:v>
                </c:pt>
                <c:pt idx="368">
                  <c:v>4-Oct</c:v>
                </c:pt>
                <c:pt idx="369">
                  <c:v>5-Oct</c:v>
                </c:pt>
                <c:pt idx="370">
                  <c:v>6-Oct</c:v>
                </c:pt>
                <c:pt idx="371">
                  <c:v>7-Oct</c:v>
                </c:pt>
                <c:pt idx="372">
                  <c:v>8-Oct</c:v>
                </c:pt>
                <c:pt idx="373">
                  <c:v>9-Oct</c:v>
                </c:pt>
                <c:pt idx="374">
                  <c:v>10-Oct</c:v>
                </c:pt>
                <c:pt idx="375">
                  <c:v>11-Oct</c:v>
                </c:pt>
                <c:pt idx="376">
                  <c:v>12-Oct</c:v>
                </c:pt>
                <c:pt idx="377">
                  <c:v>13-Oct</c:v>
                </c:pt>
                <c:pt idx="378">
                  <c:v>14-Oct</c:v>
                </c:pt>
                <c:pt idx="379">
                  <c:v>15-Oct</c:v>
                </c:pt>
                <c:pt idx="380">
                  <c:v>16-Oct</c:v>
                </c:pt>
                <c:pt idx="381">
                  <c:v>17-Oct</c:v>
                </c:pt>
                <c:pt idx="382">
                  <c:v>18-Oct</c:v>
                </c:pt>
                <c:pt idx="383">
                  <c:v>19-Oct</c:v>
                </c:pt>
                <c:pt idx="384">
                  <c:v>20-Oct</c:v>
                </c:pt>
                <c:pt idx="385">
                  <c:v>21-Oct</c:v>
                </c:pt>
                <c:pt idx="386">
                  <c:v>22-Oct</c:v>
                </c:pt>
                <c:pt idx="387">
                  <c:v>23-Oct</c:v>
                </c:pt>
                <c:pt idx="388">
                  <c:v>24-Oct</c:v>
                </c:pt>
                <c:pt idx="389">
                  <c:v>25-Oct</c:v>
                </c:pt>
                <c:pt idx="390">
                  <c:v>26-Oct</c:v>
                </c:pt>
                <c:pt idx="391">
                  <c:v>27-Oct</c:v>
                </c:pt>
                <c:pt idx="392">
                  <c:v>28-Oct</c:v>
                </c:pt>
                <c:pt idx="393">
                  <c:v>29-Oct</c:v>
                </c:pt>
                <c:pt idx="394">
                  <c:v>30-Oct</c:v>
                </c:pt>
                <c:pt idx="395">
                  <c:v>31-Oct</c:v>
                </c:pt>
                <c:pt idx="396">
                  <c:v>1-Nov</c:v>
                </c:pt>
                <c:pt idx="397">
                  <c:v>2-Nov</c:v>
                </c:pt>
                <c:pt idx="398">
                  <c:v>3-Nov</c:v>
                </c:pt>
                <c:pt idx="399">
                  <c:v>4-Nov</c:v>
                </c:pt>
                <c:pt idx="400">
                  <c:v>5-Nov</c:v>
                </c:pt>
                <c:pt idx="401">
                  <c:v>6-Nov</c:v>
                </c:pt>
                <c:pt idx="402">
                  <c:v>7-Nov</c:v>
                </c:pt>
                <c:pt idx="403">
                  <c:v>8-Nov</c:v>
                </c:pt>
                <c:pt idx="404">
                  <c:v>9-Nov</c:v>
                </c:pt>
                <c:pt idx="405">
                  <c:v>10-Nov</c:v>
                </c:pt>
                <c:pt idx="406">
                  <c:v>11-Nov</c:v>
                </c:pt>
                <c:pt idx="407">
                  <c:v>12-Nov</c:v>
                </c:pt>
                <c:pt idx="408">
                  <c:v>13-Nov</c:v>
                </c:pt>
                <c:pt idx="409">
                  <c:v>14-Nov</c:v>
                </c:pt>
                <c:pt idx="410">
                  <c:v>15-Nov</c:v>
                </c:pt>
                <c:pt idx="411">
                  <c:v>16-Nov</c:v>
                </c:pt>
                <c:pt idx="412">
                  <c:v>17-Nov</c:v>
                </c:pt>
                <c:pt idx="413">
                  <c:v>18-Nov</c:v>
                </c:pt>
                <c:pt idx="414">
                  <c:v>19-Nov</c:v>
                </c:pt>
                <c:pt idx="415">
                  <c:v>20-Nov</c:v>
                </c:pt>
                <c:pt idx="416">
                  <c:v>21-Nov</c:v>
                </c:pt>
                <c:pt idx="417">
                  <c:v>22-Nov</c:v>
                </c:pt>
                <c:pt idx="418">
                  <c:v>23-Nov</c:v>
                </c:pt>
                <c:pt idx="419">
                  <c:v>24-Nov</c:v>
                </c:pt>
                <c:pt idx="420">
                  <c:v>25-Nov</c:v>
                </c:pt>
                <c:pt idx="421">
                  <c:v>26-Nov</c:v>
                </c:pt>
                <c:pt idx="422">
                  <c:v>27-Nov</c:v>
                </c:pt>
                <c:pt idx="423">
                  <c:v>28-Nov</c:v>
                </c:pt>
                <c:pt idx="424">
                  <c:v>29-Nov</c:v>
                </c:pt>
                <c:pt idx="425">
                  <c:v>30-Nov</c:v>
                </c:pt>
                <c:pt idx="426">
                  <c:v>1-Dec</c:v>
                </c:pt>
                <c:pt idx="427">
                  <c:v>2-Dec</c:v>
                </c:pt>
                <c:pt idx="428">
                  <c:v>3-Dec</c:v>
                </c:pt>
                <c:pt idx="429">
                  <c:v>4-Dec</c:v>
                </c:pt>
                <c:pt idx="430">
                  <c:v>5-Dec</c:v>
                </c:pt>
                <c:pt idx="431">
                  <c:v>6-Dec</c:v>
                </c:pt>
                <c:pt idx="432">
                  <c:v>7-Dec</c:v>
                </c:pt>
                <c:pt idx="433">
                  <c:v>8-Dec</c:v>
                </c:pt>
                <c:pt idx="434">
                  <c:v>9-Dec</c:v>
                </c:pt>
                <c:pt idx="435">
                  <c:v>10-Dec</c:v>
                </c:pt>
                <c:pt idx="436">
                  <c:v>11-Dec</c:v>
                </c:pt>
                <c:pt idx="437">
                  <c:v>12-Dec</c:v>
                </c:pt>
                <c:pt idx="438">
                  <c:v>13-Dec</c:v>
                </c:pt>
                <c:pt idx="439">
                  <c:v>14-Dec</c:v>
                </c:pt>
                <c:pt idx="440">
                  <c:v>15-Dec</c:v>
                </c:pt>
                <c:pt idx="441">
                  <c:v>16-Dec</c:v>
                </c:pt>
                <c:pt idx="442">
                  <c:v>17-Dec</c:v>
                </c:pt>
                <c:pt idx="443">
                  <c:v>18-Dec</c:v>
                </c:pt>
                <c:pt idx="444">
                  <c:v>19-Dec</c:v>
                </c:pt>
                <c:pt idx="445">
                  <c:v>20-Dec</c:v>
                </c:pt>
                <c:pt idx="446">
                  <c:v>21-Dec</c:v>
                </c:pt>
                <c:pt idx="447">
                  <c:v>22-Dec</c:v>
                </c:pt>
                <c:pt idx="448">
                  <c:v>23-Dec</c:v>
                </c:pt>
                <c:pt idx="449">
                  <c:v>24-Dec</c:v>
                </c:pt>
                <c:pt idx="450">
                  <c:v>25-Dec</c:v>
                </c:pt>
                <c:pt idx="451">
                  <c:v>26-Dec</c:v>
                </c:pt>
                <c:pt idx="452">
                  <c:v>27-Dec</c:v>
                </c:pt>
                <c:pt idx="453">
                  <c:v>28-Dec</c:v>
                </c:pt>
                <c:pt idx="454">
                  <c:v>29-Dec</c:v>
                </c:pt>
                <c:pt idx="455">
                  <c:v>30-Dec</c:v>
                </c:pt>
                <c:pt idx="456">
                  <c:v>31-Dec</c:v>
                </c:pt>
                <c:pt idx="457">
                  <c:v>1-Jan</c:v>
                </c:pt>
                <c:pt idx="458">
                  <c:v>2-Jan</c:v>
                </c:pt>
                <c:pt idx="459">
                  <c:v>3-Jan</c:v>
                </c:pt>
                <c:pt idx="460">
                  <c:v>4-Jan</c:v>
                </c:pt>
                <c:pt idx="461">
                  <c:v>5-Jan</c:v>
                </c:pt>
                <c:pt idx="462">
                  <c:v>6-Jan</c:v>
                </c:pt>
                <c:pt idx="463">
                  <c:v>7-Jan</c:v>
                </c:pt>
                <c:pt idx="464">
                  <c:v>8-Jan</c:v>
                </c:pt>
                <c:pt idx="465">
                  <c:v>9-Jan</c:v>
                </c:pt>
                <c:pt idx="466">
                  <c:v>10-Jan</c:v>
                </c:pt>
                <c:pt idx="467">
                  <c:v>11-Jan</c:v>
                </c:pt>
                <c:pt idx="468">
                  <c:v>12-Jan</c:v>
                </c:pt>
                <c:pt idx="469">
                  <c:v>13-Jan</c:v>
                </c:pt>
                <c:pt idx="470">
                  <c:v>14-Jan</c:v>
                </c:pt>
                <c:pt idx="471">
                  <c:v>15-Jan</c:v>
                </c:pt>
                <c:pt idx="472">
                  <c:v>16-Jan</c:v>
                </c:pt>
                <c:pt idx="473">
                  <c:v>17-Jan</c:v>
                </c:pt>
                <c:pt idx="474">
                  <c:v>18-Jan</c:v>
                </c:pt>
                <c:pt idx="475">
                  <c:v>19-Jan</c:v>
                </c:pt>
                <c:pt idx="476">
                  <c:v>20-Jan</c:v>
                </c:pt>
                <c:pt idx="477">
                  <c:v>21-Jan</c:v>
                </c:pt>
                <c:pt idx="478">
                  <c:v>22-Jan</c:v>
                </c:pt>
                <c:pt idx="479">
                  <c:v>23-Jan</c:v>
                </c:pt>
                <c:pt idx="480">
                  <c:v>24-Jan</c:v>
                </c:pt>
                <c:pt idx="481">
                  <c:v>25-Jan</c:v>
                </c:pt>
                <c:pt idx="482">
                  <c:v>26-Jan</c:v>
                </c:pt>
                <c:pt idx="483">
                  <c:v>27-Jan</c:v>
                </c:pt>
                <c:pt idx="484">
                  <c:v>28-Jan</c:v>
                </c:pt>
                <c:pt idx="485">
                  <c:v>29-Jan</c:v>
                </c:pt>
                <c:pt idx="486">
                  <c:v>30-Jan</c:v>
                </c:pt>
                <c:pt idx="487">
                  <c:v>31-Jan</c:v>
                </c:pt>
                <c:pt idx="488">
                  <c:v>1-Feb</c:v>
                </c:pt>
                <c:pt idx="489">
                  <c:v>2-Feb</c:v>
                </c:pt>
                <c:pt idx="490">
                  <c:v>3-Feb</c:v>
                </c:pt>
                <c:pt idx="491">
                  <c:v>4-Feb</c:v>
                </c:pt>
                <c:pt idx="492">
                  <c:v>5-Feb</c:v>
                </c:pt>
                <c:pt idx="493">
                  <c:v>6-Feb</c:v>
                </c:pt>
                <c:pt idx="494">
                  <c:v>7-Feb</c:v>
                </c:pt>
                <c:pt idx="495">
                  <c:v>8-Feb</c:v>
                </c:pt>
                <c:pt idx="496">
                  <c:v>9-Feb</c:v>
                </c:pt>
                <c:pt idx="497">
                  <c:v>10-Feb</c:v>
                </c:pt>
                <c:pt idx="498">
                  <c:v>11-Feb</c:v>
                </c:pt>
                <c:pt idx="499">
                  <c:v>12-Feb</c:v>
                </c:pt>
                <c:pt idx="500">
                  <c:v>13-Feb</c:v>
                </c:pt>
                <c:pt idx="501">
                  <c:v>14-Feb</c:v>
                </c:pt>
                <c:pt idx="502">
                  <c:v>15-Feb</c:v>
                </c:pt>
                <c:pt idx="503">
                  <c:v>16-Feb</c:v>
                </c:pt>
                <c:pt idx="504">
                  <c:v>17-Feb</c:v>
                </c:pt>
                <c:pt idx="505">
                  <c:v>18-Feb</c:v>
                </c:pt>
                <c:pt idx="506">
                  <c:v>19-Feb</c:v>
                </c:pt>
                <c:pt idx="507">
                  <c:v>20-Feb</c:v>
                </c:pt>
                <c:pt idx="508">
                  <c:v>21-Feb</c:v>
                </c:pt>
                <c:pt idx="509">
                  <c:v>22-Feb</c:v>
                </c:pt>
                <c:pt idx="510">
                  <c:v>23-Feb</c:v>
                </c:pt>
                <c:pt idx="511">
                  <c:v>24-Feb</c:v>
                </c:pt>
                <c:pt idx="512">
                  <c:v>25-Feb</c:v>
                </c:pt>
                <c:pt idx="513">
                  <c:v>26-Feb</c:v>
                </c:pt>
                <c:pt idx="514">
                  <c:v>27-Feb</c:v>
                </c:pt>
                <c:pt idx="515">
                  <c:v>28-Feb</c:v>
                </c:pt>
                <c:pt idx="516">
                  <c:v>1-Mar</c:v>
                </c:pt>
                <c:pt idx="517">
                  <c:v>2-Mar</c:v>
                </c:pt>
                <c:pt idx="518">
                  <c:v>3-Mar</c:v>
                </c:pt>
                <c:pt idx="519">
                  <c:v>4-Mar</c:v>
                </c:pt>
                <c:pt idx="520">
                  <c:v>5-Mar</c:v>
                </c:pt>
                <c:pt idx="521">
                  <c:v>6-Mar</c:v>
                </c:pt>
                <c:pt idx="522">
                  <c:v>7-Mar</c:v>
                </c:pt>
                <c:pt idx="523">
                  <c:v>8-Mar</c:v>
                </c:pt>
                <c:pt idx="524">
                  <c:v>9-Mar</c:v>
                </c:pt>
                <c:pt idx="525">
                  <c:v>10-Mar</c:v>
                </c:pt>
                <c:pt idx="526">
                  <c:v>11-Mar</c:v>
                </c:pt>
                <c:pt idx="527">
                  <c:v>12-Mar</c:v>
                </c:pt>
                <c:pt idx="528">
                  <c:v>13-Mar</c:v>
                </c:pt>
                <c:pt idx="529">
                  <c:v>14-Mar</c:v>
                </c:pt>
                <c:pt idx="530">
                  <c:v>15-Mar</c:v>
                </c:pt>
                <c:pt idx="531">
                  <c:v>16-Mar</c:v>
                </c:pt>
                <c:pt idx="532">
                  <c:v>17-Mar</c:v>
                </c:pt>
                <c:pt idx="533">
                  <c:v>18-Mar</c:v>
                </c:pt>
                <c:pt idx="534">
                  <c:v>19-Mar</c:v>
                </c:pt>
                <c:pt idx="535">
                  <c:v>20-Mar</c:v>
                </c:pt>
                <c:pt idx="536">
                  <c:v>21-Mar</c:v>
                </c:pt>
                <c:pt idx="537">
                  <c:v>22-Mar</c:v>
                </c:pt>
                <c:pt idx="538">
                  <c:v>23-Mar</c:v>
                </c:pt>
                <c:pt idx="539">
                  <c:v>24-Mar</c:v>
                </c:pt>
                <c:pt idx="540">
                  <c:v>25-Mar</c:v>
                </c:pt>
                <c:pt idx="541">
                  <c:v>26-Mar</c:v>
                </c:pt>
                <c:pt idx="542">
                  <c:v>27-Mar</c:v>
                </c:pt>
                <c:pt idx="543">
                  <c:v>28-Mar</c:v>
                </c:pt>
                <c:pt idx="544">
                  <c:v>29-Mar</c:v>
                </c:pt>
                <c:pt idx="545">
                  <c:v>30-Mar</c:v>
                </c:pt>
                <c:pt idx="546">
                  <c:v>31-Mar</c:v>
                </c:pt>
              </c:strCache>
            </c:strRef>
          </c:cat>
          <c:val>
            <c:numRef>
              <c:f>'Prices pop up data and chart'!$F$2:$F$366</c:f>
              <c:numCache>
                <c:formatCode>General</c:formatCode>
                <c:ptCount val="365"/>
                <c:pt idx="0">
                  <c:v>26.672391709999999</c:v>
                </c:pt>
                <c:pt idx="1">
                  <c:v>27.340593589999997</c:v>
                </c:pt>
                <c:pt idx="2">
                  <c:v>33.029101699999998</c:v>
                </c:pt>
                <c:pt idx="3">
                  <c:v>30.373878439999999</c:v>
                </c:pt>
                <c:pt idx="4">
                  <c:v>28.550976819999995</c:v>
                </c:pt>
                <c:pt idx="5">
                  <c:v>28.041033279999997</c:v>
                </c:pt>
                <c:pt idx="6">
                  <c:v>26.988908389999999</c:v>
                </c:pt>
                <c:pt idx="7">
                  <c:v>25.312542269999998</c:v>
                </c:pt>
                <c:pt idx="8">
                  <c:v>21.833789499999998</c:v>
                </c:pt>
                <c:pt idx="9">
                  <c:v>23.51308633</c:v>
                </c:pt>
                <c:pt idx="10">
                  <c:v>24.257486669999999</c:v>
                </c:pt>
                <c:pt idx="11">
                  <c:v>25.966090599999998</c:v>
                </c:pt>
                <c:pt idx="12">
                  <c:v>25.221690259999999</c:v>
                </c:pt>
                <c:pt idx="13">
                  <c:v>29.600171</c:v>
                </c:pt>
                <c:pt idx="14">
                  <c:v>28.363411379999999</c:v>
                </c:pt>
                <c:pt idx="15">
                  <c:v>26.124348939999997</c:v>
                </c:pt>
                <c:pt idx="16">
                  <c:v>28.360480669999998</c:v>
                </c:pt>
                <c:pt idx="17">
                  <c:v>29.919618389999997</c:v>
                </c:pt>
                <c:pt idx="18">
                  <c:v>27.018215489999999</c:v>
                </c:pt>
                <c:pt idx="19">
                  <c:v>25.07515476</c:v>
                </c:pt>
                <c:pt idx="20">
                  <c:v>23.510155619999999</c:v>
                </c:pt>
                <c:pt idx="21">
                  <c:v>26.191755270000002</c:v>
                </c:pt>
                <c:pt idx="22">
                  <c:v>28.471847650000001</c:v>
                </c:pt>
                <c:pt idx="23">
                  <c:v>29.48001189</c:v>
                </c:pt>
                <c:pt idx="24">
                  <c:v>29.837558509999997</c:v>
                </c:pt>
                <c:pt idx="25">
                  <c:v>23.507224910000001</c:v>
                </c:pt>
                <c:pt idx="26">
                  <c:v>20.44463296</c:v>
                </c:pt>
                <c:pt idx="27">
                  <c:v>27.314217200000002</c:v>
                </c:pt>
                <c:pt idx="28">
                  <c:v>25.772663739999999</c:v>
                </c:pt>
                <c:pt idx="29">
                  <c:v>22.739378890000001</c:v>
                </c:pt>
                <c:pt idx="30">
                  <c:v>26.848234309999999</c:v>
                </c:pt>
                <c:pt idx="31">
                  <c:v>28.284282209999997</c:v>
                </c:pt>
                <c:pt idx="32">
                  <c:v>27.44902986</c:v>
                </c:pt>
                <c:pt idx="33">
                  <c:v>29.116603850000001</c:v>
                </c:pt>
                <c:pt idx="34">
                  <c:v>33.228389979999996</c:v>
                </c:pt>
                <c:pt idx="35">
                  <c:v>30.962951149999999</c:v>
                </c:pt>
                <c:pt idx="36">
                  <c:v>33.843839080000002</c:v>
                </c:pt>
                <c:pt idx="37">
                  <c:v>35.55830443</c:v>
                </c:pt>
                <c:pt idx="38">
                  <c:v>37.91459527</c:v>
                </c:pt>
                <c:pt idx="39">
                  <c:v>37.483780899999992</c:v>
                </c:pt>
                <c:pt idx="40">
                  <c:v>36.90643103</c:v>
                </c:pt>
                <c:pt idx="41">
                  <c:v>35.657948569999995</c:v>
                </c:pt>
                <c:pt idx="42">
                  <c:v>40.364668829999999</c:v>
                </c:pt>
                <c:pt idx="43">
                  <c:v>39.230484059999995</c:v>
                </c:pt>
                <c:pt idx="44">
                  <c:v>38.263349760000004</c:v>
                </c:pt>
                <c:pt idx="45">
                  <c:v>40.306054629999998</c:v>
                </c:pt>
                <c:pt idx="46">
                  <c:v>40.57274924</c:v>
                </c:pt>
                <c:pt idx="47">
                  <c:v>39.649575589999998</c:v>
                </c:pt>
                <c:pt idx="48">
                  <c:v>39.974884400000001</c:v>
                </c:pt>
                <c:pt idx="49">
                  <c:v>41.243881829999999</c:v>
                </c:pt>
                <c:pt idx="50">
                  <c:v>39.470802280000001</c:v>
                </c:pt>
                <c:pt idx="51">
                  <c:v>42.776643159999999</c:v>
                </c:pt>
                <c:pt idx="52">
                  <c:v>41.305426739999994</c:v>
                </c:pt>
                <c:pt idx="53">
                  <c:v>41.402140170000003</c:v>
                </c:pt>
                <c:pt idx="54">
                  <c:v>41.463685079999998</c:v>
                </c:pt>
                <c:pt idx="55">
                  <c:v>42.562701329999996</c:v>
                </c:pt>
                <c:pt idx="56">
                  <c:v>40.643086279999999</c:v>
                </c:pt>
                <c:pt idx="57">
                  <c:v>42.325313819999998</c:v>
                </c:pt>
                <c:pt idx="58">
                  <c:v>40.774968229999999</c:v>
                </c:pt>
                <c:pt idx="59">
                  <c:v>40.827721009999998</c:v>
                </c:pt>
                <c:pt idx="60">
                  <c:v>41.328872419999996</c:v>
                </c:pt>
                <c:pt idx="61">
                  <c:v>40.265024689999997</c:v>
                </c:pt>
                <c:pt idx="62">
                  <c:v>39.573377129999997</c:v>
                </c:pt>
                <c:pt idx="63">
                  <c:v>36.208922049999998</c:v>
                </c:pt>
                <c:pt idx="64">
                  <c:v>36.777479789999994</c:v>
                </c:pt>
                <c:pt idx="65">
                  <c:v>33.74419494</c:v>
                </c:pt>
                <c:pt idx="66">
                  <c:v>33.105300159999999</c:v>
                </c:pt>
                <c:pt idx="67">
                  <c:v>34.907686810000001</c:v>
                </c:pt>
                <c:pt idx="68">
                  <c:v>34.945786039999994</c:v>
                </c:pt>
                <c:pt idx="69">
                  <c:v>34.957508879999999</c:v>
                </c:pt>
                <c:pt idx="70">
                  <c:v>31.727866459999998</c:v>
                </c:pt>
                <c:pt idx="71">
                  <c:v>32.37848408</c:v>
                </c:pt>
                <c:pt idx="72">
                  <c:v>35.889474659999998</c:v>
                </c:pt>
                <c:pt idx="73">
                  <c:v>30.795900679999995</c:v>
                </c:pt>
                <c:pt idx="74">
                  <c:v>31.965253969999999</c:v>
                </c:pt>
                <c:pt idx="75">
                  <c:v>31.924224029999998</c:v>
                </c:pt>
                <c:pt idx="76">
                  <c:v>32.77119922</c:v>
                </c:pt>
                <c:pt idx="77">
                  <c:v>34.037265939999997</c:v>
                </c:pt>
                <c:pt idx="78">
                  <c:v>32.853259099999995</c:v>
                </c:pt>
                <c:pt idx="79">
                  <c:v>33.609382279999998</c:v>
                </c:pt>
                <c:pt idx="80">
                  <c:v>32.949972530000004</c:v>
                </c:pt>
                <c:pt idx="81">
                  <c:v>33.081854479999997</c:v>
                </c:pt>
                <c:pt idx="82">
                  <c:v>32.167472959999998</c:v>
                </c:pt>
                <c:pt idx="83">
                  <c:v>28.565630369999997</c:v>
                </c:pt>
                <c:pt idx="84">
                  <c:v>27.958973399999998</c:v>
                </c:pt>
                <c:pt idx="85">
                  <c:v>29.729122239999999</c:v>
                </c:pt>
                <c:pt idx="86">
                  <c:v>30.118906670000001</c:v>
                </c:pt>
                <c:pt idx="87">
                  <c:v>28.788364329999997</c:v>
                </c:pt>
                <c:pt idx="88">
                  <c:v>30.23613507</c:v>
                </c:pt>
                <c:pt idx="89">
                  <c:v>31.89198622</c:v>
                </c:pt>
                <c:pt idx="90">
                  <c:v>31.320497769999999</c:v>
                </c:pt>
                <c:pt idx="91">
                  <c:v>29.717399399999998</c:v>
                </c:pt>
                <c:pt idx="92">
                  <c:v>26.185893849999996</c:v>
                </c:pt>
                <c:pt idx="93">
                  <c:v>27.334732169999999</c:v>
                </c:pt>
                <c:pt idx="94">
                  <c:v>28.782502909999998</c:v>
                </c:pt>
                <c:pt idx="95">
                  <c:v>29.623616679999994</c:v>
                </c:pt>
                <c:pt idx="96">
                  <c:v>28.509946879999998</c:v>
                </c:pt>
                <c:pt idx="97">
                  <c:v>29.227970829999997</c:v>
                </c:pt>
                <c:pt idx="98">
                  <c:v>28.615452439999999</c:v>
                </c:pt>
                <c:pt idx="99">
                  <c:v>27.932597009999999</c:v>
                </c:pt>
                <c:pt idx="100">
                  <c:v>30.420769799999999</c:v>
                </c:pt>
                <c:pt idx="101">
                  <c:v>30.88382198</c:v>
                </c:pt>
                <c:pt idx="102">
                  <c:v>30.945366889999999</c:v>
                </c:pt>
                <c:pt idx="103">
                  <c:v>30.491106839999997</c:v>
                </c:pt>
                <c:pt idx="104">
                  <c:v>30.880891269999999</c:v>
                </c:pt>
                <c:pt idx="105">
                  <c:v>29.359852780000001</c:v>
                </c:pt>
                <c:pt idx="106">
                  <c:v>28.972999059999999</c:v>
                </c:pt>
                <c:pt idx="107">
                  <c:v>29.248485799999997</c:v>
                </c:pt>
                <c:pt idx="108">
                  <c:v>28.451332679999997</c:v>
                </c:pt>
                <c:pt idx="109">
                  <c:v>28.64769025</c:v>
                </c:pt>
                <c:pt idx="110">
                  <c:v>29.395021299999996</c:v>
                </c:pt>
                <c:pt idx="111">
                  <c:v>27.882774940000001</c:v>
                </c:pt>
                <c:pt idx="112">
                  <c:v>29.603101709999997</c:v>
                </c:pt>
                <c:pt idx="113">
                  <c:v>28.108439609999998</c:v>
                </c:pt>
                <c:pt idx="114">
                  <c:v>26.939086319999998</c:v>
                </c:pt>
                <c:pt idx="115">
                  <c:v>27.82416074</c:v>
                </c:pt>
                <c:pt idx="116">
                  <c:v>28.046894699999996</c:v>
                </c:pt>
                <c:pt idx="117">
                  <c:v>27.58970394</c:v>
                </c:pt>
                <c:pt idx="118">
                  <c:v>28.190499489999997</c:v>
                </c:pt>
                <c:pt idx="119">
                  <c:v>28.337034989999999</c:v>
                </c:pt>
                <c:pt idx="120">
                  <c:v>27.032869039999998</c:v>
                </c:pt>
                <c:pt idx="121">
                  <c:v>25.854723619999998</c:v>
                </c:pt>
                <c:pt idx="122">
                  <c:v>26.391043549999999</c:v>
                </c:pt>
                <c:pt idx="123">
                  <c:v>25.983674860000001</c:v>
                </c:pt>
                <c:pt idx="124">
                  <c:v>25.95436776</c:v>
                </c:pt>
                <c:pt idx="125">
                  <c:v>25.2334131</c:v>
                </c:pt>
                <c:pt idx="126">
                  <c:v>25.204105999999999</c:v>
                </c:pt>
                <c:pt idx="127">
                  <c:v>24.190080339999998</c:v>
                </c:pt>
                <c:pt idx="128">
                  <c:v>23.161401129999998</c:v>
                </c:pt>
                <c:pt idx="129">
                  <c:v>22.739378890000001</c:v>
                </c:pt>
                <c:pt idx="130">
                  <c:v>22.09169198</c:v>
                </c:pt>
                <c:pt idx="131">
                  <c:v>22.419931500000001</c:v>
                </c:pt>
                <c:pt idx="132">
                  <c:v>22.545952029999999</c:v>
                </c:pt>
                <c:pt idx="133">
                  <c:v>21.719491809999997</c:v>
                </c:pt>
                <c:pt idx="134">
                  <c:v>21.068874189999999</c:v>
                </c:pt>
                <c:pt idx="135">
                  <c:v>21.35315306</c:v>
                </c:pt>
                <c:pt idx="136">
                  <c:v>21.992047839999998</c:v>
                </c:pt>
                <c:pt idx="137">
                  <c:v>22.07117701</c:v>
                </c:pt>
                <c:pt idx="138">
                  <c:v>22.182543989999999</c:v>
                </c:pt>
                <c:pt idx="139">
                  <c:v>23.149678290000001</c:v>
                </c:pt>
                <c:pt idx="140">
                  <c:v>24.272140220000001</c:v>
                </c:pt>
                <c:pt idx="141">
                  <c:v>26.229854499999998</c:v>
                </c:pt>
                <c:pt idx="142">
                  <c:v>24.647271099999998</c:v>
                </c:pt>
                <c:pt idx="143">
                  <c:v>24.972579909999997</c:v>
                </c:pt>
                <c:pt idx="144">
                  <c:v>25.315472979999999</c:v>
                </c:pt>
                <c:pt idx="145">
                  <c:v>25.057570499999997</c:v>
                </c:pt>
                <c:pt idx="146">
                  <c:v>25.060501209999998</c:v>
                </c:pt>
                <c:pt idx="147">
                  <c:v>24.799668019999999</c:v>
                </c:pt>
                <c:pt idx="148">
                  <c:v>25.623197529999999</c:v>
                </c:pt>
                <c:pt idx="149">
                  <c:v>25.239274519999999</c:v>
                </c:pt>
                <c:pt idx="150">
                  <c:v>24.36299223</c:v>
                </c:pt>
                <c:pt idx="151">
                  <c:v>24.697093169999999</c:v>
                </c:pt>
                <c:pt idx="152">
                  <c:v>25.095669729999997</c:v>
                </c:pt>
                <c:pt idx="153">
                  <c:v>27.050453300000001</c:v>
                </c:pt>
                <c:pt idx="154">
                  <c:v>25.670088889999999</c:v>
                </c:pt>
                <c:pt idx="155">
                  <c:v>26.244508049999997</c:v>
                </c:pt>
                <c:pt idx="156">
                  <c:v>23.571700529999998</c:v>
                </c:pt>
                <c:pt idx="157">
                  <c:v>23.387065799999998</c:v>
                </c:pt>
                <c:pt idx="158">
                  <c:v>22.44630789</c:v>
                </c:pt>
                <c:pt idx="159">
                  <c:v>23.281560239999997</c:v>
                </c:pt>
                <c:pt idx="160">
                  <c:v>24.790875889999999</c:v>
                </c:pt>
                <c:pt idx="161">
                  <c:v>24.538834829999999</c:v>
                </c:pt>
                <c:pt idx="162">
                  <c:v>23.870632949999997</c:v>
                </c:pt>
                <c:pt idx="163">
                  <c:v>24.738123109999997</c:v>
                </c:pt>
                <c:pt idx="164">
                  <c:v>23.683067510000001</c:v>
                </c:pt>
                <c:pt idx="165">
                  <c:v>24.685370330000001</c:v>
                </c:pt>
                <c:pt idx="166">
                  <c:v>22.721794629999998</c:v>
                </c:pt>
                <c:pt idx="167">
                  <c:v>24.404022169999998</c:v>
                </c:pt>
                <c:pt idx="168">
                  <c:v>24.867074349999999</c:v>
                </c:pt>
                <c:pt idx="169">
                  <c:v>24.69123175</c:v>
                </c:pt>
                <c:pt idx="170">
                  <c:v>21.836720209999999</c:v>
                </c:pt>
                <c:pt idx="171">
                  <c:v>22.205989670000001</c:v>
                </c:pt>
                <c:pt idx="172">
                  <c:v>22.827300189999999</c:v>
                </c:pt>
                <c:pt idx="173">
                  <c:v>21.285746729999996</c:v>
                </c:pt>
                <c:pt idx="174">
                  <c:v>21.317984540000001</c:v>
                </c:pt>
                <c:pt idx="175">
                  <c:v>22.762824569999996</c:v>
                </c:pt>
                <c:pt idx="176">
                  <c:v>19.896590189999998</c:v>
                </c:pt>
                <c:pt idx="177">
                  <c:v>19.56541996</c:v>
                </c:pt>
                <c:pt idx="178">
                  <c:v>18.750682579999999</c:v>
                </c:pt>
                <c:pt idx="179">
                  <c:v>20.016749300000001</c:v>
                </c:pt>
                <c:pt idx="180">
                  <c:v>20.233621839999998</c:v>
                </c:pt>
                <c:pt idx="181">
                  <c:v>17.7894097</c:v>
                </c:pt>
                <c:pt idx="182">
                  <c:v>17.472893019999997</c:v>
                </c:pt>
                <c:pt idx="183">
                  <c:v>16.828136820000001</c:v>
                </c:pt>
                <c:pt idx="184">
                  <c:v>15.989953759999999</c:v>
                </c:pt>
                <c:pt idx="185">
                  <c:v>17.531507219999998</c:v>
                </c:pt>
                <c:pt idx="186">
                  <c:v>16.775384039999999</c:v>
                </c:pt>
                <c:pt idx="187">
                  <c:v>16.593680020000001</c:v>
                </c:pt>
                <c:pt idx="188">
                  <c:v>17.001048709999999</c:v>
                </c:pt>
                <c:pt idx="189">
                  <c:v>15.242622709999999</c:v>
                </c:pt>
                <c:pt idx="190">
                  <c:v>15.204523480000001</c:v>
                </c:pt>
                <c:pt idx="191">
                  <c:v>15.573792939999999</c:v>
                </c:pt>
                <c:pt idx="192">
                  <c:v>15.125394309999999</c:v>
                </c:pt>
                <c:pt idx="193">
                  <c:v>15.169354959999998</c:v>
                </c:pt>
                <c:pt idx="194">
                  <c:v>16.21854914</c:v>
                </c:pt>
                <c:pt idx="195">
                  <c:v>15.406742469999998</c:v>
                </c:pt>
                <c:pt idx="196">
                  <c:v>13.703999959999999</c:v>
                </c:pt>
                <c:pt idx="197">
                  <c:v>14.630104319999999</c:v>
                </c:pt>
                <c:pt idx="198">
                  <c:v>13.786059839999998</c:v>
                </c:pt>
                <c:pt idx="199">
                  <c:v>14.999373780000001</c:v>
                </c:pt>
                <c:pt idx="200">
                  <c:v>13.923803209999999</c:v>
                </c:pt>
                <c:pt idx="201">
                  <c:v>10.823112030000001</c:v>
                </c:pt>
                <c:pt idx="202">
                  <c:v>9.3225885099999992</c:v>
                </c:pt>
                <c:pt idx="203">
                  <c:v>12.478963179999999</c:v>
                </c:pt>
                <c:pt idx="204">
                  <c:v>12.048148810000001</c:v>
                </c:pt>
                <c:pt idx="205">
                  <c:v>10.401089789999999</c:v>
                </c:pt>
                <c:pt idx="206">
                  <c:v>11.59681947</c:v>
                </c:pt>
                <c:pt idx="207">
                  <c:v>11.673017929999999</c:v>
                </c:pt>
                <c:pt idx="208">
                  <c:v>12.563953769999999</c:v>
                </c:pt>
                <c:pt idx="209">
                  <c:v>14.09378439</c:v>
                </c:pt>
                <c:pt idx="210">
                  <c:v>13.182333579999998</c:v>
                </c:pt>
                <c:pt idx="211">
                  <c:v>12.426210399999999</c:v>
                </c:pt>
                <c:pt idx="212">
                  <c:v>13.82415907</c:v>
                </c:pt>
                <c:pt idx="213">
                  <c:v>13.979486699999999</c:v>
                </c:pt>
                <c:pt idx="214">
                  <c:v>14.184636399999999</c:v>
                </c:pt>
                <c:pt idx="215">
                  <c:v>13.832951199999998</c:v>
                </c:pt>
                <c:pt idx="216">
                  <c:v>14.038100899999998</c:v>
                </c:pt>
                <c:pt idx="217">
                  <c:v>14.70337207</c:v>
                </c:pt>
                <c:pt idx="218">
                  <c:v>14.167052139999999</c:v>
                </c:pt>
                <c:pt idx="219">
                  <c:v>13.938456759999999</c:v>
                </c:pt>
                <c:pt idx="220">
                  <c:v>13.838812619999999</c:v>
                </c:pt>
                <c:pt idx="221">
                  <c:v>13.52522665</c:v>
                </c:pt>
                <c:pt idx="222">
                  <c:v>13.390413989999999</c:v>
                </c:pt>
                <c:pt idx="223">
                  <c:v>13.182333579999998</c:v>
                </c:pt>
                <c:pt idx="224">
                  <c:v>13.035798079999999</c:v>
                </c:pt>
                <c:pt idx="225">
                  <c:v>13.32300766</c:v>
                </c:pt>
                <c:pt idx="226">
                  <c:v>12.754449919999999</c:v>
                </c:pt>
                <c:pt idx="227">
                  <c:v>13.325938369999999</c:v>
                </c:pt>
                <c:pt idx="228">
                  <c:v>13.11199654</c:v>
                </c:pt>
                <c:pt idx="229">
                  <c:v>11.904544019999999</c:v>
                </c:pt>
                <c:pt idx="230">
                  <c:v>11.661295089999999</c:v>
                </c:pt>
                <c:pt idx="231">
                  <c:v>10.571070969999999</c:v>
                </c:pt>
                <c:pt idx="232">
                  <c:v>9.4163712299999993</c:v>
                </c:pt>
                <c:pt idx="233">
                  <c:v>10.283861389999998</c:v>
                </c:pt>
                <c:pt idx="234">
                  <c:v>11.083945219999999</c:v>
                </c:pt>
                <c:pt idx="235">
                  <c:v>10.934479009999999</c:v>
                </c:pt>
                <c:pt idx="236">
                  <c:v>12.144862239999998</c:v>
                </c:pt>
                <c:pt idx="237">
                  <c:v>10.553486709999998</c:v>
                </c:pt>
                <c:pt idx="238">
                  <c:v>9.3137963799999994</c:v>
                </c:pt>
                <c:pt idx="239">
                  <c:v>8.7657536099999991</c:v>
                </c:pt>
                <c:pt idx="240">
                  <c:v>9.5511838900000008</c:v>
                </c:pt>
                <c:pt idx="241">
                  <c:v>9.7563335899999988</c:v>
                </c:pt>
                <c:pt idx="242">
                  <c:v>9.8383934699999998</c:v>
                </c:pt>
                <c:pt idx="243">
                  <c:v>9.0588246099999985</c:v>
                </c:pt>
                <c:pt idx="244">
                  <c:v>11.810761299999999</c:v>
                </c:pt>
                <c:pt idx="245">
                  <c:v>11.444422550000001</c:v>
                </c:pt>
                <c:pt idx="246">
                  <c:v>13.2468092</c:v>
                </c:pt>
                <c:pt idx="247">
                  <c:v>12.18589218</c:v>
                </c:pt>
                <c:pt idx="248">
                  <c:v>12.43793324</c:v>
                </c:pt>
                <c:pt idx="249">
                  <c:v>12.713419979999999</c:v>
                </c:pt>
                <c:pt idx="250">
                  <c:v>13.252670619999998</c:v>
                </c:pt>
                <c:pt idx="251">
                  <c:v>12.525854539999999</c:v>
                </c:pt>
                <c:pt idx="252">
                  <c:v>12.35001194</c:v>
                </c:pt>
                <c:pt idx="253">
                  <c:v>13.20577926</c:v>
                </c:pt>
                <c:pt idx="254">
                  <c:v>14.052754449999998</c:v>
                </c:pt>
                <c:pt idx="255">
                  <c:v>13.657108600000001</c:v>
                </c:pt>
                <c:pt idx="256">
                  <c:v>13.689346409999999</c:v>
                </c:pt>
                <c:pt idx="257">
                  <c:v>14.4777074</c:v>
                </c:pt>
                <c:pt idx="258">
                  <c:v>14.290141959999998</c:v>
                </c:pt>
                <c:pt idx="259">
                  <c:v>13.903288239999998</c:v>
                </c:pt>
                <c:pt idx="260">
                  <c:v>14.656480709999999</c:v>
                </c:pt>
                <c:pt idx="261">
                  <c:v>14.890937509999999</c:v>
                </c:pt>
                <c:pt idx="262">
                  <c:v>13.783129129999999</c:v>
                </c:pt>
                <c:pt idx="263">
                  <c:v>13.437305349999999</c:v>
                </c:pt>
                <c:pt idx="264">
                  <c:v>13.460751029999999</c:v>
                </c:pt>
                <c:pt idx="265">
                  <c:v>15.755496959999999</c:v>
                </c:pt>
                <c:pt idx="266">
                  <c:v>15.09901792</c:v>
                </c:pt>
                <c:pt idx="267">
                  <c:v>13.639524339999999</c:v>
                </c:pt>
                <c:pt idx="268">
                  <c:v>14.137745039999999</c:v>
                </c:pt>
                <c:pt idx="269">
                  <c:v>13.595563689999999</c:v>
                </c:pt>
                <c:pt idx="270">
                  <c:v>13.786059839999998</c:v>
                </c:pt>
                <c:pt idx="271">
                  <c:v>14.99351236</c:v>
                </c:pt>
                <c:pt idx="272">
                  <c:v>16.373876769999999</c:v>
                </c:pt>
                <c:pt idx="273">
                  <c:v>15.137117149999998</c:v>
                </c:pt>
                <c:pt idx="274">
                  <c:v>14.33703332</c:v>
                </c:pt>
                <c:pt idx="275">
                  <c:v>13.012352399999999</c:v>
                </c:pt>
                <c:pt idx="276">
                  <c:v>13.34059192</c:v>
                </c:pt>
                <c:pt idx="277">
                  <c:v>13.434374639999998</c:v>
                </c:pt>
                <c:pt idx="278">
                  <c:v>14.592005089999999</c:v>
                </c:pt>
                <c:pt idx="279">
                  <c:v>15.38915821</c:v>
                </c:pt>
                <c:pt idx="280">
                  <c:v>14.597866509999999</c:v>
                </c:pt>
                <c:pt idx="281">
                  <c:v>14.090853679999999</c:v>
                </c:pt>
                <c:pt idx="282">
                  <c:v>12.766172759999998</c:v>
                </c:pt>
                <c:pt idx="283">
                  <c:v>13.147165059999999</c:v>
                </c:pt>
                <c:pt idx="284">
                  <c:v>12.27088277</c:v>
                </c:pt>
                <c:pt idx="285">
                  <c:v>11.983673189999999</c:v>
                </c:pt>
                <c:pt idx="286">
                  <c:v>12.024703129999999</c:v>
                </c:pt>
                <c:pt idx="287">
                  <c:v>12.43500253</c:v>
                </c:pt>
                <c:pt idx="288">
                  <c:v>12.030564549999999</c:v>
                </c:pt>
                <c:pt idx="289">
                  <c:v>13.19112571</c:v>
                </c:pt>
                <c:pt idx="290">
                  <c:v>12.807202699999999</c:v>
                </c:pt>
                <c:pt idx="291">
                  <c:v>12.78961844</c:v>
                </c:pt>
                <c:pt idx="292">
                  <c:v>12.519993120000001</c:v>
                </c:pt>
                <c:pt idx="293">
                  <c:v>13.065105179999998</c:v>
                </c:pt>
                <c:pt idx="294">
                  <c:v>12.50533957</c:v>
                </c:pt>
                <c:pt idx="295">
                  <c:v>13.29370056</c:v>
                </c:pt>
                <c:pt idx="296">
                  <c:v>13.091481569999999</c:v>
                </c:pt>
                <c:pt idx="297">
                  <c:v>12.646013649999999</c:v>
                </c:pt>
                <c:pt idx="298">
                  <c:v>12.651875069999999</c:v>
                </c:pt>
                <c:pt idx="299">
                  <c:v>12.432071819999999</c:v>
                </c:pt>
                <c:pt idx="300">
                  <c:v>13.062174469999999</c:v>
                </c:pt>
                <c:pt idx="301">
                  <c:v>13.273185590000001</c:v>
                </c:pt>
                <c:pt idx="302">
                  <c:v>13.147165059999999</c:v>
                </c:pt>
                <c:pt idx="303">
                  <c:v>13.642455050000001</c:v>
                </c:pt>
                <c:pt idx="304">
                  <c:v>13.27025488</c:v>
                </c:pt>
                <c:pt idx="305">
                  <c:v>13.267324169999998</c:v>
                </c:pt>
                <c:pt idx="306">
                  <c:v>15.95478524</c:v>
                </c:pt>
                <c:pt idx="307">
                  <c:v>15.18400851</c:v>
                </c:pt>
                <c:pt idx="308">
                  <c:v>16.312331859999997</c:v>
                </c:pt>
                <c:pt idx="309">
                  <c:v>18.530879329999998</c:v>
                </c:pt>
                <c:pt idx="310">
                  <c:v>19.96692723</c:v>
                </c:pt>
                <c:pt idx="311">
                  <c:v>20.037264269999998</c:v>
                </c:pt>
                <c:pt idx="312">
                  <c:v>19.917105159999998</c:v>
                </c:pt>
                <c:pt idx="313">
                  <c:v>20.292236039999999</c:v>
                </c:pt>
                <c:pt idx="314">
                  <c:v>19.568350669999997</c:v>
                </c:pt>
                <c:pt idx="315">
                  <c:v>18.81808891</c:v>
                </c:pt>
                <c:pt idx="316">
                  <c:v>19.876075220000001</c:v>
                </c:pt>
                <c:pt idx="317">
                  <c:v>20.602891299999996</c:v>
                </c:pt>
                <c:pt idx="318">
                  <c:v>21.112834840000001</c:v>
                </c:pt>
                <c:pt idx="319">
                  <c:v>21.133349809999999</c:v>
                </c:pt>
                <c:pt idx="320">
                  <c:v>20.421187279999998</c:v>
                </c:pt>
                <c:pt idx="321">
                  <c:v>22.724725339999999</c:v>
                </c:pt>
                <c:pt idx="322">
                  <c:v>21.728283939999997</c:v>
                </c:pt>
                <c:pt idx="323">
                  <c:v>19.946412259999999</c:v>
                </c:pt>
                <c:pt idx="324">
                  <c:v>18.72430619</c:v>
                </c:pt>
                <c:pt idx="325">
                  <c:v>18.785851099999999</c:v>
                </c:pt>
                <c:pt idx="326">
                  <c:v>19.635757000000002</c:v>
                </c:pt>
                <c:pt idx="327">
                  <c:v>23.15847042</c:v>
                </c:pt>
                <c:pt idx="328">
                  <c:v>24.310239449999997</c:v>
                </c:pt>
                <c:pt idx="329">
                  <c:v>25.711118829999997</c:v>
                </c:pt>
                <c:pt idx="330">
                  <c:v>25.462008479999998</c:v>
                </c:pt>
                <c:pt idx="331">
                  <c:v>26.789620109999998</c:v>
                </c:pt>
                <c:pt idx="332">
                  <c:v>27.390415659999999</c:v>
                </c:pt>
                <c:pt idx="333">
                  <c:v>27.774338669999999</c:v>
                </c:pt>
                <c:pt idx="334">
                  <c:v>28.383926349999999</c:v>
                </c:pt>
                <c:pt idx="335">
                  <c:v>27.994141920000001</c:v>
                </c:pt>
                <c:pt idx="336">
                  <c:v>26.997700519999999</c:v>
                </c:pt>
                <c:pt idx="337">
                  <c:v>28.043963989999998</c:v>
                </c:pt>
                <c:pt idx="338">
                  <c:v>30.596612399999998</c:v>
                </c:pt>
                <c:pt idx="339">
                  <c:v>29.629478099999996</c:v>
                </c:pt>
                <c:pt idx="340">
                  <c:v>30.095460989999996</c:v>
                </c:pt>
                <c:pt idx="341">
                  <c:v>28.266697949999998</c:v>
                </c:pt>
                <c:pt idx="342">
                  <c:v>27.715724469999998</c:v>
                </c:pt>
                <c:pt idx="343">
                  <c:v>28.445471259999998</c:v>
                </c:pt>
                <c:pt idx="344">
                  <c:v>27.504713349999999</c:v>
                </c:pt>
                <c:pt idx="345">
                  <c:v>27.100275369999999</c:v>
                </c:pt>
                <c:pt idx="346">
                  <c:v>25.593890429999998</c:v>
                </c:pt>
                <c:pt idx="347">
                  <c:v>24.975510619999998</c:v>
                </c:pt>
                <c:pt idx="348">
                  <c:v>28.404441319999997</c:v>
                </c:pt>
                <c:pt idx="349">
                  <c:v>29.01109829</c:v>
                </c:pt>
                <c:pt idx="350">
                  <c:v>28.744403679999998</c:v>
                </c:pt>
                <c:pt idx="351">
                  <c:v>28.609591019999996</c:v>
                </c:pt>
                <c:pt idx="352">
                  <c:v>28.603729599999998</c:v>
                </c:pt>
                <c:pt idx="353">
                  <c:v>28.26376724</c:v>
                </c:pt>
                <c:pt idx="354">
                  <c:v>29.488804019999996</c:v>
                </c:pt>
                <c:pt idx="355">
                  <c:v>30.496968259999999</c:v>
                </c:pt>
                <c:pt idx="356">
                  <c:v>31.31170564</c:v>
                </c:pt>
                <c:pt idx="357">
                  <c:v>32.202641479999997</c:v>
                </c:pt>
                <c:pt idx="358">
                  <c:v>31.862679119999996</c:v>
                </c:pt>
                <c:pt idx="359">
                  <c:v>32.829813420000001</c:v>
                </c:pt>
                <c:pt idx="360">
                  <c:v>32.442959699999996</c:v>
                </c:pt>
                <c:pt idx="361">
                  <c:v>32.422444730000002</c:v>
                </c:pt>
                <c:pt idx="362">
                  <c:v>35.936366019999994</c:v>
                </c:pt>
                <c:pt idx="363">
                  <c:v>34.541348060000004</c:v>
                </c:pt>
                <c:pt idx="364">
                  <c:v>35.174381419999996</c:v>
                </c:pt>
              </c:numCache>
            </c:numRef>
          </c:val>
          <c:smooth val="0"/>
          <c:extLst>
            <c:ext xmlns:c16="http://schemas.microsoft.com/office/drawing/2014/chart" uri="{C3380CC4-5D6E-409C-BE32-E72D297353CC}">
              <c16:uniqueId val="{00000003-1335-4A6C-85EC-9C073AA05D27}"/>
            </c:ext>
          </c:extLst>
        </c:ser>
        <c:ser>
          <c:idx val="4"/>
          <c:order val="4"/>
          <c:tx>
            <c:strRef>
              <c:f>'Prices pop up data and chart'!$G$1</c:f>
              <c:strCache>
                <c:ptCount val="1"/>
                <c:pt idx="0">
                  <c:v>NBP 2020/21</c:v>
                </c:pt>
              </c:strCache>
            </c:strRef>
          </c:tx>
          <c:spPr>
            <a:ln w="28575" cap="rnd">
              <a:solidFill>
                <a:schemeClr val="accent5"/>
              </a:solidFill>
              <a:round/>
            </a:ln>
            <a:effectLst/>
          </c:spPr>
          <c:marker>
            <c:symbol val="none"/>
          </c:marker>
          <c:cat>
            <c:strRef>
              <c:f>'Prices pop up data and chart'!$A$2:$A$548</c:f>
              <c:strCache>
                <c:ptCount val="547"/>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pt idx="365">
                  <c:v>1-Oct</c:v>
                </c:pt>
                <c:pt idx="366">
                  <c:v>2-Oct</c:v>
                </c:pt>
                <c:pt idx="367">
                  <c:v>3-Oct</c:v>
                </c:pt>
                <c:pt idx="368">
                  <c:v>4-Oct</c:v>
                </c:pt>
                <c:pt idx="369">
                  <c:v>5-Oct</c:v>
                </c:pt>
                <c:pt idx="370">
                  <c:v>6-Oct</c:v>
                </c:pt>
                <c:pt idx="371">
                  <c:v>7-Oct</c:v>
                </c:pt>
                <c:pt idx="372">
                  <c:v>8-Oct</c:v>
                </c:pt>
                <c:pt idx="373">
                  <c:v>9-Oct</c:v>
                </c:pt>
                <c:pt idx="374">
                  <c:v>10-Oct</c:v>
                </c:pt>
                <c:pt idx="375">
                  <c:v>11-Oct</c:v>
                </c:pt>
                <c:pt idx="376">
                  <c:v>12-Oct</c:v>
                </c:pt>
                <c:pt idx="377">
                  <c:v>13-Oct</c:v>
                </c:pt>
                <c:pt idx="378">
                  <c:v>14-Oct</c:v>
                </c:pt>
                <c:pt idx="379">
                  <c:v>15-Oct</c:v>
                </c:pt>
                <c:pt idx="380">
                  <c:v>16-Oct</c:v>
                </c:pt>
                <c:pt idx="381">
                  <c:v>17-Oct</c:v>
                </c:pt>
                <c:pt idx="382">
                  <c:v>18-Oct</c:v>
                </c:pt>
                <c:pt idx="383">
                  <c:v>19-Oct</c:v>
                </c:pt>
                <c:pt idx="384">
                  <c:v>20-Oct</c:v>
                </c:pt>
                <c:pt idx="385">
                  <c:v>21-Oct</c:v>
                </c:pt>
                <c:pt idx="386">
                  <c:v>22-Oct</c:v>
                </c:pt>
                <c:pt idx="387">
                  <c:v>23-Oct</c:v>
                </c:pt>
                <c:pt idx="388">
                  <c:v>24-Oct</c:v>
                </c:pt>
                <c:pt idx="389">
                  <c:v>25-Oct</c:v>
                </c:pt>
                <c:pt idx="390">
                  <c:v>26-Oct</c:v>
                </c:pt>
                <c:pt idx="391">
                  <c:v>27-Oct</c:v>
                </c:pt>
                <c:pt idx="392">
                  <c:v>28-Oct</c:v>
                </c:pt>
                <c:pt idx="393">
                  <c:v>29-Oct</c:v>
                </c:pt>
                <c:pt idx="394">
                  <c:v>30-Oct</c:v>
                </c:pt>
                <c:pt idx="395">
                  <c:v>31-Oct</c:v>
                </c:pt>
                <c:pt idx="396">
                  <c:v>1-Nov</c:v>
                </c:pt>
                <c:pt idx="397">
                  <c:v>2-Nov</c:v>
                </c:pt>
                <c:pt idx="398">
                  <c:v>3-Nov</c:v>
                </c:pt>
                <c:pt idx="399">
                  <c:v>4-Nov</c:v>
                </c:pt>
                <c:pt idx="400">
                  <c:v>5-Nov</c:v>
                </c:pt>
                <c:pt idx="401">
                  <c:v>6-Nov</c:v>
                </c:pt>
                <c:pt idx="402">
                  <c:v>7-Nov</c:v>
                </c:pt>
                <c:pt idx="403">
                  <c:v>8-Nov</c:v>
                </c:pt>
                <c:pt idx="404">
                  <c:v>9-Nov</c:v>
                </c:pt>
                <c:pt idx="405">
                  <c:v>10-Nov</c:v>
                </c:pt>
                <c:pt idx="406">
                  <c:v>11-Nov</c:v>
                </c:pt>
                <c:pt idx="407">
                  <c:v>12-Nov</c:v>
                </c:pt>
                <c:pt idx="408">
                  <c:v>13-Nov</c:v>
                </c:pt>
                <c:pt idx="409">
                  <c:v>14-Nov</c:v>
                </c:pt>
                <c:pt idx="410">
                  <c:v>15-Nov</c:v>
                </c:pt>
                <c:pt idx="411">
                  <c:v>16-Nov</c:v>
                </c:pt>
                <c:pt idx="412">
                  <c:v>17-Nov</c:v>
                </c:pt>
                <c:pt idx="413">
                  <c:v>18-Nov</c:v>
                </c:pt>
                <c:pt idx="414">
                  <c:v>19-Nov</c:v>
                </c:pt>
                <c:pt idx="415">
                  <c:v>20-Nov</c:v>
                </c:pt>
                <c:pt idx="416">
                  <c:v>21-Nov</c:v>
                </c:pt>
                <c:pt idx="417">
                  <c:v>22-Nov</c:v>
                </c:pt>
                <c:pt idx="418">
                  <c:v>23-Nov</c:v>
                </c:pt>
                <c:pt idx="419">
                  <c:v>24-Nov</c:v>
                </c:pt>
                <c:pt idx="420">
                  <c:v>25-Nov</c:v>
                </c:pt>
                <c:pt idx="421">
                  <c:v>26-Nov</c:v>
                </c:pt>
                <c:pt idx="422">
                  <c:v>27-Nov</c:v>
                </c:pt>
                <c:pt idx="423">
                  <c:v>28-Nov</c:v>
                </c:pt>
                <c:pt idx="424">
                  <c:v>29-Nov</c:v>
                </c:pt>
                <c:pt idx="425">
                  <c:v>30-Nov</c:v>
                </c:pt>
                <c:pt idx="426">
                  <c:v>1-Dec</c:v>
                </c:pt>
                <c:pt idx="427">
                  <c:v>2-Dec</c:v>
                </c:pt>
                <c:pt idx="428">
                  <c:v>3-Dec</c:v>
                </c:pt>
                <c:pt idx="429">
                  <c:v>4-Dec</c:v>
                </c:pt>
                <c:pt idx="430">
                  <c:v>5-Dec</c:v>
                </c:pt>
                <c:pt idx="431">
                  <c:v>6-Dec</c:v>
                </c:pt>
                <c:pt idx="432">
                  <c:v>7-Dec</c:v>
                </c:pt>
                <c:pt idx="433">
                  <c:v>8-Dec</c:v>
                </c:pt>
                <c:pt idx="434">
                  <c:v>9-Dec</c:v>
                </c:pt>
                <c:pt idx="435">
                  <c:v>10-Dec</c:v>
                </c:pt>
                <c:pt idx="436">
                  <c:v>11-Dec</c:v>
                </c:pt>
                <c:pt idx="437">
                  <c:v>12-Dec</c:v>
                </c:pt>
                <c:pt idx="438">
                  <c:v>13-Dec</c:v>
                </c:pt>
                <c:pt idx="439">
                  <c:v>14-Dec</c:v>
                </c:pt>
                <c:pt idx="440">
                  <c:v>15-Dec</c:v>
                </c:pt>
                <c:pt idx="441">
                  <c:v>16-Dec</c:v>
                </c:pt>
                <c:pt idx="442">
                  <c:v>17-Dec</c:v>
                </c:pt>
                <c:pt idx="443">
                  <c:v>18-Dec</c:v>
                </c:pt>
                <c:pt idx="444">
                  <c:v>19-Dec</c:v>
                </c:pt>
                <c:pt idx="445">
                  <c:v>20-Dec</c:v>
                </c:pt>
                <c:pt idx="446">
                  <c:v>21-Dec</c:v>
                </c:pt>
                <c:pt idx="447">
                  <c:v>22-Dec</c:v>
                </c:pt>
                <c:pt idx="448">
                  <c:v>23-Dec</c:v>
                </c:pt>
                <c:pt idx="449">
                  <c:v>24-Dec</c:v>
                </c:pt>
                <c:pt idx="450">
                  <c:v>25-Dec</c:v>
                </c:pt>
                <c:pt idx="451">
                  <c:v>26-Dec</c:v>
                </c:pt>
                <c:pt idx="452">
                  <c:v>27-Dec</c:v>
                </c:pt>
                <c:pt idx="453">
                  <c:v>28-Dec</c:v>
                </c:pt>
                <c:pt idx="454">
                  <c:v>29-Dec</c:v>
                </c:pt>
                <c:pt idx="455">
                  <c:v>30-Dec</c:v>
                </c:pt>
                <c:pt idx="456">
                  <c:v>31-Dec</c:v>
                </c:pt>
                <c:pt idx="457">
                  <c:v>1-Jan</c:v>
                </c:pt>
                <c:pt idx="458">
                  <c:v>2-Jan</c:v>
                </c:pt>
                <c:pt idx="459">
                  <c:v>3-Jan</c:v>
                </c:pt>
                <c:pt idx="460">
                  <c:v>4-Jan</c:v>
                </c:pt>
                <c:pt idx="461">
                  <c:v>5-Jan</c:v>
                </c:pt>
                <c:pt idx="462">
                  <c:v>6-Jan</c:v>
                </c:pt>
                <c:pt idx="463">
                  <c:v>7-Jan</c:v>
                </c:pt>
                <c:pt idx="464">
                  <c:v>8-Jan</c:v>
                </c:pt>
                <c:pt idx="465">
                  <c:v>9-Jan</c:v>
                </c:pt>
                <c:pt idx="466">
                  <c:v>10-Jan</c:v>
                </c:pt>
                <c:pt idx="467">
                  <c:v>11-Jan</c:v>
                </c:pt>
                <c:pt idx="468">
                  <c:v>12-Jan</c:v>
                </c:pt>
                <c:pt idx="469">
                  <c:v>13-Jan</c:v>
                </c:pt>
                <c:pt idx="470">
                  <c:v>14-Jan</c:v>
                </c:pt>
                <c:pt idx="471">
                  <c:v>15-Jan</c:v>
                </c:pt>
                <c:pt idx="472">
                  <c:v>16-Jan</c:v>
                </c:pt>
                <c:pt idx="473">
                  <c:v>17-Jan</c:v>
                </c:pt>
                <c:pt idx="474">
                  <c:v>18-Jan</c:v>
                </c:pt>
                <c:pt idx="475">
                  <c:v>19-Jan</c:v>
                </c:pt>
                <c:pt idx="476">
                  <c:v>20-Jan</c:v>
                </c:pt>
                <c:pt idx="477">
                  <c:v>21-Jan</c:v>
                </c:pt>
                <c:pt idx="478">
                  <c:v>22-Jan</c:v>
                </c:pt>
                <c:pt idx="479">
                  <c:v>23-Jan</c:v>
                </c:pt>
                <c:pt idx="480">
                  <c:v>24-Jan</c:v>
                </c:pt>
                <c:pt idx="481">
                  <c:v>25-Jan</c:v>
                </c:pt>
                <c:pt idx="482">
                  <c:v>26-Jan</c:v>
                </c:pt>
                <c:pt idx="483">
                  <c:v>27-Jan</c:v>
                </c:pt>
                <c:pt idx="484">
                  <c:v>28-Jan</c:v>
                </c:pt>
                <c:pt idx="485">
                  <c:v>29-Jan</c:v>
                </c:pt>
                <c:pt idx="486">
                  <c:v>30-Jan</c:v>
                </c:pt>
                <c:pt idx="487">
                  <c:v>31-Jan</c:v>
                </c:pt>
                <c:pt idx="488">
                  <c:v>1-Feb</c:v>
                </c:pt>
                <c:pt idx="489">
                  <c:v>2-Feb</c:v>
                </c:pt>
                <c:pt idx="490">
                  <c:v>3-Feb</c:v>
                </c:pt>
                <c:pt idx="491">
                  <c:v>4-Feb</c:v>
                </c:pt>
                <c:pt idx="492">
                  <c:v>5-Feb</c:v>
                </c:pt>
                <c:pt idx="493">
                  <c:v>6-Feb</c:v>
                </c:pt>
                <c:pt idx="494">
                  <c:v>7-Feb</c:v>
                </c:pt>
                <c:pt idx="495">
                  <c:v>8-Feb</c:v>
                </c:pt>
                <c:pt idx="496">
                  <c:v>9-Feb</c:v>
                </c:pt>
                <c:pt idx="497">
                  <c:v>10-Feb</c:v>
                </c:pt>
                <c:pt idx="498">
                  <c:v>11-Feb</c:v>
                </c:pt>
                <c:pt idx="499">
                  <c:v>12-Feb</c:v>
                </c:pt>
                <c:pt idx="500">
                  <c:v>13-Feb</c:v>
                </c:pt>
                <c:pt idx="501">
                  <c:v>14-Feb</c:v>
                </c:pt>
                <c:pt idx="502">
                  <c:v>15-Feb</c:v>
                </c:pt>
                <c:pt idx="503">
                  <c:v>16-Feb</c:v>
                </c:pt>
                <c:pt idx="504">
                  <c:v>17-Feb</c:v>
                </c:pt>
                <c:pt idx="505">
                  <c:v>18-Feb</c:v>
                </c:pt>
                <c:pt idx="506">
                  <c:v>19-Feb</c:v>
                </c:pt>
                <c:pt idx="507">
                  <c:v>20-Feb</c:v>
                </c:pt>
                <c:pt idx="508">
                  <c:v>21-Feb</c:v>
                </c:pt>
                <c:pt idx="509">
                  <c:v>22-Feb</c:v>
                </c:pt>
                <c:pt idx="510">
                  <c:v>23-Feb</c:v>
                </c:pt>
                <c:pt idx="511">
                  <c:v>24-Feb</c:v>
                </c:pt>
                <c:pt idx="512">
                  <c:v>25-Feb</c:v>
                </c:pt>
                <c:pt idx="513">
                  <c:v>26-Feb</c:v>
                </c:pt>
                <c:pt idx="514">
                  <c:v>27-Feb</c:v>
                </c:pt>
                <c:pt idx="515">
                  <c:v>28-Feb</c:v>
                </c:pt>
                <c:pt idx="516">
                  <c:v>1-Mar</c:v>
                </c:pt>
                <c:pt idx="517">
                  <c:v>2-Mar</c:v>
                </c:pt>
                <c:pt idx="518">
                  <c:v>3-Mar</c:v>
                </c:pt>
                <c:pt idx="519">
                  <c:v>4-Mar</c:v>
                </c:pt>
                <c:pt idx="520">
                  <c:v>5-Mar</c:v>
                </c:pt>
                <c:pt idx="521">
                  <c:v>6-Mar</c:v>
                </c:pt>
                <c:pt idx="522">
                  <c:v>7-Mar</c:v>
                </c:pt>
                <c:pt idx="523">
                  <c:v>8-Mar</c:v>
                </c:pt>
                <c:pt idx="524">
                  <c:v>9-Mar</c:v>
                </c:pt>
                <c:pt idx="525">
                  <c:v>10-Mar</c:v>
                </c:pt>
                <c:pt idx="526">
                  <c:v>11-Mar</c:v>
                </c:pt>
                <c:pt idx="527">
                  <c:v>12-Mar</c:v>
                </c:pt>
                <c:pt idx="528">
                  <c:v>13-Mar</c:v>
                </c:pt>
                <c:pt idx="529">
                  <c:v>14-Mar</c:v>
                </c:pt>
                <c:pt idx="530">
                  <c:v>15-Mar</c:v>
                </c:pt>
                <c:pt idx="531">
                  <c:v>16-Mar</c:v>
                </c:pt>
                <c:pt idx="532">
                  <c:v>17-Mar</c:v>
                </c:pt>
                <c:pt idx="533">
                  <c:v>18-Mar</c:v>
                </c:pt>
                <c:pt idx="534">
                  <c:v>19-Mar</c:v>
                </c:pt>
                <c:pt idx="535">
                  <c:v>20-Mar</c:v>
                </c:pt>
                <c:pt idx="536">
                  <c:v>21-Mar</c:v>
                </c:pt>
                <c:pt idx="537">
                  <c:v>22-Mar</c:v>
                </c:pt>
                <c:pt idx="538">
                  <c:v>23-Mar</c:v>
                </c:pt>
                <c:pt idx="539">
                  <c:v>24-Mar</c:v>
                </c:pt>
                <c:pt idx="540">
                  <c:v>25-Mar</c:v>
                </c:pt>
                <c:pt idx="541">
                  <c:v>26-Mar</c:v>
                </c:pt>
                <c:pt idx="542">
                  <c:v>27-Mar</c:v>
                </c:pt>
                <c:pt idx="543">
                  <c:v>28-Mar</c:v>
                </c:pt>
                <c:pt idx="544">
                  <c:v>29-Mar</c:v>
                </c:pt>
                <c:pt idx="545">
                  <c:v>30-Mar</c:v>
                </c:pt>
                <c:pt idx="546">
                  <c:v>31-Mar</c:v>
                </c:pt>
              </c:strCache>
            </c:strRef>
          </c:cat>
          <c:val>
            <c:numRef>
              <c:f>'Prices pop up data and chart'!$G$2:$G$366</c:f>
              <c:numCache>
                <c:formatCode>General</c:formatCode>
                <c:ptCount val="365"/>
                <c:pt idx="0">
                  <c:v>31.698559360000001</c:v>
                </c:pt>
                <c:pt idx="1">
                  <c:v>32.938249689999999</c:v>
                </c:pt>
                <c:pt idx="2">
                  <c:v>34.664437880000001</c:v>
                </c:pt>
                <c:pt idx="3">
                  <c:v>34.86665687</c:v>
                </c:pt>
                <c:pt idx="4">
                  <c:v>35.329709049999998</c:v>
                </c:pt>
                <c:pt idx="5">
                  <c:v>35.508482360000002</c:v>
                </c:pt>
                <c:pt idx="6">
                  <c:v>38.360063189999998</c:v>
                </c:pt>
                <c:pt idx="7">
                  <c:v>39.259791159999999</c:v>
                </c:pt>
                <c:pt idx="8">
                  <c:v>37.228809130000002</c:v>
                </c:pt>
                <c:pt idx="9">
                  <c:v>36.800925470000003</c:v>
                </c:pt>
                <c:pt idx="10">
                  <c:v>36.247021279999998</c:v>
                </c:pt>
                <c:pt idx="11">
                  <c:v>37.838396809999999</c:v>
                </c:pt>
                <c:pt idx="12">
                  <c:v>37.11158073</c:v>
                </c:pt>
                <c:pt idx="13">
                  <c:v>38.231111949999999</c:v>
                </c:pt>
                <c:pt idx="14">
                  <c:v>40.285539659999998</c:v>
                </c:pt>
                <c:pt idx="15">
                  <c:v>40.511204329999998</c:v>
                </c:pt>
                <c:pt idx="16">
                  <c:v>40.262093980000003</c:v>
                </c:pt>
                <c:pt idx="17">
                  <c:v>40.221064040000002</c:v>
                </c:pt>
                <c:pt idx="18">
                  <c:v>39.84300245</c:v>
                </c:pt>
                <c:pt idx="19">
                  <c:v>39.895755229999999</c:v>
                </c:pt>
                <c:pt idx="20">
                  <c:v>40.616709890000003</c:v>
                </c:pt>
                <c:pt idx="21">
                  <c:v>40.971325800000002</c:v>
                </c:pt>
                <c:pt idx="22">
                  <c:v>41.317149579999999</c:v>
                </c:pt>
                <c:pt idx="23">
                  <c:v>41.364040940000002</c:v>
                </c:pt>
                <c:pt idx="24">
                  <c:v>42.164124770000001</c:v>
                </c:pt>
                <c:pt idx="25">
                  <c:v>39.05757217</c:v>
                </c:pt>
                <c:pt idx="26">
                  <c:v>41.492992180000002</c:v>
                </c:pt>
                <c:pt idx="27">
                  <c:v>39.253929739999997</c:v>
                </c:pt>
                <c:pt idx="28">
                  <c:v>38.172497749999998</c:v>
                </c:pt>
                <c:pt idx="29">
                  <c:v>34.157425050000001</c:v>
                </c:pt>
                <c:pt idx="30">
                  <c:v>34.028473810000001</c:v>
                </c:pt>
                <c:pt idx="31">
                  <c:v>33.21959785</c:v>
                </c:pt>
                <c:pt idx="32">
                  <c:v>30.734355770000001</c:v>
                </c:pt>
                <c:pt idx="33">
                  <c:v>38.436261649999999</c:v>
                </c:pt>
                <c:pt idx="34">
                  <c:v>37.627385689999997</c:v>
                </c:pt>
                <c:pt idx="35">
                  <c:v>38.020100829999997</c:v>
                </c:pt>
                <c:pt idx="36">
                  <c:v>36.589914350000001</c:v>
                </c:pt>
                <c:pt idx="37">
                  <c:v>38.269211179999999</c:v>
                </c:pt>
                <c:pt idx="38">
                  <c:v>37.026590140000003</c:v>
                </c:pt>
                <c:pt idx="39">
                  <c:v>37.873565329999998</c:v>
                </c:pt>
                <c:pt idx="40">
                  <c:v>36.53130015</c:v>
                </c:pt>
                <c:pt idx="41">
                  <c:v>37.214155580000003</c:v>
                </c:pt>
                <c:pt idx="42">
                  <c:v>37.328453269999997</c:v>
                </c:pt>
                <c:pt idx="43">
                  <c:v>38.594519990000002</c:v>
                </c:pt>
                <c:pt idx="44">
                  <c:v>37.061758660000002</c:v>
                </c:pt>
                <c:pt idx="45">
                  <c:v>36.938668839999998</c:v>
                </c:pt>
                <c:pt idx="46">
                  <c:v>39.28030613</c:v>
                </c:pt>
                <c:pt idx="47">
                  <c:v>35.22127278</c:v>
                </c:pt>
                <c:pt idx="48">
                  <c:v>36.49320092</c:v>
                </c:pt>
                <c:pt idx="49">
                  <c:v>36.724727010000002</c:v>
                </c:pt>
                <c:pt idx="50">
                  <c:v>33.591798019999999</c:v>
                </c:pt>
                <c:pt idx="51">
                  <c:v>34.863726159999999</c:v>
                </c:pt>
                <c:pt idx="52">
                  <c:v>35.55830443</c:v>
                </c:pt>
                <c:pt idx="53">
                  <c:v>38.269211179999999</c:v>
                </c:pt>
                <c:pt idx="54">
                  <c:v>37.905803140000003</c:v>
                </c:pt>
                <c:pt idx="55">
                  <c:v>39.508901510000001</c:v>
                </c:pt>
                <c:pt idx="56">
                  <c:v>40.859958820000003</c:v>
                </c:pt>
                <c:pt idx="57">
                  <c:v>42.864564459999997</c:v>
                </c:pt>
                <c:pt idx="58">
                  <c:v>41.088554199999997</c:v>
                </c:pt>
                <c:pt idx="59">
                  <c:v>39.582169260000001</c:v>
                </c:pt>
                <c:pt idx="60">
                  <c:v>42.240323230000001</c:v>
                </c:pt>
                <c:pt idx="61">
                  <c:v>43.242626049999998</c:v>
                </c:pt>
                <c:pt idx="62">
                  <c:v>42.612523400000001</c:v>
                </c:pt>
                <c:pt idx="63">
                  <c:v>41.047524260000003</c:v>
                </c:pt>
                <c:pt idx="64">
                  <c:v>42.539255650000001</c:v>
                </c:pt>
                <c:pt idx="65">
                  <c:v>41.387486619999997</c:v>
                </c:pt>
                <c:pt idx="66">
                  <c:v>42.366343759999999</c:v>
                </c:pt>
                <c:pt idx="67">
                  <c:v>41.481269339999997</c:v>
                </c:pt>
                <c:pt idx="68">
                  <c:v>40.766176100000003</c:v>
                </c:pt>
                <c:pt idx="69">
                  <c:v>40.77789894</c:v>
                </c:pt>
                <c:pt idx="70">
                  <c:v>42.076203470000003</c:v>
                </c:pt>
                <c:pt idx="71">
                  <c:v>43.477082850000002</c:v>
                </c:pt>
                <c:pt idx="72">
                  <c:v>43.729123909999998</c:v>
                </c:pt>
                <c:pt idx="73">
                  <c:v>44.039779170000003</c:v>
                </c:pt>
                <c:pt idx="74">
                  <c:v>45.701491740000002</c:v>
                </c:pt>
                <c:pt idx="75">
                  <c:v>45.82751227</c:v>
                </c:pt>
                <c:pt idx="76">
                  <c:v>45.443589260000003</c:v>
                </c:pt>
                <c:pt idx="77">
                  <c:v>44.265443840000003</c:v>
                </c:pt>
                <c:pt idx="78">
                  <c:v>41.047524260000003</c:v>
                </c:pt>
                <c:pt idx="79">
                  <c:v>41.63952768</c:v>
                </c:pt>
                <c:pt idx="80">
                  <c:v>44.283028100000003</c:v>
                </c:pt>
                <c:pt idx="81">
                  <c:v>46.908944259999998</c:v>
                </c:pt>
                <c:pt idx="82">
                  <c:v>47.764711579999997</c:v>
                </c:pt>
                <c:pt idx="83">
                  <c:v>43.198665400000003</c:v>
                </c:pt>
                <c:pt idx="84">
                  <c:v>49.611058880000002</c:v>
                </c:pt>
                <c:pt idx="85">
                  <c:v>50.74817436</c:v>
                </c:pt>
                <c:pt idx="86">
                  <c:v>48.975094810000002</c:v>
                </c:pt>
                <c:pt idx="87">
                  <c:v>50.847818500000002</c:v>
                </c:pt>
                <c:pt idx="88">
                  <c:v>56.63890146</c:v>
                </c:pt>
                <c:pt idx="89">
                  <c:v>57.330549019999999</c:v>
                </c:pt>
                <c:pt idx="90">
                  <c:v>56.84698187</c:v>
                </c:pt>
                <c:pt idx="91">
                  <c:v>57.535698719999999</c:v>
                </c:pt>
                <c:pt idx="92">
                  <c:v>57.14591429</c:v>
                </c:pt>
                <c:pt idx="93">
                  <c:v>57.377440380000003</c:v>
                </c:pt>
                <c:pt idx="94">
                  <c:v>56.970071689999997</c:v>
                </c:pt>
                <c:pt idx="95">
                  <c:v>59.760107609999999</c:v>
                </c:pt>
                <c:pt idx="96">
                  <c:v>54.798415579999997</c:v>
                </c:pt>
                <c:pt idx="97">
                  <c:v>54.300194879999999</c:v>
                </c:pt>
                <c:pt idx="98">
                  <c:v>58.798834730000003</c:v>
                </c:pt>
                <c:pt idx="99">
                  <c:v>62.772877489999999</c:v>
                </c:pt>
                <c:pt idx="100">
                  <c:v>62.693748319999997</c:v>
                </c:pt>
                <c:pt idx="101">
                  <c:v>61.196155509999997</c:v>
                </c:pt>
                <c:pt idx="102">
                  <c:v>65.061762000000002</c:v>
                </c:pt>
                <c:pt idx="103">
                  <c:v>77.470388139999997</c:v>
                </c:pt>
                <c:pt idx="104">
                  <c:v>68.473108440000004</c:v>
                </c:pt>
                <c:pt idx="105">
                  <c:v>61.905387330000003</c:v>
                </c:pt>
                <c:pt idx="106">
                  <c:v>58.875033190000003</c:v>
                </c:pt>
                <c:pt idx="107">
                  <c:v>56.082066560000001</c:v>
                </c:pt>
                <c:pt idx="108">
                  <c:v>53.74042927</c:v>
                </c:pt>
                <c:pt idx="109">
                  <c:v>53.784389920000002</c:v>
                </c:pt>
                <c:pt idx="110">
                  <c:v>53.564586669999997</c:v>
                </c:pt>
                <c:pt idx="111">
                  <c:v>57.283657660000003</c:v>
                </c:pt>
                <c:pt idx="112">
                  <c:v>57.409678190000001</c:v>
                </c:pt>
                <c:pt idx="113">
                  <c:v>60.141099910000001</c:v>
                </c:pt>
                <c:pt idx="114">
                  <c:v>58.253722670000002</c:v>
                </c:pt>
                <c:pt idx="115">
                  <c:v>61.618177750000001</c:v>
                </c:pt>
                <c:pt idx="116">
                  <c:v>57.808254750000003</c:v>
                </c:pt>
                <c:pt idx="117">
                  <c:v>55.885708989999998</c:v>
                </c:pt>
                <c:pt idx="118">
                  <c:v>52.74984929</c:v>
                </c:pt>
                <c:pt idx="119">
                  <c:v>55.876916860000001</c:v>
                </c:pt>
                <c:pt idx="120">
                  <c:v>53.212901469999998</c:v>
                </c:pt>
                <c:pt idx="121">
                  <c:v>52.222321489999999</c:v>
                </c:pt>
                <c:pt idx="122">
                  <c:v>53.391674780000002</c:v>
                </c:pt>
                <c:pt idx="123">
                  <c:v>50.162032359999998</c:v>
                </c:pt>
                <c:pt idx="124">
                  <c:v>50.74817436</c:v>
                </c:pt>
                <c:pt idx="125">
                  <c:v>46.50157557</c:v>
                </c:pt>
                <c:pt idx="126">
                  <c:v>50.880056310000001</c:v>
                </c:pt>
                <c:pt idx="127">
                  <c:v>50.900571280000001</c:v>
                </c:pt>
                <c:pt idx="128">
                  <c:v>47.216668810000002</c:v>
                </c:pt>
                <c:pt idx="129">
                  <c:v>51.21415725</c:v>
                </c:pt>
                <c:pt idx="130">
                  <c:v>58.508694439999999</c:v>
                </c:pt>
                <c:pt idx="131">
                  <c:v>55.78020343</c:v>
                </c:pt>
                <c:pt idx="132">
                  <c:v>52.512461780000002</c:v>
                </c:pt>
                <c:pt idx="133">
                  <c:v>47.02617266</c:v>
                </c:pt>
                <c:pt idx="134">
                  <c:v>46.425377109999999</c:v>
                </c:pt>
                <c:pt idx="135">
                  <c:v>48.497389079999998</c:v>
                </c:pt>
                <c:pt idx="136">
                  <c:v>47.840910039999997</c:v>
                </c:pt>
                <c:pt idx="137">
                  <c:v>42.04982708</c:v>
                </c:pt>
                <c:pt idx="138">
                  <c:v>41.944321520000003</c:v>
                </c:pt>
                <c:pt idx="139">
                  <c:v>42.296006720000001</c:v>
                </c:pt>
                <c:pt idx="140">
                  <c:v>44.400256499999998</c:v>
                </c:pt>
                <c:pt idx="141">
                  <c:v>43.693955389999999</c:v>
                </c:pt>
                <c:pt idx="142">
                  <c:v>41.305426740000001</c:v>
                </c:pt>
                <c:pt idx="143">
                  <c:v>41.885707320000002</c:v>
                </c:pt>
                <c:pt idx="144">
                  <c:v>40.546372849999997</c:v>
                </c:pt>
                <c:pt idx="145">
                  <c:v>41.223366859999999</c:v>
                </c:pt>
                <c:pt idx="146">
                  <c:v>40.021775759999997</c:v>
                </c:pt>
                <c:pt idx="147">
                  <c:v>40.499481490000001</c:v>
                </c:pt>
                <c:pt idx="148">
                  <c:v>40.918573019999997</c:v>
                </c:pt>
                <c:pt idx="149">
                  <c:v>41.323011000000001</c:v>
                </c:pt>
                <c:pt idx="150">
                  <c:v>42.167055480000002</c:v>
                </c:pt>
                <c:pt idx="151">
                  <c:v>44.315265910000001</c:v>
                </c:pt>
                <c:pt idx="152">
                  <c:v>44.359226560000003</c:v>
                </c:pt>
                <c:pt idx="153">
                  <c:v>45.426005000000004</c:v>
                </c:pt>
                <c:pt idx="154">
                  <c:v>44.883823649999997</c:v>
                </c:pt>
                <c:pt idx="155">
                  <c:v>45.071389089999997</c:v>
                </c:pt>
                <c:pt idx="156">
                  <c:v>45.124141870000003</c:v>
                </c:pt>
                <c:pt idx="157">
                  <c:v>45.897849309999998</c:v>
                </c:pt>
                <c:pt idx="158">
                  <c:v>45.223786009999998</c:v>
                </c:pt>
                <c:pt idx="159">
                  <c:v>43.594311249999997</c:v>
                </c:pt>
                <c:pt idx="160">
                  <c:v>46.40779285</c:v>
                </c:pt>
                <c:pt idx="161">
                  <c:v>46.653972490000001</c:v>
                </c:pt>
                <c:pt idx="162">
                  <c:v>47.58593827</c:v>
                </c:pt>
                <c:pt idx="163">
                  <c:v>47.626968210000001</c:v>
                </c:pt>
                <c:pt idx="164">
                  <c:v>47.17563887</c:v>
                </c:pt>
                <c:pt idx="165">
                  <c:v>44.321127330000003</c:v>
                </c:pt>
                <c:pt idx="166">
                  <c:v>42.63010766</c:v>
                </c:pt>
                <c:pt idx="167">
                  <c:v>46.152821080000002</c:v>
                </c:pt>
                <c:pt idx="168">
                  <c:v>43.515182080000002</c:v>
                </c:pt>
                <c:pt idx="169">
                  <c:v>43.014030669999997</c:v>
                </c:pt>
                <c:pt idx="170">
                  <c:v>41.689349749999998</c:v>
                </c:pt>
                <c:pt idx="171">
                  <c:v>43.9020358</c:v>
                </c:pt>
                <c:pt idx="172">
                  <c:v>44.857447260000001</c:v>
                </c:pt>
                <c:pt idx="173">
                  <c:v>44.36801869</c:v>
                </c:pt>
                <c:pt idx="174">
                  <c:v>46.01507771</c:v>
                </c:pt>
                <c:pt idx="175">
                  <c:v>45.282400209999999</c:v>
                </c:pt>
                <c:pt idx="176">
                  <c:v>46.935320650000001</c:v>
                </c:pt>
                <c:pt idx="177">
                  <c:v>48.131050330000001</c:v>
                </c:pt>
                <c:pt idx="178">
                  <c:v>48.20431808</c:v>
                </c:pt>
                <c:pt idx="179">
                  <c:v>45.018636309999998</c:v>
                </c:pt>
                <c:pt idx="180">
                  <c:v>45.935948539999998</c:v>
                </c:pt>
                <c:pt idx="181">
                  <c:v>46.568981899999997</c:v>
                </c:pt>
                <c:pt idx="182">
                  <c:v>51.149681630000003</c:v>
                </c:pt>
                <c:pt idx="183">
                  <c:v>49.613989590000003</c:v>
                </c:pt>
                <c:pt idx="184">
                  <c:v>50.446311229999999</c:v>
                </c:pt>
                <c:pt idx="185">
                  <c:v>46.991004140000001</c:v>
                </c:pt>
                <c:pt idx="186">
                  <c:v>48.61461748</c:v>
                </c:pt>
                <c:pt idx="187">
                  <c:v>53.755082819999998</c:v>
                </c:pt>
                <c:pt idx="188">
                  <c:v>58.271306930000002</c:v>
                </c:pt>
                <c:pt idx="189">
                  <c:v>51.513089669999999</c:v>
                </c:pt>
                <c:pt idx="190">
                  <c:v>50.962116190000003</c:v>
                </c:pt>
                <c:pt idx="191">
                  <c:v>52.4304019</c:v>
                </c:pt>
                <c:pt idx="192">
                  <c:v>52.940345440000002</c:v>
                </c:pt>
                <c:pt idx="193">
                  <c:v>57.12539932</c:v>
                </c:pt>
                <c:pt idx="194">
                  <c:v>55.96776887</c:v>
                </c:pt>
                <c:pt idx="195">
                  <c:v>55.173546459999997</c:v>
                </c:pt>
                <c:pt idx="196">
                  <c:v>57.101953639999998</c:v>
                </c:pt>
                <c:pt idx="197">
                  <c:v>55.747965620000002</c:v>
                </c:pt>
                <c:pt idx="198">
                  <c:v>54.306056300000002</c:v>
                </c:pt>
                <c:pt idx="199">
                  <c:v>55.19992285</c:v>
                </c:pt>
                <c:pt idx="200">
                  <c:v>54.886336880000002</c:v>
                </c:pt>
                <c:pt idx="201">
                  <c:v>56.114304369999999</c:v>
                </c:pt>
                <c:pt idx="202">
                  <c:v>54.924436110000002</c:v>
                </c:pt>
                <c:pt idx="203">
                  <c:v>55.372834740000002</c:v>
                </c:pt>
                <c:pt idx="204">
                  <c:v>52.97258325</c:v>
                </c:pt>
                <c:pt idx="205">
                  <c:v>51.606872389999999</c:v>
                </c:pt>
                <c:pt idx="206">
                  <c:v>53.335991290000003</c:v>
                </c:pt>
                <c:pt idx="207">
                  <c:v>53.667161520000001</c:v>
                </c:pt>
                <c:pt idx="208">
                  <c:v>58.845726089999999</c:v>
                </c:pt>
                <c:pt idx="209">
                  <c:v>59.367392469999999</c:v>
                </c:pt>
                <c:pt idx="210">
                  <c:v>61.125818469999999</c:v>
                </c:pt>
                <c:pt idx="211">
                  <c:v>64.501996390000002</c:v>
                </c:pt>
                <c:pt idx="212">
                  <c:v>64.844889460000005</c:v>
                </c:pt>
                <c:pt idx="213">
                  <c:v>63.810348830000002</c:v>
                </c:pt>
                <c:pt idx="214">
                  <c:v>64.147380479999995</c:v>
                </c:pt>
                <c:pt idx="215">
                  <c:v>65.146752590000006</c:v>
                </c:pt>
                <c:pt idx="216">
                  <c:v>65.310872349999997</c:v>
                </c:pt>
                <c:pt idx="217">
                  <c:v>69.575055399999997</c:v>
                </c:pt>
                <c:pt idx="218">
                  <c:v>64.12100409</c:v>
                </c:pt>
                <c:pt idx="219">
                  <c:v>67.505974140000006</c:v>
                </c:pt>
                <c:pt idx="220">
                  <c:v>65.079346259999994</c:v>
                </c:pt>
                <c:pt idx="221">
                  <c:v>64.370114439999995</c:v>
                </c:pt>
                <c:pt idx="222">
                  <c:v>65.694795360000001</c:v>
                </c:pt>
                <c:pt idx="223">
                  <c:v>66.738128119999999</c:v>
                </c:pt>
                <c:pt idx="224">
                  <c:v>69.176478840000001</c:v>
                </c:pt>
                <c:pt idx="225">
                  <c:v>71.099024600000007</c:v>
                </c:pt>
                <c:pt idx="226">
                  <c:v>68.944952749999999</c:v>
                </c:pt>
                <c:pt idx="227">
                  <c:v>67.90161999</c:v>
                </c:pt>
                <c:pt idx="228">
                  <c:v>68.150730339999996</c:v>
                </c:pt>
                <c:pt idx="229">
                  <c:v>63.792764570000003</c:v>
                </c:pt>
                <c:pt idx="230">
                  <c:v>59.598918560000001</c:v>
                </c:pt>
                <c:pt idx="231">
                  <c:v>64.118073379999998</c:v>
                </c:pt>
                <c:pt idx="232">
                  <c:v>67.514766269999996</c:v>
                </c:pt>
                <c:pt idx="233">
                  <c:v>66.541770549999995</c:v>
                </c:pt>
                <c:pt idx="234">
                  <c:v>65.803231629999999</c:v>
                </c:pt>
                <c:pt idx="235">
                  <c:v>64.962117860000006</c:v>
                </c:pt>
                <c:pt idx="236">
                  <c:v>71.151777379999999</c:v>
                </c:pt>
                <c:pt idx="237">
                  <c:v>71.084371050000001</c:v>
                </c:pt>
                <c:pt idx="238">
                  <c:v>65.410516490000006</c:v>
                </c:pt>
                <c:pt idx="239">
                  <c:v>63.461594339999998</c:v>
                </c:pt>
                <c:pt idx="240">
                  <c:v>65.76806311</c:v>
                </c:pt>
                <c:pt idx="241">
                  <c:v>65.058831290000001</c:v>
                </c:pt>
                <c:pt idx="242">
                  <c:v>63.26230606</c:v>
                </c:pt>
                <c:pt idx="243">
                  <c:v>64.106350539999994</c:v>
                </c:pt>
                <c:pt idx="244">
                  <c:v>63.76638818</c:v>
                </c:pt>
                <c:pt idx="245">
                  <c:v>65.826677309999994</c:v>
                </c:pt>
                <c:pt idx="246">
                  <c:v>63.904131550000002</c:v>
                </c:pt>
                <c:pt idx="247">
                  <c:v>62.409469450000003</c:v>
                </c:pt>
                <c:pt idx="248">
                  <c:v>63.180246179999997</c:v>
                </c:pt>
                <c:pt idx="249">
                  <c:v>63.942230780000003</c:v>
                </c:pt>
                <c:pt idx="250">
                  <c:v>66.870010070000006</c:v>
                </c:pt>
                <c:pt idx="251">
                  <c:v>67.831282950000002</c:v>
                </c:pt>
                <c:pt idx="252">
                  <c:v>69.073903990000005</c:v>
                </c:pt>
                <c:pt idx="253">
                  <c:v>68.435009210000004</c:v>
                </c:pt>
                <c:pt idx="254">
                  <c:v>69.727452319999998</c:v>
                </c:pt>
                <c:pt idx="255">
                  <c:v>69.138379610000001</c:v>
                </c:pt>
                <c:pt idx="256">
                  <c:v>71.014034010000003</c:v>
                </c:pt>
                <c:pt idx="257">
                  <c:v>68.871684999999999</c:v>
                </c:pt>
                <c:pt idx="258">
                  <c:v>70.383931360000005</c:v>
                </c:pt>
                <c:pt idx="259">
                  <c:v>70.498229050000006</c:v>
                </c:pt>
                <c:pt idx="260">
                  <c:v>74.226092170000001</c:v>
                </c:pt>
                <c:pt idx="261">
                  <c:v>75.204949310000003</c:v>
                </c:pt>
                <c:pt idx="262">
                  <c:v>75.588872319999993</c:v>
                </c:pt>
                <c:pt idx="263">
                  <c:v>75.451128949999998</c:v>
                </c:pt>
                <c:pt idx="264">
                  <c:v>77.839657599999995</c:v>
                </c:pt>
                <c:pt idx="265">
                  <c:v>80.998962980000002</c:v>
                </c:pt>
                <c:pt idx="266">
                  <c:v>80.365929620000003</c:v>
                </c:pt>
                <c:pt idx="267">
                  <c:v>83.525234999999995</c:v>
                </c:pt>
                <c:pt idx="268">
                  <c:v>83.384560919999998</c:v>
                </c:pt>
                <c:pt idx="269">
                  <c:v>80.867081029999994</c:v>
                </c:pt>
                <c:pt idx="270">
                  <c:v>80.62090139</c:v>
                </c:pt>
                <c:pt idx="271">
                  <c:v>83.519373580000007</c:v>
                </c:pt>
                <c:pt idx="272">
                  <c:v>89.418892810000003</c:v>
                </c:pt>
                <c:pt idx="273">
                  <c:v>92.642673810000005</c:v>
                </c:pt>
                <c:pt idx="274">
                  <c:v>91.558311110000005</c:v>
                </c:pt>
                <c:pt idx="275">
                  <c:v>88.448827800000004</c:v>
                </c:pt>
                <c:pt idx="276">
                  <c:v>87.302920189999995</c:v>
                </c:pt>
                <c:pt idx="277">
                  <c:v>92.340810680000004</c:v>
                </c:pt>
                <c:pt idx="278">
                  <c:v>83.686424049999999</c:v>
                </c:pt>
                <c:pt idx="279">
                  <c:v>82.546377860000007</c:v>
                </c:pt>
                <c:pt idx="280">
                  <c:v>84.149476230000005</c:v>
                </c:pt>
                <c:pt idx="281">
                  <c:v>90.427057050000002</c:v>
                </c:pt>
                <c:pt idx="282">
                  <c:v>90.775811540000007</c:v>
                </c:pt>
                <c:pt idx="283">
                  <c:v>89.061346189999995</c:v>
                </c:pt>
                <c:pt idx="284">
                  <c:v>85.567939870000004</c:v>
                </c:pt>
                <c:pt idx="285">
                  <c:v>87.924230710000003</c:v>
                </c:pt>
                <c:pt idx="286">
                  <c:v>82.657744840000007</c:v>
                </c:pt>
                <c:pt idx="287">
                  <c:v>82.830656730000001</c:v>
                </c:pt>
                <c:pt idx="288">
                  <c:v>87.355672970000001</c:v>
                </c:pt>
                <c:pt idx="289">
                  <c:v>87.575476219999999</c:v>
                </c:pt>
                <c:pt idx="290">
                  <c:v>87.355672970000001</c:v>
                </c:pt>
                <c:pt idx="291">
                  <c:v>89.644557480000003</c:v>
                </c:pt>
                <c:pt idx="292">
                  <c:v>90.019688360000004</c:v>
                </c:pt>
                <c:pt idx="293">
                  <c:v>90.327412910000007</c:v>
                </c:pt>
                <c:pt idx="294">
                  <c:v>90.852010000000007</c:v>
                </c:pt>
                <c:pt idx="295">
                  <c:v>88.653977499999996</c:v>
                </c:pt>
                <c:pt idx="296">
                  <c:v>89.386655000000005</c:v>
                </c:pt>
                <c:pt idx="297">
                  <c:v>90.53549332</c:v>
                </c:pt>
                <c:pt idx="298">
                  <c:v>94.553496730000006</c:v>
                </c:pt>
                <c:pt idx="299">
                  <c:v>97.824169089999998</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numCache>
            </c:numRef>
          </c:val>
          <c:smooth val="0"/>
          <c:extLst>
            <c:ext xmlns:c16="http://schemas.microsoft.com/office/drawing/2014/chart" uri="{C3380CC4-5D6E-409C-BE32-E72D297353CC}">
              <c16:uniqueId val="{00000004-1335-4A6C-85EC-9C073AA05D27}"/>
            </c:ext>
          </c:extLst>
        </c:ser>
        <c:ser>
          <c:idx val="7"/>
          <c:order val="5"/>
          <c:tx>
            <c:strRef>
              <c:f>'Prices pop up data and chart'!$H$1</c:f>
              <c:strCache>
                <c:ptCount val="1"/>
                <c:pt idx="0">
                  <c:v>NBP Sept. midpoint price (data from 8th Sept 2021)m</c:v>
                </c:pt>
              </c:strCache>
            </c:strRef>
          </c:tx>
          <c:spPr>
            <a:ln w="28575" cap="rnd">
              <a:solidFill>
                <a:schemeClr val="accent5"/>
              </a:solidFill>
              <a:prstDash val="sysDot"/>
              <a:round/>
            </a:ln>
            <a:effectLst/>
          </c:spPr>
          <c:marker>
            <c:symbol val="none"/>
          </c:marker>
          <c:val>
            <c:numRef>
              <c:f>'Prices pop up data and chart'!$H$2:$H$548</c:f>
              <c:numCache>
                <c:formatCode>General</c:formatCode>
                <c:ptCount val="547"/>
                <c:pt idx="335">
                  <c:v>135.15</c:v>
                </c:pt>
                <c:pt idx="336">
                  <c:v>135.15</c:v>
                </c:pt>
                <c:pt idx="337">
                  <c:v>135.15</c:v>
                </c:pt>
                <c:pt idx="338">
                  <c:v>135.15</c:v>
                </c:pt>
                <c:pt idx="339">
                  <c:v>135.15</c:v>
                </c:pt>
                <c:pt idx="340">
                  <c:v>135.15</c:v>
                </c:pt>
                <c:pt idx="341">
                  <c:v>135.15</c:v>
                </c:pt>
                <c:pt idx="342">
                  <c:v>135.15</c:v>
                </c:pt>
                <c:pt idx="343">
                  <c:v>135.15</c:v>
                </c:pt>
                <c:pt idx="344">
                  <c:v>135.15</c:v>
                </c:pt>
                <c:pt idx="345">
                  <c:v>135.15</c:v>
                </c:pt>
                <c:pt idx="346">
                  <c:v>135.15</c:v>
                </c:pt>
                <c:pt idx="347">
                  <c:v>135.15</c:v>
                </c:pt>
                <c:pt idx="348">
                  <c:v>135.15</c:v>
                </c:pt>
                <c:pt idx="349">
                  <c:v>135.15</c:v>
                </c:pt>
                <c:pt idx="350">
                  <c:v>135.15</c:v>
                </c:pt>
                <c:pt idx="351">
                  <c:v>135.15</c:v>
                </c:pt>
                <c:pt idx="352">
                  <c:v>135.15</c:v>
                </c:pt>
                <c:pt idx="353">
                  <c:v>135.15</c:v>
                </c:pt>
                <c:pt idx="354">
                  <c:v>135.15</c:v>
                </c:pt>
                <c:pt idx="355">
                  <c:v>135.15</c:v>
                </c:pt>
                <c:pt idx="356">
                  <c:v>135.15</c:v>
                </c:pt>
                <c:pt idx="357">
                  <c:v>135.15</c:v>
                </c:pt>
                <c:pt idx="358">
                  <c:v>135.15</c:v>
                </c:pt>
                <c:pt idx="359">
                  <c:v>135.15</c:v>
                </c:pt>
                <c:pt idx="360">
                  <c:v>135.15</c:v>
                </c:pt>
                <c:pt idx="361">
                  <c:v>135.15</c:v>
                </c:pt>
                <c:pt idx="362">
                  <c:v>135.15</c:v>
                </c:pt>
                <c:pt idx="363">
                  <c:v>135.15</c:v>
                </c:pt>
                <c:pt idx="364">
                  <c:v>135.15</c:v>
                </c:pt>
              </c:numCache>
            </c:numRef>
          </c:val>
          <c:smooth val="0"/>
          <c:extLst>
            <c:ext xmlns:c16="http://schemas.microsoft.com/office/drawing/2014/chart" uri="{C3380CC4-5D6E-409C-BE32-E72D297353CC}">
              <c16:uniqueId val="{00000005-1335-4A6C-85EC-9C073AA05D27}"/>
            </c:ext>
          </c:extLst>
        </c:ser>
        <c:ser>
          <c:idx val="6"/>
          <c:order val="6"/>
          <c:tx>
            <c:strRef>
              <c:f>'Prices pop up data and chart'!$I$1</c:f>
              <c:strCache>
                <c:ptCount val="1"/>
                <c:pt idx="0">
                  <c:v>NBP winter midpoint price (data from 8th Sept 2021)m</c:v>
                </c:pt>
              </c:strCache>
            </c:strRef>
          </c:tx>
          <c:spPr>
            <a:ln w="28575" cap="rnd">
              <a:solidFill>
                <a:schemeClr val="accent5"/>
              </a:solidFill>
              <a:prstDash val="sysDash"/>
              <a:round/>
            </a:ln>
            <a:effectLst/>
          </c:spPr>
          <c:marker>
            <c:symbol val="none"/>
          </c:marker>
          <c:val>
            <c:numRef>
              <c:f>'Prices pop up data and chart'!$I$2:$I$548</c:f>
              <c:numCache>
                <c:formatCode>General</c:formatCode>
                <c:ptCount val="547"/>
                <c:pt idx="365" formatCode="0.00">
                  <c:v>142</c:v>
                </c:pt>
                <c:pt idx="366" formatCode="0.00">
                  <c:v>142</c:v>
                </c:pt>
                <c:pt idx="367" formatCode="0.00">
                  <c:v>142</c:v>
                </c:pt>
                <c:pt idx="368" formatCode="0.00">
                  <c:v>142</c:v>
                </c:pt>
                <c:pt idx="369" formatCode="0.00">
                  <c:v>142</c:v>
                </c:pt>
                <c:pt idx="370" formatCode="0.00">
                  <c:v>142</c:v>
                </c:pt>
                <c:pt idx="371" formatCode="0.00">
                  <c:v>142</c:v>
                </c:pt>
                <c:pt idx="372" formatCode="0.00">
                  <c:v>142</c:v>
                </c:pt>
                <c:pt idx="373" formatCode="0.00">
                  <c:v>142</c:v>
                </c:pt>
                <c:pt idx="374" formatCode="0.00">
                  <c:v>142</c:v>
                </c:pt>
                <c:pt idx="375" formatCode="0.00">
                  <c:v>142</c:v>
                </c:pt>
                <c:pt idx="376" formatCode="0.00">
                  <c:v>142</c:v>
                </c:pt>
                <c:pt idx="377" formatCode="0.00">
                  <c:v>142</c:v>
                </c:pt>
                <c:pt idx="378" formatCode="0.00">
                  <c:v>142</c:v>
                </c:pt>
                <c:pt idx="379" formatCode="0.00">
                  <c:v>142</c:v>
                </c:pt>
                <c:pt idx="380" formatCode="0.00">
                  <c:v>142</c:v>
                </c:pt>
                <c:pt idx="381" formatCode="0.00">
                  <c:v>142</c:v>
                </c:pt>
                <c:pt idx="382" formatCode="0.00">
                  <c:v>142</c:v>
                </c:pt>
                <c:pt idx="383" formatCode="0.00">
                  <c:v>142</c:v>
                </c:pt>
                <c:pt idx="384" formatCode="0.00">
                  <c:v>142</c:v>
                </c:pt>
                <c:pt idx="385" formatCode="0.00">
                  <c:v>142</c:v>
                </c:pt>
                <c:pt idx="386" formatCode="0.00">
                  <c:v>142</c:v>
                </c:pt>
                <c:pt idx="387" formatCode="0.00">
                  <c:v>142</c:v>
                </c:pt>
                <c:pt idx="388" formatCode="0.00">
                  <c:v>142</c:v>
                </c:pt>
                <c:pt idx="389" formatCode="0.00">
                  <c:v>142</c:v>
                </c:pt>
                <c:pt idx="390" formatCode="0.00">
                  <c:v>142</c:v>
                </c:pt>
                <c:pt idx="391" formatCode="0.00">
                  <c:v>142</c:v>
                </c:pt>
                <c:pt idx="392" formatCode="0.00">
                  <c:v>142</c:v>
                </c:pt>
                <c:pt idx="393" formatCode="0.00">
                  <c:v>142</c:v>
                </c:pt>
                <c:pt idx="394" formatCode="0.00">
                  <c:v>142</c:v>
                </c:pt>
                <c:pt idx="395" formatCode="0.00">
                  <c:v>142</c:v>
                </c:pt>
                <c:pt idx="396" formatCode="0.00">
                  <c:v>142</c:v>
                </c:pt>
                <c:pt idx="397" formatCode="0.00">
                  <c:v>142</c:v>
                </c:pt>
                <c:pt idx="398" formatCode="0.00">
                  <c:v>142</c:v>
                </c:pt>
                <c:pt idx="399" formatCode="0.00">
                  <c:v>142</c:v>
                </c:pt>
                <c:pt idx="400" formatCode="0.00">
                  <c:v>142</c:v>
                </c:pt>
                <c:pt idx="401" formatCode="0.00">
                  <c:v>142</c:v>
                </c:pt>
                <c:pt idx="402" formatCode="0.00">
                  <c:v>142</c:v>
                </c:pt>
                <c:pt idx="403" formatCode="0.00">
                  <c:v>142</c:v>
                </c:pt>
                <c:pt idx="404" formatCode="0.00">
                  <c:v>142</c:v>
                </c:pt>
                <c:pt idx="405" formatCode="0.00">
                  <c:v>142</c:v>
                </c:pt>
                <c:pt idx="406" formatCode="0.00">
                  <c:v>142</c:v>
                </c:pt>
                <c:pt idx="407" formatCode="0.00">
                  <c:v>142</c:v>
                </c:pt>
                <c:pt idx="408" formatCode="0.00">
                  <c:v>142</c:v>
                </c:pt>
                <c:pt idx="409" formatCode="0.00">
                  <c:v>142</c:v>
                </c:pt>
                <c:pt idx="410" formatCode="0.00">
                  <c:v>142</c:v>
                </c:pt>
                <c:pt idx="411" formatCode="0.00">
                  <c:v>142</c:v>
                </c:pt>
                <c:pt idx="412" formatCode="0.00">
                  <c:v>142</c:v>
                </c:pt>
                <c:pt idx="413" formatCode="0.00">
                  <c:v>142</c:v>
                </c:pt>
                <c:pt idx="414" formatCode="0.00">
                  <c:v>142</c:v>
                </c:pt>
                <c:pt idx="415" formatCode="0.00">
                  <c:v>142</c:v>
                </c:pt>
                <c:pt idx="416" formatCode="0.00">
                  <c:v>142</c:v>
                </c:pt>
                <c:pt idx="417" formatCode="0.00">
                  <c:v>142</c:v>
                </c:pt>
                <c:pt idx="418" formatCode="0.00">
                  <c:v>142</c:v>
                </c:pt>
                <c:pt idx="419" formatCode="0.00">
                  <c:v>142</c:v>
                </c:pt>
                <c:pt idx="420" formatCode="0.00">
                  <c:v>142</c:v>
                </c:pt>
                <c:pt idx="421" formatCode="0.00">
                  <c:v>142</c:v>
                </c:pt>
                <c:pt idx="422" formatCode="0.00">
                  <c:v>142</c:v>
                </c:pt>
                <c:pt idx="423" formatCode="0.00">
                  <c:v>142</c:v>
                </c:pt>
                <c:pt idx="424" formatCode="0.00">
                  <c:v>142</c:v>
                </c:pt>
                <c:pt idx="425" formatCode="0.00">
                  <c:v>142</c:v>
                </c:pt>
                <c:pt idx="426" formatCode="0.00">
                  <c:v>142</c:v>
                </c:pt>
                <c:pt idx="427" formatCode="0.00">
                  <c:v>142</c:v>
                </c:pt>
                <c:pt idx="428" formatCode="0.00">
                  <c:v>142</c:v>
                </c:pt>
                <c:pt idx="429" formatCode="0.00">
                  <c:v>142</c:v>
                </c:pt>
                <c:pt idx="430" formatCode="0.00">
                  <c:v>142</c:v>
                </c:pt>
                <c:pt idx="431" formatCode="0.00">
                  <c:v>142</c:v>
                </c:pt>
                <c:pt idx="432" formatCode="0.00">
                  <c:v>142</c:v>
                </c:pt>
                <c:pt idx="433" formatCode="0.00">
                  <c:v>142</c:v>
                </c:pt>
                <c:pt idx="434" formatCode="0.00">
                  <c:v>142</c:v>
                </c:pt>
                <c:pt idx="435" formatCode="0.00">
                  <c:v>142</c:v>
                </c:pt>
                <c:pt idx="436" formatCode="0.00">
                  <c:v>142</c:v>
                </c:pt>
                <c:pt idx="437" formatCode="0.00">
                  <c:v>142</c:v>
                </c:pt>
                <c:pt idx="438" formatCode="0.00">
                  <c:v>142</c:v>
                </c:pt>
                <c:pt idx="439" formatCode="0.00">
                  <c:v>142</c:v>
                </c:pt>
                <c:pt idx="440" formatCode="0.00">
                  <c:v>142</c:v>
                </c:pt>
                <c:pt idx="441" formatCode="0.00">
                  <c:v>142</c:v>
                </c:pt>
                <c:pt idx="442" formatCode="0.00">
                  <c:v>142</c:v>
                </c:pt>
                <c:pt idx="443" formatCode="0.00">
                  <c:v>142</c:v>
                </c:pt>
                <c:pt idx="444" formatCode="0.00">
                  <c:v>142</c:v>
                </c:pt>
                <c:pt idx="445" formatCode="0.00">
                  <c:v>142</c:v>
                </c:pt>
                <c:pt idx="446" formatCode="0.00">
                  <c:v>142</c:v>
                </c:pt>
                <c:pt idx="447" formatCode="0.00">
                  <c:v>142</c:v>
                </c:pt>
                <c:pt idx="448" formatCode="0.00">
                  <c:v>142</c:v>
                </c:pt>
                <c:pt idx="449" formatCode="0.00">
                  <c:v>142</c:v>
                </c:pt>
                <c:pt idx="450" formatCode="0.00">
                  <c:v>142</c:v>
                </c:pt>
                <c:pt idx="451" formatCode="0.00">
                  <c:v>142</c:v>
                </c:pt>
                <c:pt idx="452" formatCode="0.00">
                  <c:v>142</c:v>
                </c:pt>
                <c:pt idx="453" formatCode="0.00">
                  <c:v>142</c:v>
                </c:pt>
                <c:pt idx="454" formatCode="0.00">
                  <c:v>142</c:v>
                </c:pt>
                <c:pt idx="455" formatCode="0.00">
                  <c:v>142</c:v>
                </c:pt>
                <c:pt idx="456" formatCode="0.00">
                  <c:v>142</c:v>
                </c:pt>
                <c:pt idx="457" formatCode="0.00">
                  <c:v>142</c:v>
                </c:pt>
                <c:pt idx="458" formatCode="0.00">
                  <c:v>142</c:v>
                </c:pt>
                <c:pt idx="459" formatCode="0.00">
                  <c:v>142</c:v>
                </c:pt>
                <c:pt idx="460" formatCode="0.00">
                  <c:v>142</c:v>
                </c:pt>
                <c:pt idx="461" formatCode="0.00">
                  <c:v>142</c:v>
                </c:pt>
                <c:pt idx="462" formatCode="0.00">
                  <c:v>142</c:v>
                </c:pt>
                <c:pt idx="463" formatCode="0.00">
                  <c:v>142</c:v>
                </c:pt>
                <c:pt idx="464" formatCode="0.00">
                  <c:v>142</c:v>
                </c:pt>
                <c:pt idx="465" formatCode="0.00">
                  <c:v>142</c:v>
                </c:pt>
                <c:pt idx="466" formatCode="0.00">
                  <c:v>142</c:v>
                </c:pt>
                <c:pt idx="467" formatCode="0.00">
                  <c:v>142</c:v>
                </c:pt>
                <c:pt idx="468" formatCode="0.00">
                  <c:v>142</c:v>
                </c:pt>
                <c:pt idx="469" formatCode="0.00">
                  <c:v>142</c:v>
                </c:pt>
                <c:pt idx="470" formatCode="0.00">
                  <c:v>142</c:v>
                </c:pt>
                <c:pt idx="471" formatCode="0.00">
                  <c:v>142</c:v>
                </c:pt>
                <c:pt idx="472" formatCode="0.00">
                  <c:v>142</c:v>
                </c:pt>
                <c:pt idx="473" formatCode="0.00">
                  <c:v>142</c:v>
                </c:pt>
                <c:pt idx="474" formatCode="0.00">
                  <c:v>142</c:v>
                </c:pt>
                <c:pt idx="475" formatCode="0.00">
                  <c:v>142</c:v>
                </c:pt>
                <c:pt idx="476" formatCode="0.00">
                  <c:v>142</c:v>
                </c:pt>
                <c:pt idx="477" formatCode="0.00">
                  <c:v>142</c:v>
                </c:pt>
                <c:pt idx="478" formatCode="0.00">
                  <c:v>142</c:v>
                </c:pt>
                <c:pt idx="479" formatCode="0.00">
                  <c:v>142</c:v>
                </c:pt>
                <c:pt idx="480" formatCode="0.00">
                  <c:v>142</c:v>
                </c:pt>
                <c:pt idx="481" formatCode="0.00">
                  <c:v>142</c:v>
                </c:pt>
                <c:pt idx="482" formatCode="0.00">
                  <c:v>142</c:v>
                </c:pt>
                <c:pt idx="483" formatCode="0.00">
                  <c:v>142</c:v>
                </c:pt>
                <c:pt idx="484" formatCode="0.00">
                  <c:v>142</c:v>
                </c:pt>
                <c:pt idx="485" formatCode="0.00">
                  <c:v>142</c:v>
                </c:pt>
                <c:pt idx="486" formatCode="0.00">
                  <c:v>142</c:v>
                </c:pt>
                <c:pt idx="487" formatCode="0.00">
                  <c:v>142</c:v>
                </c:pt>
                <c:pt idx="488" formatCode="0.00">
                  <c:v>142</c:v>
                </c:pt>
                <c:pt idx="489" formatCode="0.00">
                  <c:v>142</c:v>
                </c:pt>
                <c:pt idx="490" formatCode="0.00">
                  <c:v>142</c:v>
                </c:pt>
                <c:pt idx="491" formatCode="0.00">
                  <c:v>142</c:v>
                </c:pt>
                <c:pt idx="492" formatCode="0.00">
                  <c:v>142</c:v>
                </c:pt>
                <c:pt idx="493" formatCode="0.00">
                  <c:v>142</c:v>
                </c:pt>
                <c:pt idx="494" formatCode="0.00">
                  <c:v>142</c:v>
                </c:pt>
                <c:pt idx="495" formatCode="0.00">
                  <c:v>142</c:v>
                </c:pt>
                <c:pt idx="496" formatCode="0.00">
                  <c:v>142</c:v>
                </c:pt>
                <c:pt idx="497" formatCode="0.00">
                  <c:v>142</c:v>
                </c:pt>
                <c:pt idx="498" formatCode="0.00">
                  <c:v>142</c:v>
                </c:pt>
                <c:pt idx="499" formatCode="0.00">
                  <c:v>142</c:v>
                </c:pt>
                <c:pt idx="500" formatCode="0.00">
                  <c:v>142</c:v>
                </c:pt>
                <c:pt idx="501" formatCode="0.00">
                  <c:v>142</c:v>
                </c:pt>
                <c:pt idx="502" formatCode="0.00">
                  <c:v>142</c:v>
                </c:pt>
                <c:pt idx="503" formatCode="0.00">
                  <c:v>142</c:v>
                </c:pt>
                <c:pt idx="504" formatCode="0.00">
                  <c:v>142</c:v>
                </c:pt>
                <c:pt idx="505" formatCode="0.00">
                  <c:v>142</c:v>
                </c:pt>
                <c:pt idx="506" formatCode="0.00">
                  <c:v>142</c:v>
                </c:pt>
                <c:pt idx="507" formatCode="0.00">
                  <c:v>142</c:v>
                </c:pt>
                <c:pt idx="508" formatCode="0.00">
                  <c:v>142</c:v>
                </c:pt>
                <c:pt idx="509" formatCode="0.00">
                  <c:v>142</c:v>
                </c:pt>
                <c:pt idx="510" formatCode="0.00">
                  <c:v>142</c:v>
                </c:pt>
                <c:pt idx="511" formatCode="0.00">
                  <c:v>142</c:v>
                </c:pt>
                <c:pt idx="512" formatCode="0.00">
                  <c:v>142</c:v>
                </c:pt>
                <c:pt idx="513" formatCode="0.00">
                  <c:v>142</c:v>
                </c:pt>
                <c:pt idx="514" formatCode="0.00">
                  <c:v>142</c:v>
                </c:pt>
                <c:pt idx="515" formatCode="0.00">
                  <c:v>142</c:v>
                </c:pt>
                <c:pt idx="516" formatCode="0.00">
                  <c:v>142</c:v>
                </c:pt>
                <c:pt idx="517" formatCode="0.00">
                  <c:v>142</c:v>
                </c:pt>
                <c:pt idx="518" formatCode="0.00">
                  <c:v>142</c:v>
                </c:pt>
                <c:pt idx="519" formatCode="0.00">
                  <c:v>142</c:v>
                </c:pt>
                <c:pt idx="520" formatCode="0.00">
                  <c:v>142</c:v>
                </c:pt>
                <c:pt idx="521" formatCode="0.00">
                  <c:v>142</c:v>
                </c:pt>
                <c:pt idx="522" formatCode="0.00">
                  <c:v>142</c:v>
                </c:pt>
                <c:pt idx="523" formatCode="0.00">
                  <c:v>142</c:v>
                </c:pt>
                <c:pt idx="524" formatCode="0.00">
                  <c:v>142</c:v>
                </c:pt>
                <c:pt idx="525" formatCode="0.00">
                  <c:v>142</c:v>
                </c:pt>
                <c:pt idx="526" formatCode="0.00">
                  <c:v>142</c:v>
                </c:pt>
                <c:pt idx="527" formatCode="0.00">
                  <c:v>142</c:v>
                </c:pt>
                <c:pt idx="528" formatCode="0.00">
                  <c:v>142</c:v>
                </c:pt>
                <c:pt idx="529" formatCode="0.00">
                  <c:v>142</c:v>
                </c:pt>
                <c:pt idx="530" formatCode="0.00">
                  <c:v>142</c:v>
                </c:pt>
                <c:pt idx="531" formatCode="0.00">
                  <c:v>142</c:v>
                </c:pt>
                <c:pt idx="532" formatCode="0.00">
                  <c:v>142</c:v>
                </c:pt>
                <c:pt idx="533" formatCode="0.00">
                  <c:v>142</c:v>
                </c:pt>
                <c:pt idx="534" formatCode="0.00">
                  <c:v>142</c:v>
                </c:pt>
                <c:pt idx="535" formatCode="0.00">
                  <c:v>142</c:v>
                </c:pt>
                <c:pt idx="536" formatCode="0.00">
                  <c:v>142</c:v>
                </c:pt>
                <c:pt idx="537" formatCode="0.00">
                  <c:v>142</c:v>
                </c:pt>
                <c:pt idx="538" formatCode="0.00">
                  <c:v>142</c:v>
                </c:pt>
                <c:pt idx="539" formatCode="0.00">
                  <c:v>142</c:v>
                </c:pt>
                <c:pt idx="540" formatCode="0.00">
                  <c:v>142</c:v>
                </c:pt>
                <c:pt idx="541" formatCode="0.00">
                  <c:v>142</c:v>
                </c:pt>
                <c:pt idx="542" formatCode="0.00">
                  <c:v>142</c:v>
                </c:pt>
                <c:pt idx="543" formatCode="0.00">
                  <c:v>142</c:v>
                </c:pt>
                <c:pt idx="544" formatCode="0.00">
                  <c:v>142</c:v>
                </c:pt>
                <c:pt idx="545" formatCode="0.00">
                  <c:v>142</c:v>
                </c:pt>
                <c:pt idx="546" formatCode="0.00">
                  <c:v>142</c:v>
                </c:pt>
              </c:numCache>
            </c:numRef>
          </c:val>
          <c:smooth val="0"/>
          <c:extLst>
            <c:ext xmlns:c16="http://schemas.microsoft.com/office/drawing/2014/chart" uri="{C3380CC4-5D6E-409C-BE32-E72D297353CC}">
              <c16:uniqueId val="{0000000B-1335-4A6C-85EC-9C073AA05D27}"/>
            </c:ext>
          </c:extLst>
        </c:ser>
        <c:ser>
          <c:idx val="5"/>
          <c:order val="7"/>
          <c:tx>
            <c:strRef>
              <c:f>'Prices pop up data and chart'!$J$1</c:f>
              <c:strCache>
                <c:ptCount val="1"/>
                <c:pt idx="0">
                  <c:v>TTF winter price  (data from 8th Sept 2021)</c:v>
                </c:pt>
              </c:strCache>
            </c:strRef>
          </c:tx>
          <c:spPr>
            <a:ln w="28575" cap="rnd">
              <a:solidFill>
                <a:schemeClr val="accent6"/>
              </a:solidFill>
              <a:prstDash val="sysDash"/>
              <a:round/>
            </a:ln>
            <a:effectLst/>
          </c:spPr>
          <c:marker>
            <c:symbol val="none"/>
          </c:marker>
          <c:val>
            <c:numRef>
              <c:f>'Prices pop up data and chart'!$J$2:$J$548</c:f>
              <c:numCache>
                <c:formatCode>General</c:formatCode>
                <c:ptCount val="547"/>
                <c:pt idx="365" formatCode="0.00">
                  <c:v>134.08586160833869</c:v>
                </c:pt>
                <c:pt idx="366" formatCode="0.00">
                  <c:v>134.08586160833869</c:v>
                </c:pt>
                <c:pt idx="367" formatCode="0.00">
                  <c:v>134.08586160833869</c:v>
                </c:pt>
                <c:pt idx="368" formatCode="0.00">
                  <c:v>134.08586160833869</c:v>
                </c:pt>
                <c:pt idx="369" formatCode="0.00">
                  <c:v>134.08586160833869</c:v>
                </c:pt>
                <c:pt idx="370" formatCode="0.00">
                  <c:v>134.08586160833869</c:v>
                </c:pt>
                <c:pt idx="371" formatCode="0.00">
                  <c:v>134.08586160833869</c:v>
                </c:pt>
                <c:pt idx="372" formatCode="0.00">
                  <c:v>134.08586160833869</c:v>
                </c:pt>
                <c:pt idx="373" formatCode="0.00">
                  <c:v>134.08586160833869</c:v>
                </c:pt>
                <c:pt idx="374" formatCode="0.00">
                  <c:v>134.08586160833869</c:v>
                </c:pt>
                <c:pt idx="375" formatCode="0.00">
                  <c:v>134.08586160833869</c:v>
                </c:pt>
                <c:pt idx="376" formatCode="0.00">
                  <c:v>134.08586160833869</c:v>
                </c:pt>
                <c:pt idx="377" formatCode="0.00">
                  <c:v>134.08586160833869</c:v>
                </c:pt>
                <c:pt idx="378" formatCode="0.00">
                  <c:v>134.08586160833869</c:v>
                </c:pt>
                <c:pt idx="379" formatCode="0.00">
                  <c:v>134.08586160833869</c:v>
                </c:pt>
                <c:pt idx="380" formatCode="0.00">
                  <c:v>134.08586160833869</c:v>
                </c:pt>
                <c:pt idx="381" formatCode="0.00">
                  <c:v>134.08586160833869</c:v>
                </c:pt>
                <c:pt idx="382" formatCode="0.00">
                  <c:v>134.08586160833869</c:v>
                </c:pt>
                <c:pt idx="383" formatCode="0.00">
                  <c:v>134.08586160833869</c:v>
                </c:pt>
                <c:pt idx="384" formatCode="0.00">
                  <c:v>134.08586160833869</c:v>
                </c:pt>
                <c:pt idx="385" formatCode="0.00">
                  <c:v>134.08586160833869</c:v>
                </c:pt>
                <c:pt idx="386" formatCode="0.00">
                  <c:v>134.08586160833869</c:v>
                </c:pt>
                <c:pt idx="387" formatCode="0.00">
                  <c:v>134.08586160833869</c:v>
                </c:pt>
                <c:pt idx="388" formatCode="0.00">
                  <c:v>134.08586160833869</c:v>
                </c:pt>
                <c:pt idx="389" formatCode="0.00">
                  <c:v>134.08586160833869</c:v>
                </c:pt>
                <c:pt idx="390" formatCode="0.00">
                  <c:v>134.08586160833869</c:v>
                </c:pt>
                <c:pt idx="391" formatCode="0.00">
                  <c:v>134.08586160833869</c:v>
                </c:pt>
                <c:pt idx="392" formatCode="0.00">
                  <c:v>134.08586160833869</c:v>
                </c:pt>
                <c:pt idx="393" formatCode="0.00">
                  <c:v>134.08586160833869</c:v>
                </c:pt>
                <c:pt idx="394" formatCode="0.00">
                  <c:v>134.08586160833869</c:v>
                </c:pt>
                <c:pt idx="395" formatCode="0.00">
                  <c:v>134.08586160833869</c:v>
                </c:pt>
                <c:pt idx="396" formatCode="0.00">
                  <c:v>134.08586160833869</c:v>
                </c:pt>
                <c:pt idx="397" formatCode="0.00">
                  <c:v>134.08586160833869</c:v>
                </c:pt>
                <c:pt idx="398" formatCode="0.00">
                  <c:v>134.08586160833869</c:v>
                </c:pt>
                <c:pt idx="399" formatCode="0.00">
                  <c:v>134.08586160833869</c:v>
                </c:pt>
                <c:pt idx="400" formatCode="0.00">
                  <c:v>134.08586160833869</c:v>
                </c:pt>
                <c:pt idx="401" formatCode="0.00">
                  <c:v>134.08586160833869</c:v>
                </c:pt>
                <c:pt idx="402" formatCode="0.00">
                  <c:v>134.08586160833869</c:v>
                </c:pt>
                <c:pt idx="403" formatCode="0.00">
                  <c:v>134.08586160833869</c:v>
                </c:pt>
                <c:pt idx="404" formatCode="0.00">
                  <c:v>134.08586160833869</c:v>
                </c:pt>
                <c:pt idx="405" formatCode="0.00">
                  <c:v>134.08586160833869</c:v>
                </c:pt>
                <c:pt idx="406" formatCode="0.00">
                  <c:v>134.08586160833869</c:v>
                </c:pt>
                <c:pt idx="407" formatCode="0.00">
                  <c:v>134.08586160833869</c:v>
                </c:pt>
                <c:pt idx="408" formatCode="0.00">
                  <c:v>134.08586160833869</c:v>
                </c:pt>
                <c:pt idx="409" formatCode="0.00">
                  <c:v>134.08586160833869</c:v>
                </c:pt>
                <c:pt idx="410" formatCode="0.00">
                  <c:v>134.08586160833869</c:v>
                </c:pt>
                <c:pt idx="411" formatCode="0.00">
                  <c:v>134.08586160833869</c:v>
                </c:pt>
                <c:pt idx="412" formatCode="0.00">
                  <c:v>134.08586160833869</c:v>
                </c:pt>
                <c:pt idx="413" formatCode="0.00">
                  <c:v>134.08586160833869</c:v>
                </c:pt>
                <c:pt idx="414" formatCode="0.00">
                  <c:v>134.08586160833869</c:v>
                </c:pt>
                <c:pt idx="415" formatCode="0.00">
                  <c:v>134.08586160833869</c:v>
                </c:pt>
                <c:pt idx="416" formatCode="0.00">
                  <c:v>134.08586160833869</c:v>
                </c:pt>
                <c:pt idx="417" formatCode="0.00">
                  <c:v>134.08586160833869</c:v>
                </c:pt>
                <c:pt idx="418" formatCode="0.00">
                  <c:v>134.08586160833869</c:v>
                </c:pt>
                <c:pt idx="419" formatCode="0.00">
                  <c:v>134.08586160833869</c:v>
                </c:pt>
                <c:pt idx="420" formatCode="0.00">
                  <c:v>134.08586160833869</c:v>
                </c:pt>
                <c:pt idx="421" formatCode="0.00">
                  <c:v>134.08586160833869</c:v>
                </c:pt>
                <c:pt idx="422" formatCode="0.00">
                  <c:v>134.08586160833869</c:v>
                </c:pt>
                <c:pt idx="423" formatCode="0.00">
                  <c:v>134.08586160833869</c:v>
                </c:pt>
                <c:pt idx="424" formatCode="0.00">
                  <c:v>134.08586160833869</c:v>
                </c:pt>
                <c:pt idx="425" formatCode="0.00">
                  <c:v>134.08586160833869</c:v>
                </c:pt>
                <c:pt idx="426" formatCode="0.00">
                  <c:v>134.08586160833869</c:v>
                </c:pt>
                <c:pt idx="427" formatCode="0.00">
                  <c:v>134.08586160833869</c:v>
                </c:pt>
                <c:pt idx="428" formatCode="0.00">
                  <c:v>134.08586160833869</c:v>
                </c:pt>
                <c:pt idx="429" formatCode="0.00">
                  <c:v>134.08586160833869</c:v>
                </c:pt>
                <c:pt idx="430" formatCode="0.00">
                  <c:v>134.08586160833869</c:v>
                </c:pt>
                <c:pt idx="431" formatCode="0.00">
                  <c:v>134.08586160833869</c:v>
                </c:pt>
                <c:pt idx="432" formatCode="0.00">
                  <c:v>134.08586160833869</c:v>
                </c:pt>
                <c:pt idx="433" formatCode="0.00">
                  <c:v>134.08586160833869</c:v>
                </c:pt>
                <c:pt idx="434" formatCode="0.00">
                  <c:v>134.08586160833869</c:v>
                </c:pt>
                <c:pt idx="435" formatCode="0.00">
                  <c:v>134.08586160833869</c:v>
                </c:pt>
                <c:pt idx="436" formatCode="0.00">
                  <c:v>134.08586160833869</c:v>
                </c:pt>
                <c:pt idx="437" formatCode="0.00">
                  <c:v>134.08586160833869</c:v>
                </c:pt>
                <c:pt idx="438" formatCode="0.00">
                  <c:v>134.08586160833869</c:v>
                </c:pt>
                <c:pt idx="439" formatCode="0.00">
                  <c:v>134.08586160833869</c:v>
                </c:pt>
                <c:pt idx="440" formatCode="0.00">
                  <c:v>134.08586160833869</c:v>
                </c:pt>
                <c:pt idx="441" formatCode="0.00">
                  <c:v>134.08586160833869</c:v>
                </c:pt>
                <c:pt idx="442" formatCode="0.00">
                  <c:v>134.08586160833869</c:v>
                </c:pt>
                <c:pt idx="443" formatCode="0.00">
                  <c:v>134.08586160833869</c:v>
                </c:pt>
                <c:pt idx="444" formatCode="0.00">
                  <c:v>134.08586160833869</c:v>
                </c:pt>
                <c:pt idx="445" formatCode="0.00">
                  <c:v>134.08586160833869</c:v>
                </c:pt>
                <c:pt idx="446" formatCode="0.00">
                  <c:v>134.08586160833869</c:v>
                </c:pt>
                <c:pt idx="447" formatCode="0.00">
                  <c:v>134.08586160833869</c:v>
                </c:pt>
                <c:pt idx="448" formatCode="0.00">
                  <c:v>134.08586160833869</c:v>
                </c:pt>
                <c:pt idx="449" formatCode="0.00">
                  <c:v>134.08586160833869</c:v>
                </c:pt>
                <c:pt idx="450" formatCode="0.00">
                  <c:v>134.08586160833869</c:v>
                </c:pt>
                <c:pt idx="451" formatCode="0.00">
                  <c:v>134.08586160833869</c:v>
                </c:pt>
                <c:pt idx="452" formatCode="0.00">
                  <c:v>134.08586160833869</c:v>
                </c:pt>
                <c:pt idx="453" formatCode="0.00">
                  <c:v>134.08586160833869</c:v>
                </c:pt>
                <c:pt idx="454" formatCode="0.00">
                  <c:v>134.08586160833869</c:v>
                </c:pt>
                <c:pt idx="455" formatCode="0.00">
                  <c:v>134.08586160833869</c:v>
                </c:pt>
                <c:pt idx="456" formatCode="0.00">
                  <c:v>134.08586160833869</c:v>
                </c:pt>
                <c:pt idx="457" formatCode="0.00">
                  <c:v>134.08586160833869</c:v>
                </c:pt>
                <c:pt idx="458" formatCode="0.00">
                  <c:v>134.08586160833869</c:v>
                </c:pt>
                <c:pt idx="459" formatCode="0.00">
                  <c:v>134.08586160833869</c:v>
                </c:pt>
                <c:pt idx="460" formatCode="0.00">
                  <c:v>134.08586160833869</c:v>
                </c:pt>
                <c:pt idx="461" formatCode="0.00">
                  <c:v>134.08586160833869</c:v>
                </c:pt>
                <c:pt idx="462" formatCode="0.00">
                  <c:v>134.08586160833869</c:v>
                </c:pt>
                <c:pt idx="463" formatCode="0.00">
                  <c:v>134.08586160833869</c:v>
                </c:pt>
                <c:pt idx="464" formatCode="0.00">
                  <c:v>134.08586160833869</c:v>
                </c:pt>
                <c:pt idx="465" formatCode="0.00">
                  <c:v>134.08586160833869</c:v>
                </c:pt>
                <c:pt idx="466" formatCode="0.00">
                  <c:v>134.08586160833869</c:v>
                </c:pt>
                <c:pt idx="467" formatCode="0.00">
                  <c:v>134.08586160833869</c:v>
                </c:pt>
                <c:pt idx="468" formatCode="0.00">
                  <c:v>134.08586160833869</c:v>
                </c:pt>
                <c:pt idx="469" formatCode="0.00">
                  <c:v>134.08586160833869</c:v>
                </c:pt>
                <c:pt idx="470" formatCode="0.00">
                  <c:v>134.08586160833869</c:v>
                </c:pt>
                <c:pt idx="471" formatCode="0.00">
                  <c:v>134.08586160833869</c:v>
                </c:pt>
                <c:pt idx="472" formatCode="0.00">
                  <c:v>134.08586160833869</c:v>
                </c:pt>
                <c:pt idx="473" formatCode="0.00">
                  <c:v>134.08586160833869</c:v>
                </c:pt>
                <c:pt idx="474" formatCode="0.00">
                  <c:v>134.08586160833869</c:v>
                </c:pt>
                <c:pt idx="475" formatCode="0.00">
                  <c:v>134.08586160833869</c:v>
                </c:pt>
                <c:pt idx="476" formatCode="0.00">
                  <c:v>134.08586160833869</c:v>
                </c:pt>
                <c:pt idx="477" formatCode="0.00">
                  <c:v>134.08586160833869</c:v>
                </c:pt>
                <c:pt idx="478" formatCode="0.00">
                  <c:v>134.08586160833869</c:v>
                </c:pt>
                <c:pt idx="479" formatCode="0.00">
                  <c:v>134.08586160833869</c:v>
                </c:pt>
                <c:pt idx="480" formatCode="0.00">
                  <c:v>134.08586160833869</c:v>
                </c:pt>
                <c:pt idx="481" formatCode="0.00">
                  <c:v>134.08586160833869</c:v>
                </c:pt>
                <c:pt idx="482" formatCode="0.00">
                  <c:v>134.08586160833869</c:v>
                </c:pt>
                <c:pt idx="483" formatCode="0.00">
                  <c:v>134.08586160833869</c:v>
                </c:pt>
                <c:pt idx="484" formatCode="0.00">
                  <c:v>134.08586160833869</c:v>
                </c:pt>
                <c:pt idx="485" formatCode="0.00">
                  <c:v>134.08586160833869</c:v>
                </c:pt>
                <c:pt idx="486" formatCode="0.00">
                  <c:v>134.08586160833869</c:v>
                </c:pt>
                <c:pt idx="487" formatCode="0.00">
                  <c:v>134.08586160833869</c:v>
                </c:pt>
                <c:pt idx="488" formatCode="0.00">
                  <c:v>134.08586160833869</c:v>
                </c:pt>
                <c:pt idx="489" formatCode="0.00">
                  <c:v>134.08586160833869</c:v>
                </c:pt>
                <c:pt idx="490" formatCode="0.00">
                  <c:v>134.08586160833869</c:v>
                </c:pt>
                <c:pt idx="491" formatCode="0.00">
                  <c:v>134.08586160833869</c:v>
                </c:pt>
                <c:pt idx="492" formatCode="0.00">
                  <c:v>134.08586160833869</c:v>
                </c:pt>
                <c:pt idx="493" formatCode="0.00">
                  <c:v>134.08586160833869</c:v>
                </c:pt>
                <c:pt idx="494" formatCode="0.00">
                  <c:v>134.08586160833869</c:v>
                </c:pt>
                <c:pt idx="495" formatCode="0.00">
                  <c:v>134.08586160833869</c:v>
                </c:pt>
                <c:pt idx="496" formatCode="0.00">
                  <c:v>134.08586160833869</c:v>
                </c:pt>
                <c:pt idx="497" formatCode="0.00">
                  <c:v>134.08586160833869</c:v>
                </c:pt>
                <c:pt idx="498" formatCode="0.00">
                  <c:v>134.08586160833869</c:v>
                </c:pt>
                <c:pt idx="499" formatCode="0.00">
                  <c:v>134.08586160833869</c:v>
                </c:pt>
                <c:pt idx="500" formatCode="0.00">
                  <c:v>134.08586160833869</c:v>
                </c:pt>
                <c:pt idx="501" formatCode="0.00">
                  <c:v>134.08586160833869</c:v>
                </c:pt>
                <c:pt idx="502" formatCode="0.00">
                  <c:v>134.08586160833869</c:v>
                </c:pt>
                <c:pt idx="503" formatCode="0.00">
                  <c:v>134.08586160833869</c:v>
                </c:pt>
                <c:pt idx="504" formatCode="0.00">
                  <c:v>134.08586160833869</c:v>
                </c:pt>
                <c:pt idx="505" formatCode="0.00">
                  <c:v>134.08586160833869</c:v>
                </c:pt>
                <c:pt idx="506" formatCode="0.00">
                  <c:v>134.08586160833869</c:v>
                </c:pt>
                <c:pt idx="507" formatCode="0.00">
                  <c:v>134.08586160833869</c:v>
                </c:pt>
                <c:pt idx="508" formatCode="0.00">
                  <c:v>134.08586160833869</c:v>
                </c:pt>
                <c:pt idx="509" formatCode="0.00">
                  <c:v>134.08586160833869</c:v>
                </c:pt>
                <c:pt idx="510" formatCode="0.00">
                  <c:v>134.08586160833869</c:v>
                </c:pt>
                <c:pt idx="511" formatCode="0.00">
                  <c:v>134.08586160833869</c:v>
                </c:pt>
                <c:pt idx="512" formatCode="0.00">
                  <c:v>134.08586160833869</c:v>
                </c:pt>
                <c:pt idx="513" formatCode="0.00">
                  <c:v>134.08586160833869</c:v>
                </c:pt>
                <c:pt idx="514" formatCode="0.00">
                  <c:v>134.08586160833869</c:v>
                </c:pt>
                <c:pt idx="515" formatCode="0.00">
                  <c:v>134.08586160833869</c:v>
                </c:pt>
                <c:pt idx="516" formatCode="0.00">
                  <c:v>134.08586160833869</c:v>
                </c:pt>
                <c:pt idx="517" formatCode="0.00">
                  <c:v>134.08586160833869</c:v>
                </c:pt>
                <c:pt idx="518" formatCode="0.00">
                  <c:v>134.08586160833869</c:v>
                </c:pt>
                <c:pt idx="519" formatCode="0.00">
                  <c:v>134.08586160833869</c:v>
                </c:pt>
                <c:pt idx="520" formatCode="0.00">
                  <c:v>134.08586160833869</c:v>
                </c:pt>
                <c:pt idx="521" formatCode="0.00">
                  <c:v>134.08586160833869</c:v>
                </c:pt>
                <c:pt idx="522" formatCode="0.00">
                  <c:v>134.08586160833869</c:v>
                </c:pt>
                <c:pt idx="523" formatCode="0.00">
                  <c:v>134.08586160833869</c:v>
                </c:pt>
                <c:pt idx="524" formatCode="0.00">
                  <c:v>134.08586160833869</c:v>
                </c:pt>
                <c:pt idx="525" formatCode="0.00">
                  <c:v>134.08586160833869</c:v>
                </c:pt>
                <c:pt idx="526" formatCode="0.00">
                  <c:v>134.08586160833869</c:v>
                </c:pt>
                <c:pt idx="527" formatCode="0.00">
                  <c:v>134.08586160833869</c:v>
                </c:pt>
                <c:pt idx="528" formatCode="0.00">
                  <c:v>134.08586160833869</c:v>
                </c:pt>
                <c:pt idx="529" formatCode="0.00">
                  <c:v>134.08586160833869</c:v>
                </c:pt>
                <c:pt idx="530" formatCode="0.00">
                  <c:v>134.08586160833869</c:v>
                </c:pt>
                <c:pt idx="531" formatCode="0.00">
                  <c:v>134.08586160833869</c:v>
                </c:pt>
                <c:pt idx="532" formatCode="0.00">
                  <c:v>134.08586160833869</c:v>
                </c:pt>
                <c:pt idx="533" formatCode="0.00">
                  <c:v>134.08586160833869</c:v>
                </c:pt>
                <c:pt idx="534" formatCode="0.00">
                  <c:v>134.08586160833869</c:v>
                </c:pt>
                <c:pt idx="535" formatCode="0.00">
                  <c:v>134.08586160833869</c:v>
                </c:pt>
                <c:pt idx="536" formatCode="0.00">
                  <c:v>134.08586160833869</c:v>
                </c:pt>
                <c:pt idx="537" formatCode="0.00">
                  <c:v>134.08586160833869</c:v>
                </c:pt>
                <c:pt idx="538" formatCode="0.00">
                  <c:v>134.08586160833869</c:v>
                </c:pt>
                <c:pt idx="539" formatCode="0.00">
                  <c:v>134.08586160833869</c:v>
                </c:pt>
                <c:pt idx="540" formatCode="0.00">
                  <c:v>134.08586160833869</c:v>
                </c:pt>
                <c:pt idx="541" formatCode="0.00">
                  <c:v>134.08586160833869</c:v>
                </c:pt>
                <c:pt idx="542" formatCode="0.00">
                  <c:v>134.08586160833869</c:v>
                </c:pt>
                <c:pt idx="543" formatCode="0.00">
                  <c:v>134.08586160833869</c:v>
                </c:pt>
                <c:pt idx="544" formatCode="0.00">
                  <c:v>134.08586160833869</c:v>
                </c:pt>
                <c:pt idx="545" formatCode="0.00">
                  <c:v>134.08586160833869</c:v>
                </c:pt>
                <c:pt idx="546" formatCode="0.00">
                  <c:v>134.08586160833869</c:v>
                </c:pt>
              </c:numCache>
            </c:numRef>
          </c:val>
          <c:smooth val="0"/>
          <c:extLst>
            <c:ext xmlns:c16="http://schemas.microsoft.com/office/drawing/2014/chart" uri="{C3380CC4-5D6E-409C-BE32-E72D297353CC}">
              <c16:uniqueId val="{00000008-1335-4A6C-85EC-9C073AA05D27}"/>
            </c:ext>
          </c:extLst>
        </c:ser>
        <c:dLbls>
          <c:showLegendKey val="0"/>
          <c:showVal val="0"/>
          <c:showCatName val="0"/>
          <c:showSerName val="0"/>
          <c:showPercent val="0"/>
          <c:showBubbleSize val="0"/>
        </c:dLbls>
        <c:smooth val="0"/>
        <c:axId val="572844384"/>
        <c:axId val="572834216"/>
      </c:lineChart>
      <c:catAx>
        <c:axId val="57284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834216"/>
        <c:crosses val="autoZero"/>
        <c:auto val="1"/>
        <c:lblAlgn val="ctr"/>
        <c:lblOffset val="100"/>
        <c:noMultiLvlLbl val="0"/>
      </c:catAx>
      <c:valAx>
        <c:axId val="572834216"/>
        <c:scaling>
          <c:orientation val="minMax"/>
          <c:max val="1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p/therm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844384"/>
        <c:crosses val="autoZero"/>
        <c:crossBetween val="between"/>
      </c:valAx>
      <c:spPr>
        <a:noFill/>
        <a:ln>
          <a:noFill/>
        </a:ln>
        <a:effectLst/>
      </c:spPr>
    </c:plotArea>
    <c:legend>
      <c:legendPos val="b"/>
      <c:layout>
        <c:manualLayout>
          <c:xMode val="edge"/>
          <c:yMode val="edge"/>
          <c:x val="7.1879546915079681E-2"/>
          <c:y val="0.86076084292225763"/>
          <c:w val="0.89399496950687019"/>
          <c:h val="0.12456753055811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EU</a:t>
            </a:r>
            <a:r>
              <a:rPr lang="en-GB" baseline="0"/>
              <a:t> Storage Percentage Full</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11 %data'!$E$2</c:f>
              <c:strCache>
                <c:ptCount val="1"/>
                <c:pt idx="0">
                  <c:v>22/23</c:v>
                </c:pt>
              </c:strCache>
            </c:strRef>
          </c:tx>
          <c:spPr>
            <a:ln w="28575" cap="rnd">
              <a:solidFill>
                <a:schemeClr val="accent1"/>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11 %data'!$E$1554:$E$1717</c:f>
              <c:numCache>
                <c:formatCode>0.00</c:formatCode>
                <c:ptCount val="164"/>
                <c:pt idx="0">
                  <c:v>26.66</c:v>
                </c:pt>
                <c:pt idx="1">
                  <c:v>26.47</c:v>
                </c:pt>
                <c:pt idx="2">
                  <c:v>26.37</c:v>
                </c:pt>
                <c:pt idx="3">
                  <c:v>26.28</c:v>
                </c:pt>
                <c:pt idx="4">
                  <c:v>26.21</c:v>
                </c:pt>
                <c:pt idx="5">
                  <c:v>26.33</c:v>
                </c:pt>
                <c:pt idx="6">
                  <c:v>26.47</c:v>
                </c:pt>
                <c:pt idx="7">
                  <c:v>26.65</c:v>
                </c:pt>
                <c:pt idx="8">
                  <c:v>26.84</c:v>
                </c:pt>
                <c:pt idx="9">
                  <c:v>27.05</c:v>
                </c:pt>
                <c:pt idx="10">
                  <c:v>27.17</c:v>
                </c:pt>
                <c:pt idx="11">
                  <c:v>27.39</c:v>
                </c:pt>
                <c:pt idx="12">
                  <c:v>27.35</c:v>
                </c:pt>
                <c:pt idx="13">
                  <c:v>27.96</c:v>
                </c:pt>
                <c:pt idx="14">
                  <c:v>28.37</c:v>
                </c:pt>
                <c:pt idx="15">
                  <c:v>28.8</c:v>
                </c:pt>
                <c:pt idx="16">
                  <c:v>29.23</c:v>
                </c:pt>
                <c:pt idx="17">
                  <c:v>29.64</c:v>
                </c:pt>
                <c:pt idx="18">
                  <c:v>29.92</c:v>
                </c:pt>
                <c:pt idx="19">
                  <c:v>30.17</c:v>
                </c:pt>
                <c:pt idx="20">
                  <c:v>30.45</c:v>
                </c:pt>
                <c:pt idx="21">
                  <c:v>30.78</c:v>
                </c:pt>
                <c:pt idx="22">
                  <c:v>31.18</c:v>
                </c:pt>
                <c:pt idx="23">
                  <c:v>31.6</c:v>
                </c:pt>
                <c:pt idx="24">
                  <c:v>31.87</c:v>
                </c:pt>
                <c:pt idx="25">
                  <c:v>32.07</c:v>
                </c:pt>
                <c:pt idx="26">
                  <c:v>32.4</c:v>
                </c:pt>
                <c:pt idx="27">
                  <c:v>32.67</c:v>
                </c:pt>
                <c:pt idx="28">
                  <c:v>32.97</c:v>
                </c:pt>
                <c:pt idx="29">
                  <c:v>33.369999999999997</c:v>
                </c:pt>
                <c:pt idx="30">
                  <c:v>33.83</c:v>
                </c:pt>
                <c:pt idx="31">
                  <c:v>34.22</c:v>
                </c:pt>
                <c:pt idx="32">
                  <c:v>34.619999999999997</c:v>
                </c:pt>
                <c:pt idx="33">
                  <c:v>35.01</c:v>
                </c:pt>
                <c:pt idx="34">
                  <c:v>35.42</c:v>
                </c:pt>
                <c:pt idx="35">
                  <c:v>35.840000000000003</c:v>
                </c:pt>
                <c:pt idx="36">
                  <c:v>36.36</c:v>
                </c:pt>
                <c:pt idx="37">
                  <c:v>36.880000000000003</c:v>
                </c:pt>
                <c:pt idx="38">
                  <c:v>37.31</c:v>
                </c:pt>
                <c:pt idx="39">
                  <c:v>37.729999999999997</c:v>
                </c:pt>
                <c:pt idx="40">
                  <c:v>38.130000000000003</c:v>
                </c:pt>
                <c:pt idx="41">
                  <c:v>38.57</c:v>
                </c:pt>
                <c:pt idx="42">
                  <c:v>39.11</c:v>
                </c:pt>
                <c:pt idx="43">
                  <c:v>39.67</c:v>
                </c:pt>
                <c:pt idx="44">
                  <c:v>40.25</c:v>
                </c:pt>
                <c:pt idx="45">
                  <c:v>40.68</c:v>
                </c:pt>
                <c:pt idx="46">
                  <c:v>41.08</c:v>
                </c:pt>
                <c:pt idx="47">
                  <c:v>41.48</c:v>
                </c:pt>
                <c:pt idx="48">
                  <c:v>41.92</c:v>
                </c:pt>
                <c:pt idx="49">
                  <c:v>42.38</c:v>
                </c:pt>
                <c:pt idx="50">
                  <c:v>42.92</c:v>
                </c:pt>
                <c:pt idx="51">
                  <c:v>43.45</c:v>
                </c:pt>
                <c:pt idx="52">
                  <c:v>43.88</c:v>
                </c:pt>
                <c:pt idx="53">
                  <c:v>44.31</c:v>
                </c:pt>
                <c:pt idx="54">
                  <c:v>44.76</c:v>
                </c:pt>
                <c:pt idx="55">
                  <c:v>45.24</c:v>
                </c:pt>
                <c:pt idx="56">
                  <c:v>45.72</c:v>
                </c:pt>
                <c:pt idx="57">
                  <c:v>46.21</c:v>
                </c:pt>
                <c:pt idx="58">
                  <c:v>46.68</c:v>
                </c:pt>
                <c:pt idx="59">
                  <c:v>47</c:v>
                </c:pt>
                <c:pt idx="60">
                  <c:v>47.46</c:v>
                </c:pt>
                <c:pt idx="61">
                  <c:v>47.8</c:v>
                </c:pt>
                <c:pt idx="62">
                  <c:v>48.21</c:v>
                </c:pt>
                <c:pt idx="63">
                  <c:v>48.64</c:v>
                </c:pt>
                <c:pt idx="64">
                  <c:v>49.14</c:v>
                </c:pt>
                <c:pt idx="65">
                  <c:v>49.65</c:v>
                </c:pt>
                <c:pt idx="66">
                  <c:v>50.1</c:v>
                </c:pt>
                <c:pt idx="67">
                  <c:v>50.45</c:v>
                </c:pt>
                <c:pt idx="68">
                  <c:v>50.71</c:v>
                </c:pt>
                <c:pt idx="69">
                  <c:v>50.95</c:v>
                </c:pt>
                <c:pt idx="70">
                  <c:v>51.19</c:v>
                </c:pt>
                <c:pt idx="71">
                  <c:v>51.71</c:v>
                </c:pt>
                <c:pt idx="72">
                  <c:v>52.23</c:v>
                </c:pt>
                <c:pt idx="73">
                  <c:v>52.66</c:v>
                </c:pt>
                <c:pt idx="74">
                  <c:v>52.99</c:v>
                </c:pt>
                <c:pt idx="75">
                  <c:v>53.33</c:v>
                </c:pt>
                <c:pt idx="76">
                  <c:v>53.66</c:v>
                </c:pt>
                <c:pt idx="77">
                  <c:v>53.99</c:v>
                </c:pt>
                <c:pt idx="78">
                  <c:v>54.42</c:v>
                </c:pt>
                <c:pt idx="79">
                  <c:v>54.86</c:v>
                </c:pt>
                <c:pt idx="80">
                  <c:v>55.18</c:v>
                </c:pt>
                <c:pt idx="81">
                  <c:v>55.39</c:v>
                </c:pt>
                <c:pt idx="82">
                  <c:v>55.67</c:v>
                </c:pt>
                <c:pt idx="83">
                  <c:v>55.95</c:v>
                </c:pt>
                <c:pt idx="84">
                  <c:v>56.27</c:v>
                </c:pt>
                <c:pt idx="85">
                  <c:v>56.7</c:v>
                </c:pt>
                <c:pt idx="86">
                  <c:v>57.14</c:v>
                </c:pt>
                <c:pt idx="87">
                  <c:v>57.43</c:v>
                </c:pt>
                <c:pt idx="88">
                  <c:v>57.74</c:v>
                </c:pt>
                <c:pt idx="89">
                  <c:v>58.04</c:v>
                </c:pt>
                <c:pt idx="90">
                  <c:v>58.32</c:v>
                </c:pt>
                <c:pt idx="91">
                  <c:v>58.68</c:v>
                </c:pt>
                <c:pt idx="92">
                  <c:v>59.11</c:v>
                </c:pt>
                <c:pt idx="93">
                  <c:v>59.57</c:v>
                </c:pt>
                <c:pt idx="94">
                  <c:v>59.94</c:v>
                </c:pt>
                <c:pt idx="95">
                  <c:v>60.29</c:v>
                </c:pt>
                <c:pt idx="96">
                  <c:v>60.65</c:v>
                </c:pt>
                <c:pt idx="97">
                  <c:v>61</c:v>
                </c:pt>
                <c:pt idx="98">
                  <c:v>61.36</c:v>
                </c:pt>
                <c:pt idx="99">
                  <c:v>61.83</c:v>
                </c:pt>
                <c:pt idx="100">
                  <c:v>62.31</c:v>
                </c:pt>
                <c:pt idx="101">
                  <c:v>62.54</c:v>
                </c:pt>
                <c:pt idx="102">
                  <c:v>62.8</c:v>
                </c:pt>
                <c:pt idx="103">
                  <c:v>63.09</c:v>
                </c:pt>
                <c:pt idx="104">
                  <c:v>63.39</c:v>
                </c:pt>
                <c:pt idx="105">
                  <c:v>63.73</c:v>
                </c:pt>
                <c:pt idx="106">
                  <c:v>64.16</c:v>
                </c:pt>
                <c:pt idx="107">
                  <c:v>64.56</c:v>
                </c:pt>
                <c:pt idx="108">
                  <c:v>64.86</c:v>
                </c:pt>
                <c:pt idx="109">
                  <c:v>65.11</c:v>
                </c:pt>
                <c:pt idx="110">
                  <c:v>65.36</c:v>
                </c:pt>
                <c:pt idx="111">
                  <c:v>65.64</c:v>
                </c:pt>
                <c:pt idx="112">
                  <c:v>65.98</c:v>
                </c:pt>
                <c:pt idx="113">
                  <c:v>66.41</c:v>
                </c:pt>
                <c:pt idx="114">
                  <c:v>66.88</c:v>
                </c:pt>
                <c:pt idx="115">
                  <c:v>67.260000000000005</c:v>
                </c:pt>
                <c:pt idx="116">
                  <c:v>67.63</c:v>
                </c:pt>
                <c:pt idx="117">
                  <c:v>67.98</c:v>
                </c:pt>
                <c:pt idx="118">
                  <c:v>68.319999999999993</c:v>
                </c:pt>
                <c:pt idx="119">
                  <c:v>68.66</c:v>
                </c:pt>
                <c:pt idx="120">
                  <c:v>69.069999999999993</c:v>
                </c:pt>
                <c:pt idx="121">
                  <c:v>69.45</c:v>
                </c:pt>
                <c:pt idx="122">
                  <c:v>70.17</c:v>
                </c:pt>
                <c:pt idx="123">
                  <c:v>70.55</c:v>
                </c:pt>
                <c:pt idx="124">
                  <c:v>70.92</c:v>
                </c:pt>
                <c:pt idx="125">
                  <c:v>71.2</c:v>
                </c:pt>
                <c:pt idx="126">
                  <c:v>71.11</c:v>
                </c:pt>
                <c:pt idx="127">
                  <c:v>71.56</c:v>
                </c:pt>
                <c:pt idx="128">
                  <c:v>72.02</c:v>
                </c:pt>
                <c:pt idx="129">
                  <c:v>72.400000000000006</c:v>
                </c:pt>
                <c:pt idx="130">
                  <c:v>72.790000000000006</c:v>
                </c:pt>
                <c:pt idx="131">
                  <c:v>73.2</c:v>
                </c:pt>
                <c:pt idx="132">
                  <c:v>73.569999999999993</c:v>
                </c:pt>
                <c:pt idx="133">
                  <c:v>73.94</c:v>
                </c:pt>
                <c:pt idx="134">
                  <c:v>74.39</c:v>
                </c:pt>
                <c:pt idx="135">
                  <c:v>74.83</c:v>
                </c:pt>
                <c:pt idx="136">
                  <c:v>75.209999999999994</c:v>
                </c:pt>
                <c:pt idx="137">
                  <c:v>75.569999999999993</c:v>
                </c:pt>
                <c:pt idx="138">
                  <c:v>75.89</c:v>
                </c:pt>
                <c:pt idx="139">
                  <c:v>76.19</c:v>
                </c:pt>
                <c:pt idx="140">
                  <c:v>76.569999999999993</c:v>
                </c:pt>
                <c:pt idx="141">
                  <c:v>77</c:v>
                </c:pt>
                <c:pt idx="142">
                  <c:v>77.430000000000007</c:v>
                </c:pt>
                <c:pt idx="143">
                  <c:v>77.760000000000005</c:v>
                </c:pt>
                <c:pt idx="144">
                  <c:v>78.069999999999993</c:v>
                </c:pt>
                <c:pt idx="145">
                  <c:v>78.33</c:v>
                </c:pt>
                <c:pt idx="146">
                  <c:v>78.67</c:v>
                </c:pt>
                <c:pt idx="147">
                  <c:v>78.989999999999995</c:v>
                </c:pt>
                <c:pt idx="148">
                  <c:v>79.37</c:v>
                </c:pt>
                <c:pt idx="149">
                  <c:v>79.77</c:v>
                </c:pt>
                <c:pt idx="150">
                  <c:v>80.05</c:v>
                </c:pt>
                <c:pt idx="151">
                  <c:v>80.31</c:v>
                </c:pt>
                <c:pt idx="152">
                  <c:v>80.349999999999994</c:v>
                </c:pt>
                <c:pt idx="153">
                  <c:v>80.73</c:v>
                </c:pt>
                <c:pt idx="154">
                  <c:v>81.040000000000006</c:v>
                </c:pt>
                <c:pt idx="155">
                  <c:v>81.44</c:v>
                </c:pt>
                <c:pt idx="156">
                  <c:v>81.849999999999994</c:v>
                </c:pt>
                <c:pt idx="157">
                  <c:v>82.16</c:v>
                </c:pt>
                <c:pt idx="158">
                  <c:v>82.45</c:v>
                </c:pt>
                <c:pt idx="159">
                  <c:v>82.68</c:v>
                </c:pt>
                <c:pt idx="160">
                  <c:v>82.99</c:v>
                </c:pt>
                <c:pt idx="161">
                  <c:v>83.28</c:v>
                </c:pt>
                <c:pt idx="162">
                  <c:v>83.63</c:v>
                </c:pt>
                <c:pt idx="163">
                  <c:v>83.98</c:v>
                </c:pt>
              </c:numCache>
            </c:numRef>
          </c:val>
          <c:smooth val="0"/>
          <c:extLst>
            <c:ext xmlns:c16="http://schemas.microsoft.com/office/drawing/2014/chart" uri="{C3380CC4-5D6E-409C-BE32-E72D297353CC}">
              <c16:uniqueId val="{00000000-C0AB-4AB6-B085-155704900AC1}"/>
            </c:ext>
          </c:extLst>
        </c:ser>
        <c:ser>
          <c:idx val="1"/>
          <c:order val="1"/>
          <c:tx>
            <c:strRef>
              <c:f>'Figure 11 %data'!$F$2</c:f>
              <c:strCache>
                <c:ptCount val="1"/>
                <c:pt idx="0">
                  <c:v>21/22</c:v>
                </c:pt>
              </c:strCache>
            </c:strRef>
          </c:tx>
          <c:spPr>
            <a:ln w="28575" cap="rnd">
              <a:solidFill>
                <a:schemeClr val="accent2"/>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11 %data'!$F$1554:$F$1918</c:f>
              <c:numCache>
                <c:formatCode>0.00</c:formatCode>
                <c:ptCount val="365"/>
                <c:pt idx="0">
                  <c:v>30.62</c:v>
                </c:pt>
                <c:pt idx="1">
                  <c:v>30.8</c:v>
                </c:pt>
                <c:pt idx="2">
                  <c:v>31</c:v>
                </c:pt>
                <c:pt idx="3">
                  <c:v>31.19</c:v>
                </c:pt>
                <c:pt idx="4">
                  <c:v>31.28</c:v>
                </c:pt>
                <c:pt idx="5">
                  <c:v>31.11</c:v>
                </c:pt>
                <c:pt idx="6">
                  <c:v>30.83</c:v>
                </c:pt>
                <c:pt idx="7">
                  <c:v>30.59</c:v>
                </c:pt>
                <c:pt idx="8">
                  <c:v>30.44</c:v>
                </c:pt>
                <c:pt idx="9">
                  <c:v>30.4</c:v>
                </c:pt>
                <c:pt idx="10">
                  <c:v>30.41</c:v>
                </c:pt>
                <c:pt idx="11">
                  <c:v>30.15</c:v>
                </c:pt>
                <c:pt idx="12">
                  <c:v>29.86</c:v>
                </c:pt>
                <c:pt idx="13">
                  <c:v>29.59</c:v>
                </c:pt>
                <c:pt idx="14">
                  <c:v>29.35</c:v>
                </c:pt>
                <c:pt idx="15">
                  <c:v>29.21</c:v>
                </c:pt>
                <c:pt idx="16">
                  <c:v>29.2</c:v>
                </c:pt>
                <c:pt idx="17">
                  <c:v>29.24</c:v>
                </c:pt>
                <c:pt idx="18">
                  <c:v>29.19</c:v>
                </c:pt>
                <c:pt idx="19">
                  <c:v>29.19</c:v>
                </c:pt>
                <c:pt idx="20">
                  <c:v>29.25</c:v>
                </c:pt>
                <c:pt idx="21">
                  <c:v>29.31</c:v>
                </c:pt>
                <c:pt idx="22">
                  <c:v>29.4</c:v>
                </c:pt>
                <c:pt idx="23">
                  <c:v>29.66</c:v>
                </c:pt>
                <c:pt idx="24">
                  <c:v>29.87</c:v>
                </c:pt>
                <c:pt idx="25">
                  <c:v>29.96</c:v>
                </c:pt>
                <c:pt idx="26">
                  <c:v>30.04</c:v>
                </c:pt>
                <c:pt idx="27">
                  <c:v>30.13</c:v>
                </c:pt>
                <c:pt idx="28">
                  <c:v>30.23</c:v>
                </c:pt>
                <c:pt idx="29">
                  <c:v>30.04</c:v>
                </c:pt>
                <c:pt idx="30">
                  <c:v>30.2</c:v>
                </c:pt>
                <c:pt idx="31">
                  <c:v>30.42</c:v>
                </c:pt>
                <c:pt idx="32">
                  <c:v>30.52</c:v>
                </c:pt>
                <c:pt idx="33">
                  <c:v>30.64</c:v>
                </c:pt>
                <c:pt idx="34">
                  <c:v>30.67</c:v>
                </c:pt>
                <c:pt idx="35">
                  <c:v>30.66</c:v>
                </c:pt>
                <c:pt idx="36">
                  <c:v>30.71</c:v>
                </c:pt>
                <c:pt idx="37">
                  <c:v>30.99</c:v>
                </c:pt>
                <c:pt idx="38">
                  <c:v>31.39</c:v>
                </c:pt>
                <c:pt idx="39">
                  <c:v>31.76</c:v>
                </c:pt>
                <c:pt idx="40">
                  <c:v>32.07</c:v>
                </c:pt>
                <c:pt idx="41">
                  <c:v>32.36</c:v>
                </c:pt>
                <c:pt idx="42">
                  <c:v>32.67</c:v>
                </c:pt>
                <c:pt idx="43">
                  <c:v>33</c:v>
                </c:pt>
                <c:pt idx="44">
                  <c:v>33.33</c:v>
                </c:pt>
                <c:pt idx="45">
                  <c:v>33.67</c:v>
                </c:pt>
                <c:pt idx="46">
                  <c:v>33.880000000000003</c:v>
                </c:pt>
                <c:pt idx="47">
                  <c:v>34.020000000000003</c:v>
                </c:pt>
                <c:pt idx="48">
                  <c:v>34.18</c:v>
                </c:pt>
                <c:pt idx="49">
                  <c:v>34.44</c:v>
                </c:pt>
                <c:pt idx="50">
                  <c:v>34.75</c:v>
                </c:pt>
                <c:pt idx="51">
                  <c:v>35.1</c:v>
                </c:pt>
                <c:pt idx="52">
                  <c:v>35.47</c:v>
                </c:pt>
                <c:pt idx="53">
                  <c:v>35.79</c:v>
                </c:pt>
                <c:pt idx="54">
                  <c:v>36.03</c:v>
                </c:pt>
                <c:pt idx="55">
                  <c:v>36.22</c:v>
                </c:pt>
                <c:pt idx="56">
                  <c:v>36.380000000000003</c:v>
                </c:pt>
                <c:pt idx="57">
                  <c:v>36.630000000000003</c:v>
                </c:pt>
                <c:pt idx="58">
                  <c:v>37.04</c:v>
                </c:pt>
                <c:pt idx="59">
                  <c:v>37.46</c:v>
                </c:pt>
                <c:pt idx="60">
                  <c:v>37.69</c:v>
                </c:pt>
                <c:pt idx="61">
                  <c:v>38.049999999999997</c:v>
                </c:pt>
                <c:pt idx="62">
                  <c:v>38.47</c:v>
                </c:pt>
                <c:pt idx="63">
                  <c:v>38.869999999999997</c:v>
                </c:pt>
                <c:pt idx="64">
                  <c:v>39.26</c:v>
                </c:pt>
                <c:pt idx="65">
                  <c:v>39.68</c:v>
                </c:pt>
                <c:pt idx="66">
                  <c:v>40.119999999999997</c:v>
                </c:pt>
                <c:pt idx="67">
                  <c:v>40.43</c:v>
                </c:pt>
                <c:pt idx="68">
                  <c:v>40.74</c:v>
                </c:pt>
                <c:pt idx="69">
                  <c:v>40.97</c:v>
                </c:pt>
                <c:pt idx="70">
                  <c:v>41.26</c:v>
                </c:pt>
                <c:pt idx="71">
                  <c:v>41.57</c:v>
                </c:pt>
                <c:pt idx="72">
                  <c:v>42</c:v>
                </c:pt>
                <c:pt idx="73">
                  <c:v>42.46</c:v>
                </c:pt>
                <c:pt idx="74">
                  <c:v>42.81</c:v>
                </c:pt>
                <c:pt idx="75">
                  <c:v>43.1</c:v>
                </c:pt>
                <c:pt idx="76">
                  <c:v>43.38</c:v>
                </c:pt>
                <c:pt idx="77">
                  <c:v>43.65</c:v>
                </c:pt>
                <c:pt idx="78">
                  <c:v>43.99</c:v>
                </c:pt>
                <c:pt idx="79">
                  <c:v>44.38</c:v>
                </c:pt>
                <c:pt idx="80">
                  <c:v>44.78</c:v>
                </c:pt>
                <c:pt idx="81">
                  <c:v>45.08</c:v>
                </c:pt>
                <c:pt idx="82">
                  <c:v>45.27</c:v>
                </c:pt>
                <c:pt idx="83">
                  <c:v>45.47</c:v>
                </c:pt>
                <c:pt idx="84">
                  <c:v>45.69</c:v>
                </c:pt>
                <c:pt idx="85">
                  <c:v>45.94</c:v>
                </c:pt>
                <c:pt idx="86">
                  <c:v>46.31</c:v>
                </c:pt>
                <c:pt idx="87">
                  <c:v>46.7</c:v>
                </c:pt>
                <c:pt idx="88">
                  <c:v>47</c:v>
                </c:pt>
                <c:pt idx="89">
                  <c:v>47.28</c:v>
                </c:pt>
                <c:pt idx="90">
                  <c:v>47.55</c:v>
                </c:pt>
                <c:pt idx="91">
                  <c:v>47.84</c:v>
                </c:pt>
                <c:pt idx="92">
                  <c:v>48.1</c:v>
                </c:pt>
                <c:pt idx="93">
                  <c:v>48.52</c:v>
                </c:pt>
                <c:pt idx="94">
                  <c:v>48.96</c:v>
                </c:pt>
                <c:pt idx="95">
                  <c:v>49.33</c:v>
                </c:pt>
                <c:pt idx="96">
                  <c:v>49.6</c:v>
                </c:pt>
                <c:pt idx="97">
                  <c:v>49.82</c:v>
                </c:pt>
                <c:pt idx="98">
                  <c:v>50.04</c:v>
                </c:pt>
                <c:pt idx="99">
                  <c:v>50.33</c:v>
                </c:pt>
                <c:pt idx="100">
                  <c:v>50.74</c:v>
                </c:pt>
                <c:pt idx="101">
                  <c:v>51.16</c:v>
                </c:pt>
                <c:pt idx="102">
                  <c:v>51.45</c:v>
                </c:pt>
                <c:pt idx="103">
                  <c:v>51.61</c:v>
                </c:pt>
                <c:pt idx="104">
                  <c:v>51.78</c:v>
                </c:pt>
                <c:pt idx="105">
                  <c:v>51.98</c:v>
                </c:pt>
                <c:pt idx="106">
                  <c:v>52.27</c:v>
                </c:pt>
                <c:pt idx="107">
                  <c:v>52.56</c:v>
                </c:pt>
                <c:pt idx="108">
                  <c:v>52.87</c:v>
                </c:pt>
                <c:pt idx="109">
                  <c:v>53.09</c:v>
                </c:pt>
                <c:pt idx="110">
                  <c:v>53.27</c:v>
                </c:pt>
                <c:pt idx="111">
                  <c:v>53.45</c:v>
                </c:pt>
                <c:pt idx="112">
                  <c:v>53.62</c:v>
                </c:pt>
                <c:pt idx="113">
                  <c:v>53.96</c:v>
                </c:pt>
                <c:pt idx="114">
                  <c:v>54.37</c:v>
                </c:pt>
                <c:pt idx="115">
                  <c:v>54.79</c:v>
                </c:pt>
                <c:pt idx="116">
                  <c:v>55.11</c:v>
                </c:pt>
                <c:pt idx="117">
                  <c:v>55.44</c:v>
                </c:pt>
                <c:pt idx="118">
                  <c:v>55.79</c:v>
                </c:pt>
                <c:pt idx="119">
                  <c:v>56.23</c:v>
                </c:pt>
                <c:pt idx="120">
                  <c:v>56.57</c:v>
                </c:pt>
                <c:pt idx="121">
                  <c:v>56.96</c:v>
                </c:pt>
                <c:pt idx="122">
                  <c:v>57.4</c:v>
                </c:pt>
                <c:pt idx="123">
                  <c:v>57.76</c:v>
                </c:pt>
                <c:pt idx="124">
                  <c:v>58.06</c:v>
                </c:pt>
                <c:pt idx="125">
                  <c:v>58.36</c:v>
                </c:pt>
                <c:pt idx="126">
                  <c:v>58.66</c:v>
                </c:pt>
                <c:pt idx="127">
                  <c:v>59.03</c:v>
                </c:pt>
                <c:pt idx="128">
                  <c:v>59.42</c:v>
                </c:pt>
                <c:pt idx="129">
                  <c:v>59.81</c:v>
                </c:pt>
                <c:pt idx="130">
                  <c:v>60.12</c:v>
                </c:pt>
                <c:pt idx="131">
                  <c:v>60.45</c:v>
                </c:pt>
                <c:pt idx="132">
                  <c:v>60.73</c:v>
                </c:pt>
                <c:pt idx="133">
                  <c:v>61.03</c:v>
                </c:pt>
                <c:pt idx="134">
                  <c:v>61.37</c:v>
                </c:pt>
                <c:pt idx="135">
                  <c:v>61.71</c:v>
                </c:pt>
                <c:pt idx="136">
                  <c:v>62.16</c:v>
                </c:pt>
                <c:pt idx="137">
                  <c:v>62.5</c:v>
                </c:pt>
                <c:pt idx="138">
                  <c:v>62.79</c:v>
                </c:pt>
                <c:pt idx="139">
                  <c:v>63.1</c:v>
                </c:pt>
                <c:pt idx="140">
                  <c:v>63.41</c:v>
                </c:pt>
                <c:pt idx="141">
                  <c:v>63.75</c:v>
                </c:pt>
                <c:pt idx="142">
                  <c:v>64.12</c:v>
                </c:pt>
                <c:pt idx="143">
                  <c:v>64.489999999999995</c:v>
                </c:pt>
                <c:pt idx="144">
                  <c:v>64.819999999999993</c:v>
                </c:pt>
                <c:pt idx="145">
                  <c:v>65.16</c:v>
                </c:pt>
                <c:pt idx="146">
                  <c:v>65.47</c:v>
                </c:pt>
                <c:pt idx="147">
                  <c:v>65.790000000000006</c:v>
                </c:pt>
                <c:pt idx="148">
                  <c:v>66.14</c:v>
                </c:pt>
                <c:pt idx="149">
                  <c:v>66.52</c:v>
                </c:pt>
                <c:pt idx="150">
                  <c:v>66.91</c:v>
                </c:pt>
                <c:pt idx="151">
                  <c:v>67.22</c:v>
                </c:pt>
                <c:pt idx="152">
                  <c:v>67.41</c:v>
                </c:pt>
                <c:pt idx="153">
                  <c:v>67.84</c:v>
                </c:pt>
                <c:pt idx="154">
                  <c:v>68.05</c:v>
                </c:pt>
                <c:pt idx="155">
                  <c:v>68.28</c:v>
                </c:pt>
                <c:pt idx="156">
                  <c:v>68.569999999999993</c:v>
                </c:pt>
                <c:pt idx="157">
                  <c:v>68.91</c:v>
                </c:pt>
                <c:pt idx="158">
                  <c:v>69.13</c:v>
                </c:pt>
                <c:pt idx="159">
                  <c:v>69.31</c:v>
                </c:pt>
                <c:pt idx="160">
                  <c:v>69.52</c:v>
                </c:pt>
                <c:pt idx="161">
                  <c:v>69.73</c:v>
                </c:pt>
                <c:pt idx="162">
                  <c:v>69.94</c:v>
                </c:pt>
                <c:pt idx="163">
                  <c:v>70.23</c:v>
                </c:pt>
                <c:pt idx="164">
                  <c:v>70.52</c:v>
                </c:pt>
                <c:pt idx="165">
                  <c:v>70.69</c:v>
                </c:pt>
                <c:pt idx="166">
                  <c:v>70.83</c:v>
                </c:pt>
                <c:pt idx="167">
                  <c:v>70.94</c:v>
                </c:pt>
                <c:pt idx="168">
                  <c:v>71.06</c:v>
                </c:pt>
                <c:pt idx="169">
                  <c:v>71.27</c:v>
                </c:pt>
                <c:pt idx="170">
                  <c:v>71.56</c:v>
                </c:pt>
                <c:pt idx="171">
                  <c:v>71.86</c:v>
                </c:pt>
                <c:pt idx="172">
                  <c:v>72.05</c:v>
                </c:pt>
                <c:pt idx="173">
                  <c:v>72.209999999999994</c:v>
                </c:pt>
                <c:pt idx="174">
                  <c:v>72.36</c:v>
                </c:pt>
                <c:pt idx="175">
                  <c:v>72.569999999999993</c:v>
                </c:pt>
                <c:pt idx="176">
                  <c:v>72.819999999999993</c:v>
                </c:pt>
                <c:pt idx="177" formatCode="General">
                  <c:v>73.42</c:v>
                </c:pt>
                <c:pt idx="178" formatCode="General">
                  <c:v>73.81</c:v>
                </c:pt>
                <c:pt idx="179" formatCode="General">
                  <c:v>74.069999999999993</c:v>
                </c:pt>
                <c:pt idx="180" formatCode="General">
                  <c:v>74.28</c:v>
                </c:pt>
                <c:pt idx="181" formatCode="General">
                  <c:v>74.52</c:v>
                </c:pt>
                <c:pt idx="182" formatCode="General">
                  <c:v>74.709999999999994</c:v>
                </c:pt>
                <c:pt idx="183" formatCode="General">
                  <c:v>74.930000000000007</c:v>
                </c:pt>
                <c:pt idx="184" formatCode="General">
                  <c:v>75.16</c:v>
                </c:pt>
                <c:pt idx="185" formatCode="General">
                  <c:v>75.47</c:v>
                </c:pt>
                <c:pt idx="186" formatCode="General">
                  <c:v>75.64</c:v>
                </c:pt>
                <c:pt idx="187" formatCode="General">
                  <c:v>75.849999999999994</c:v>
                </c:pt>
                <c:pt idx="188" formatCode="General">
                  <c:v>75.959999999999994</c:v>
                </c:pt>
                <c:pt idx="189" formatCode="General">
                  <c:v>76.010000000000005</c:v>
                </c:pt>
                <c:pt idx="190" formatCode="General">
                  <c:v>76.12</c:v>
                </c:pt>
                <c:pt idx="191" formatCode="General">
                  <c:v>76.33</c:v>
                </c:pt>
                <c:pt idx="192" formatCode="General">
                  <c:v>76.95</c:v>
                </c:pt>
                <c:pt idx="193" formatCode="General">
                  <c:v>76.95</c:v>
                </c:pt>
                <c:pt idx="194" formatCode="General">
                  <c:v>77</c:v>
                </c:pt>
                <c:pt idx="195" formatCode="General">
                  <c:v>76.930000000000007</c:v>
                </c:pt>
                <c:pt idx="196" formatCode="General">
                  <c:v>76.92</c:v>
                </c:pt>
                <c:pt idx="197" formatCode="General">
                  <c:v>76.92</c:v>
                </c:pt>
                <c:pt idx="198" formatCode="General">
                  <c:v>77</c:v>
                </c:pt>
                <c:pt idx="199" formatCode="General">
                  <c:v>77.09</c:v>
                </c:pt>
                <c:pt idx="200" formatCode="General">
                  <c:v>77.09</c:v>
                </c:pt>
                <c:pt idx="201" formatCode="General">
                  <c:v>77.14</c:v>
                </c:pt>
                <c:pt idx="202" formatCode="General">
                  <c:v>77.260000000000005</c:v>
                </c:pt>
                <c:pt idx="203" formatCode="General">
                  <c:v>77.28</c:v>
                </c:pt>
                <c:pt idx="204" formatCode="General">
                  <c:v>77.209999999999994</c:v>
                </c:pt>
                <c:pt idx="205" formatCode="General">
                  <c:v>77.19</c:v>
                </c:pt>
                <c:pt idx="206" formatCode="General">
                  <c:v>77.209999999999994</c:v>
                </c:pt>
                <c:pt idx="207" formatCode="General">
                  <c:v>77.09</c:v>
                </c:pt>
                <c:pt idx="208" formatCode="General">
                  <c:v>77</c:v>
                </c:pt>
                <c:pt idx="209" formatCode="General">
                  <c:v>77.03</c:v>
                </c:pt>
                <c:pt idx="210" formatCode="General">
                  <c:v>76.989999999999995</c:v>
                </c:pt>
                <c:pt idx="211" formatCode="General">
                  <c:v>76.97</c:v>
                </c:pt>
                <c:pt idx="212" formatCode="General">
                  <c:v>76.959999999999994</c:v>
                </c:pt>
                <c:pt idx="213" formatCode="General">
                  <c:v>77.069999999999993</c:v>
                </c:pt>
                <c:pt idx="214" formatCode="General">
                  <c:v>77.069999999999993</c:v>
                </c:pt>
                <c:pt idx="215" formatCode="General">
                  <c:v>76.819999999999993</c:v>
                </c:pt>
                <c:pt idx="216" formatCode="General">
                  <c:v>76.5</c:v>
                </c:pt>
                <c:pt idx="217" formatCode="General">
                  <c:v>76.239999999999995</c:v>
                </c:pt>
                <c:pt idx="218" formatCode="General">
                  <c:v>76</c:v>
                </c:pt>
                <c:pt idx="219" formatCode="General">
                  <c:v>75.91</c:v>
                </c:pt>
                <c:pt idx="220" formatCode="General">
                  <c:v>75.849999999999994</c:v>
                </c:pt>
                <c:pt idx="221" formatCode="General">
                  <c:v>75.569999999999993</c:v>
                </c:pt>
                <c:pt idx="222" formatCode="General">
                  <c:v>75.28</c:v>
                </c:pt>
                <c:pt idx="223" formatCode="General">
                  <c:v>74.989999999999995</c:v>
                </c:pt>
                <c:pt idx="224" formatCode="General">
                  <c:v>74.69</c:v>
                </c:pt>
                <c:pt idx="225" formatCode="General">
                  <c:v>74.37</c:v>
                </c:pt>
                <c:pt idx="226" formatCode="General">
                  <c:v>74.19</c:v>
                </c:pt>
                <c:pt idx="227" formatCode="General">
                  <c:v>74.08</c:v>
                </c:pt>
                <c:pt idx="228" formatCode="General">
                  <c:v>73.760000000000005</c:v>
                </c:pt>
                <c:pt idx="229" formatCode="General">
                  <c:v>73.39</c:v>
                </c:pt>
                <c:pt idx="230" formatCode="General">
                  <c:v>73.06</c:v>
                </c:pt>
                <c:pt idx="231" formatCode="General">
                  <c:v>72.77</c:v>
                </c:pt>
                <c:pt idx="232" formatCode="General">
                  <c:v>72.569999999999993</c:v>
                </c:pt>
                <c:pt idx="233" formatCode="General">
                  <c:v>72.42</c:v>
                </c:pt>
                <c:pt idx="234" formatCode="General">
                  <c:v>72.23</c:v>
                </c:pt>
                <c:pt idx="235" formatCode="General">
                  <c:v>71.819999999999993</c:v>
                </c:pt>
                <c:pt idx="236" formatCode="General">
                  <c:v>71.349999999999994</c:v>
                </c:pt>
                <c:pt idx="237" formatCode="General">
                  <c:v>70.8</c:v>
                </c:pt>
                <c:pt idx="238" formatCode="General">
                  <c:v>70.27</c:v>
                </c:pt>
                <c:pt idx="239" formatCode="General">
                  <c:v>69.760000000000005</c:v>
                </c:pt>
                <c:pt idx="240" formatCode="General">
                  <c:v>69.34</c:v>
                </c:pt>
                <c:pt idx="241" formatCode="General">
                  <c:v>68.91</c:v>
                </c:pt>
                <c:pt idx="242" formatCode="General">
                  <c:v>68.33</c:v>
                </c:pt>
                <c:pt idx="243" formatCode="General">
                  <c:v>67.77</c:v>
                </c:pt>
                <c:pt idx="244" formatCode="General">
                  <c:v>67.209999999999994</c:v>
                </c:pt>
                <c:pt idx="245" formatCode="General">
                  <c:v>66.62</c:v>
                </c:pt>
                <c:pt idx="246" formatCode="General">
                  <c:v>66.05</c:v>
                </c:pt>
                <c:pt idx="247" formatCode="General">
                  <c:v>65.59</c:v>
                </c:pt>
                <c:pt idx="248" formatCode="General">
                  <c:v>65.14</c:v>
                </c:pt>
                <c:pt idx="249" formatCode="General">
                  <c:v>64.510000000000005</c:v>
                </c:pt>
                <c:pt idx="250" formatCode="General">
                  <c:v>63.9</c:v>
                </c:pt>
                <c:pt idx="251" formatCode="General">
                  <c:v>63.3</c:v>
                </c:pt>
                <c:pt idx="252" formatCode="General">
                  <c:v>62.65</c:v>
                </c:pt>
                <c:pt idx="253" formatCode="General">
                  <c:v>62.05</c:v>
                </c:pt>
                <c:pt idx="254" formatCode="General">
                  <c:v>61.56</c:v>
                </c:pt>
                <c:pt idx="255" formatCode="General">
                  <c:v>61.17</c:v>
                </c:pt>
                <c:pt idx="256" formatCode="General">
                  <c:v>60.63</c:v>
                </c:pt>
                <c:pt idx="257" formatCode="General">
                  <c:v>60.14</c:v>
                </c:pt>
                <c:pt idx="258" formatCode="General">
                  <c:v>59.66</c:v>
                </c:pt>
                <c:pt idx="259" formatCode="General">
                  <c:v>59.18</c:v>
                </c:pt>
                <c:pt idx="260" formatCode="General">
                  <c:v>58.7</c:v>
                </c:pt>
                <c:pt idx="261" formatCode="General">
                  <c:v>58.3</c:v>
                </c:pt>
                <c:pt idx="262" formatCode="General">
                  <c:v>57.87</c:v>
                </c:pt>
                <c:pt idx="263" formatCode="General">
                  <c:v>57.18</c:v>
                </c:pt>
                <c:pt idx="264" formatCode="General">
                  <c:v>56.42</c:v>
                </c:pt>
                <c:pt idx="265" formatCode="General">
                  <c:v>55.64</c:v>
                </c:pt>
                <c:pt idx="266" formatCode="General">
                  <c:v>55.03</c:v>
                </c:pt>
                <c:pt idx="267" formatCode="General">
                  <c:v>54.68</c:v>
                </c:pt>
                <c:pt idx="268" formatCode="General">
                  <c:v>54.42</c:v>
                </c:pt>
                <c:pt idx="269" formatCode="General">
                  <c:v>54.08</c:v>
                </c:pt>
                <c:pt idx="270" formatCode="General">
                  <c:v>53.78</c:v>
                </c:pt>
                <c:pt idx="271" formatCode="General">
                  <c:v>53.54</c:v>
                </c:pt>
                <c:pt idx="272" formatCode="General">
                  <c:v>53.44</c:v>
                </c:pt>
                <c:pt idx="273" formatCode="General">
                  <c:v>53.41</c:v>
                </c:pt>
                <c:pt idx="274" formatCode="General">
                  <c:v>53.54</c:v>
                </c:pt>
                <c:pt idx="275" formatCode="General">
                  <c:v>53.76</c:v>
                </c:pt>
                <c:pt idx="276" formatCode="General">
                  <c:v>53.76</c:v>
                </c:pt>
                <c:pt idx="277" formatCode="General">
                  <c:v>53.61</c:v>
                </c:pt>
                <c:pt idx="278" formatCode="General">
                  <c:v>53.36</c:v>
                </c:pt>
                <c:pt idx="279" formatCode="General">
                  <c:v>52.99</c:v>
                </c:pt>
                <c:pt idx="280" formatCode="General">
                  <c:v>52.6</c:v>
                </c:pt>
                <c:pt idx="281" formatCode="General">
                  <c:v>52.08</c:v>
                </c:pt>
                <c:pt idx="282" formatCode="General">
                  <c:v>51.65</c:v>
                </c:pt>
                <c:pt idx="283" formatCode="General">
                  <c:v>51.22</c:v>
                </c:pt>
                <c:pt idx="284" formatCode="General">
                  <c:v>50.49</c:v>
                </c:pt>
                <c:pt idx="285" formatCode="General">
                  <c:v>49.76</c:v>
                </c:pt>
                <c:pt idx="286" formatCode="General">
                  <c:v>50.17</c:v>
                </c:pt>
                <c:pt idx="287" formatCode="General">
                  <c:v>48.32</c:v>
                </c:pt>
                <c:pt idx="288" formatCode="General">
                  <c:v>47.61</c:v>
                </c:pt>
                <c:pt idx="289" formatCode="General">
                  <c:v>47.06</c:v>
                </c:pt>
                <c:pt idx="290" formatCode="General">
                  <c:v>46.56</c:v>
                </c:pt>
                <c:pt idx="291" formatCode="General">
                  <c:v>45.93</c:v>
                </c:pt>
                <c:pt idx="292" formatCode="General">
                  <c:v>45.23</c:v>
                </c:pt>
                <c:pt idx="293" formatCode="General">
                  <c:v>44.61</c:v>
                </c:pt>
                <c:pt idx="294" formatCode="General">
                  <c:v>43.96</c:v>
                </c:pt>
                <c:pt idx="295" formatCode="General">
                  <c:v>43.27</c:v>
                </c:pt>
                <c:pt idx="296" formatCode="General">
                  <c:v>42.69</c:v>
                </c:pt>
                <c:pt idx="297" formatCode="General">
                  <c:v>42.14</c:v>
                </c:pt>
                <c:pt idx="298" formatCode="General">
                  <c:v>41.45</c:v>
                </c:pt>
                <c:pt idx="299" formatCode="General">
                  <c:v>40.729999999999997</c:v>
                </c:pt>
                <c:pt idx="300" formatCode="General">
                  <c:v>40.049999999999997</c:v>
                </c:pt>
                <c:pt idx="301" formatCode="General">
                  <c:v>39.46</c:v>
                </c:pt>
                <c:pt idx="302" formatCode="General">
                  <c:v>38.9</c:v>
                </c:pt>
                <c:pt idx="303" formatCode="General">
                  <c:v>38.54</c:v>
                </c:pt>
                <c:pt idx="304" formatCode="General">
                  <c:v>38.19</c:v>
                </c:pt>
                <c:pt idx="305" formatCode="General">
                  <c:v>37.64</c:v>
                </c:pt>
                <c:pt idx="306" formatCode="General">
                  <c:v>37.200000000000003</c:v>
                </c:pt>
                <c:pt idx="307" formatCode="General">
                  <c:v>36.76</c:v>
                </c:pt>
                <c:pt idx="308" formatCode="General">
                  <c:v>36.35</c:v>
                </c:pt>
                <c:pt idx="309" formatCode="General">
                  <c:v>36.01</c:v>
                </c:pt>
                <c:pt idx="310" formatCode="General">
                  <c:v>35.76</c:v>
                </c:pt>
                <c:pt idx="311" formatCode="General">
                  <c:v>35.54</c:v>
                </c:pt>
                <c:pt idx="312" formatCode="General">
                  <c:v>35.15</c:v>
                </c:pt>
                <c:pt idx="313" formatCode="General">
                  <c:v>34.78</c:v>
                </c:pt>
                <c:pt idx="314" formatCode="General">
                  <c:v>34.43</c:v>
                </c:pt>
                <c:pt idx="315" formatCode="General">
                  <c:v>34.01</c:v>
                </c:pt>
                <c:pt idx="316" formatCode="General">
                  <c:v>33.590000000000003</c:v>
                </c:pt>
                <c:pt idx="317" formatCode="General">
                  <c:v>33.25</c:v>
                </c:pt>
                <c:pt idx="318" formatCode="General">
                  <c:v>32.99</c:v>
                </c:pt>
                <c:pt idx="319" formatCode="General">
                  <c:v>32.630000000000003</c:v>
                </c:pt>
                <c:pt idx="320" formatCode="General">
                  <c:v>32.26</c:v>
                </c:pt>
                <c:pt idx="321" formatCode="General">
                  <c:v>31.97</c:v>
                </c:pt>
                <c:pt idx="322" formatCode="General">
                  <c:v>31.73</c:v>
                </c:pt>
                <c:pt idx="323" formatCode="General">
                  <c:v>31.49</c:v>
                </c:pt>
                <c:pt idx="324" formatCode="General">
                  <c:v>31.27</c:v>
                </c:pt>
                <c:pt idx="325" formatCode="General">
                  <c:v>31.09</c:v>
                </c:pt>
                <c:pt idx="326" formatCode="General">
                  <c:v>30.77</c:v>
                </c:pt>
                <c:pt idx="327" formatCode="General">
                  <c:v>30.44</c:v>
                </c:pt>
                <c:pt idx="328" formatCode="General">
                  <c:v>30.16</c:v>
                </c:pt>
                <c:pt idx="329" formatCode="General">
                  <c:v>29.91</c:v>
                </c:pt>
                <c:pt idx="330" formatCode="General">
                  <c:v>29.66</c:v>
                </c:pt>
                <c:pt idx="331" formatCode="General">
                  <c:v>29.49</c:v>
                </c:pt>
                <c:pt idx="332" formatCode="General">
                  <c:v>29.33</c:v>
                </c:pt>
                <c:pt idx="333" formatCode="General">
                  <c:v>28.98</c:v>
                </c:pt>
                <c:pt idx="334" formatCode="General">
                  <c:v>28.63</c:v>
                </c:pt>
                <c:pt idx="335" formatCode="General">
                  <c:v>28.3</c:v>
                </c:pt>
                <c:pt idx="336" formatCode="General">
                  <c:v>28</c:v>
                </c:pt>
                <c:pt idx="337" formatCode="General">
                  <c:v>27.73</c:v>
                </c:pt>
                <c:pt idx="338" formatCode="General">
                  <c:v>27.55</c:v>
                </c:pt>
                <c:pt idx="339" formatCode="General">
                  <c:v>27.34</c:v>
                </c:pt>
                <c:pt idx="340" formatCode="General">
                  <c:v>26.96</c:v>
                </c:pt>
                <c:pt idx="341" formatCode="General">
                  <c:v>26.65</c:v>
                </c:pt>
                <c:pt idx="342" formatCode="General">
                  <c:v>26.4</c:v>
                </c:pt>
                <c:pt idx="343" formatCode="General">
                  <c:v>26.3</c:v>
                </c:pt>
                <c:pt idx="344" formatCode="General">
                  <c:v>26.19</c:v>
                </c:pt>
                <c:pt idx="345" formatCode="General">
                  <c:v>26.19</c:v>
                </c:pt>
                <c:pt idx="346" formatCode="General">
                  <c:v>26.18</c:v>
                </c:pt>
                <c:pt idx="347" formatCode="General">
                  <c:v>26</c:v>
                </c:pt>
                <c:pt idx="348" formatCode="General">
                  <c:v>25.84</c:v>
                </c:pt>
                <c:pt idx="349" formatCode="General">
                  <c:v>25.74</c:v>
                </c:pt>
                <c:pt idx="350" formatCode="General">
                  <c:v>25.66</c:v>
                </c:pt>
                <c:pt idx="351" formatCode="General">
                  <c:v>25.6</c:v>
                </c:pt>
                <c:pt idx="352" formatCode="General">
                  <c:v>25.51</c:v>
                </c:pt>
                <c:pt idx="353" formatCode="General">
                  <c:v>25.7</c:v>
                </c:pt>
                <c:pt idx="354" formatCode="General">
                  <c:v>25.65</c:v>
                </c:pt>
                <c:pt idx="355" formatCode="General">
                  <c:v>25.64</c:v>
                </c:pt>
                <c:pt idx="356" formatCode="General">
                  <c:v>25.68</c:v>
                </c:pt>
                <c:pt idx="357" formatCode="General">
                  <c:v>25.8</c:v>
                </c:pt>
                <c:pt idx="358" formatCode="General">
                  <c:v>25.92</c:v>
                </c:pt>
                <c:pt idx="359" formatCode="General">
                  <c:v>26.16</c:v>
                </c:pt>
                <c:pt idx="360" formatCode="General">
                  <c:v>26.36</c:v>
                </c:pt>
                <c:pt idx="361" formatCode="General">
                  <c:v>26.47</c:v>
                </c:pt>
                <c:pt idx="362" formatCode="General">
                  <c:v>26.57</c:v>
                </c:pt>
                <c:pt idx="363" formatCode="General">
                  <c:v>26.59</c:v>
                </c:pt>
                <c:pt idx="364" formatCode="General">
                  <c:v>26.29</c:v>
                </c:pt>
              </c:numCache>
            </c:numRef>
          </c:val>
          <c:smooth val="0"/>
          <c:extLst>
            <c:ext xmlns:c16="http://schemas.microsoft.com/office/drawing/2014/chart" uri="{C3380CC4-5D6E-409C-BE32-E72D297353CC}">
              <c16:uniqueId val="{00000001-C0AB-4AB6-B085-155704900AC1}"/>
            </c:ext>
          </c:extLst>
        </c:ser>
        <c:ser>
          <c:idx val="2"/>
          <c:order val="2"/>
          <c:tx>
            <c:strRef>
              <c:f>'Figure 11 %data'!$G$2</c:f>
              <c:strCache>
                <c:ptCount val="1"/>
                <c:pt idx="0">
                  <c:v>20/21</c:v>
                </c:pt>
              </c:strCache>
            </c:strRef>
          </c:tx>
          <c:spPr>
            <a:ln w="28575" cap="rnd">
              <a:solidFill>
                <a:schemeClr val="accent3"/>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11 %data'!$G$1554:$G$1918</c:f>
              <c:numCache>
                <c:formatCode>0.00</c:formatCode>
                <c:ptCount val="365"/>
                <c:pt idx="0">
                  <c:v>54.12</c:v>
                </c:pt>
                <c:pt idx="1">
                  <c:v>54.05</c:v>
                </c:pt>
                <c:pt idx="2">
                  <c:v>54.06</c:v>
                </c:pt>
                <c:pt idx="3">
                  <c:v>54.21</c:v>
                </c:pt>
                <c:pt idx="4">
                  <c:v>54.44</c:v>
                </c:pt>
                <c:pt idx="5">
                  <c:v>54.71</c:v>
                </c:pt>
                <c:pt idx="6">
                  <c:v>54.93</c:v>
                </c:pt>
                <c:pt idx="7">
                  <c:v>55.2</c:v>
                </c:pt>
                <c:pt idx="8">
                  <c:v>55.53</c:v>
                </c:pt>
                <c:pt idx="9">
                  <c:v>55.86</c:v>
                </c:pt>
                <c:pt idx="10">
                  <c:v>56.25</c:v>
                </c:pt>
                <c:pt idx="11">
                  <c:v>56.73</c:v>
                </c:pt>
                <c:pt idx="12">
                  <c:v>57</c:v>
                </c:pt>
                <c:pt idx="13">
                  <c:v>57.27</c:v>
                </c:pt>
                <c:pt idx="14">
                  <c:v>57.49</c:v>
                </c:pt>
                <c:pt idx="15">
                  <c:v>57.78</c:v>
                </c:pt>
                <c:pt idx="16">
                  <c:v>58.08</c:v>
                </c:pt>
                <c:pt idx="17">
                  <c:v>58.43</c:v>
                </c:pt>
                <c:pt idx="18">
                  <c:v>58.86</c:v>
                </c:pt>
                <c:pt idx="19">
                  <c:v>59.13</c:v>
                </c:pt>
                <c:pt idx="20">
                  <c:v>59.47</c:v>
                </c:pt>
                <c:pt idx="21">
                  <c:v>59.21</c:v>
                </c:pt>
                <c:pt idx="22">
                  <c:v>60.13</c:v>
                </c:pt>
                <c:pt idx="23">
                  <c:v>60.49</c:v>
                </c:pt>
                <c:pt idx="24">
                  <c:v>60.81</c:v>
                </c:pt>
                <c:pt idx="25">
                  <c:v>61.23</c:v>
                </c:pt>
                <c:pt idx="26">
                  <c:v>61.53</c:v>
                </c:pt>
                <c:pt idx="27">
                  <c:v>61.79</c:v>
                </c:pt>
                <c:pt idx="28">
                  <c:v>62.11</c:v>
                </c:pt>
                <c:pt idx="29">
                  <c:v>62.43</c:v>
                </c:pt>
                <c:pt idx="30">
                  <c:v>63.23</c:v>
                </c:pt>
                <c:pt idx="31">
                  <c:v>63.57</c:v>
                </c:pt>
                <c:pt idx="32">
                  <c:v>63.92</c:v>
                </c:pt>
                <c:pt idx="33">
                  <c:v>64.239999999999995</c:v>
                </c:pt>
                <c:pt idx="34">
                  <c:v>64.53</c:v>
                </c:pt>
                <c:pt idx="35">
                  <c:v>64.819999999999993</c:v>
                </c:pt>
                <c:pt idx="36">
                  <c:v>65.150000000000006</c:v>
                </c:pt>
                <c:pt idx="37">
                  <c:v>65.55</c:v>
                </c:pt>
                <c:pt idx="38">
                  <c:v>66.040000000000006</c:v>
                </c:pt>
                <c:pt idx="39">
                  <c:v>66.45</c:v>
                </c:pt>
                <c:pt idx="40">
                  <c:v>66.78</c:v>
                </c:pt>
                <c:pt idx="41">
                  <c:v>66.92</c:v>
                </c:pt>
                <c:pt idx="42">
                  <c:v>67.11</c:v>
                </c:pt>
                <c:pt idx="43">
                  <c:v>67.319999999999993</c:v>
                </c:pt>
                <c:pt idx="44">
                  <c:v>67.569999999999993</c:v>
                </c:pt>
                <c:pt idx="45">
                  <c:v>67.930000000000007</c:v>
                </c:pt>
                <c:pt idx="46">
                  <c:v>68.319999999999993</c:v>
                </c:pt>
                <c:pt idx="47">
                  <c:v>68.650000000000006</c:v>
                </c:pt>
                <c:pt idx="48">
                  <c:v>68.959999999999994</c:v>
                </c:pt>
                <c:pt idx="49">
                  <c:v>69.239999999999995</c:v>
                </c:pt>
                <c:pt idx="50">
                  <c:v>69.55</c:v>
                </c:pt>
                <c:pt idx="51">
                  <c:v>69.989999999999995</c:v>
                </c:pt>
                <c:pt idx="52">
                  <c:v>70.42</c:v>
                </c:pt>
                <c:pt idx="53">
                  <c:v>70.819999999999993</c:v>
                </c:pt>
                <c:pt idx="54">
                  <c:v>71.13</c:v>
                </c:pt>
                <c:pt idx="55">
                  <c:v>71.44</c:v>
                </c:pt>
                <c:pt idx="56">
                  <c:v>71.64</c:v>
                </c:pt>
                <c:pt idx="57">
                  <c:v>71.88</c:v>
                </c:pt>
                <c:pt idx="58">
                  <c:v>72.13</c:v>
                </c:pt>
                <c:pt idx="59">
                  <c:v>71.709999999999994</c:v>
                </c:pt>
                <c:pt idx="60">
                  <c:v>72.8</c:v>
                </c:pt>
                <c:pt idx="61">
                  <c:v>73</c:v>
                </c:pt>
                <c:pt idx="62">
                  <c:v>73.25</c:v>
                </c:pt>
                <c:pt idx="63">
                  <c:v>73.5</c:v>
                </c:pt>
                <c:pt idx="64">
                  <c:v>73.77</c:v>
                </c:pt>
                <c:pt idx="65">
                  <c:v>74.010000000000005</c:v>
                </c:pt>
                <c:pt idx="66">
                  <c:v>74.349999999999994</c:v>
                </c:pt>
                <c:pt idx="67">
                  <c:v>74.69</c:v>
                </c:pt>
                <c:pt idx="68">
                  <c:v>74.849999999999994</c:v>
                </c:pt>
                <c:pt idx="69">
                  <c:v>75</c:v>
                </c:pt>
                <c:pt idx="70">
                  <c:v>75.16</c:v>
                </c:pt>
                <c:pt idx="71">
                  <c:v>75.39</c:v>
                </c:pt>
                <c:pt idx="72">
                  <c:v>75.66</c:v>
                </c:pt>
                <c:pt idx="73">
                  <c:v>76.03</c:v>
                </c:pt>
                <c:pt idx="74">
                  <c:v>76.39</c:v>
                </c:pt>
                <c:pt idx="75">
                  <c:v>76.59</c:v>
                </c:pt>
                <c:pt idx="76">
                  <c:v>76.78</c:v>
                </c:pt>
                <c:pt idx="77">
                  <c:v>76.95</c:v>
                </c:pt>
                <c:pt idx="78">
                  <c:v>77.16</c:v>
                </c:pt>
                <c:pt idx="79">
                  <c:v>77.38</c:v>
                </c:pt>
                <c:pt idx="80">
                  <c:v>77.73</c:v>
                </c:pt>
                <c:pt idx="81">
                  <c:v>78.09</c:v>
                </c:pt>
                <c:pt idx="82">
                  <c:v>78.36</c:v>
                </c:pt>
                <c:pt idx="83">
                  <c:v>78.59</c:v>
                </c:pt>
                <c:pt idx="84">
                  <c:v>78.8</c:v>
                </c:pt>
                <c:pt idx="85">
                  <c:v>79.010000000000005</c:v>
                </c:pt>
                <c:pt idx="86">
                  <c:v>79.27</c:v>
                </c:pt>
                <c:pt idx="87">
                  <c:v>79.61</c:v>
                </c:pt>
                <c:pt idx="88">
                  <c:v>79.98</c:v>
                </c:pt>
                <c:pt idx="89">
                  <c:v>80.23</c:v>
                </c:pt>
                <c:pt idx="90">
                  <c:v>80.34</c:v>
                </c:pt>
                <c:pt idx="91">
                  <c:v>80.52</c:v>
                </c:pt>
                <c:pt idx="92">
                  <c:v>80.709999999999994</c:v>
                </c:pt>
                <c:pt idx="93">
                  <c:v>81.010000000000005</c:v>
                </c:pt>
                <c:pt idx="94">
                  <c:v>81.39</c:v>
                </c:pt>
                <c:pt idx="95">
                  <c:v>81.78</c:v>
                </c:pt>
                <c:pt idx="96">
                  <c:v>81.99</c:v>
                </c:pt>
                <c:pt idx="97">
                  <c:v>82.11</c:v>
                </c:pt>
                <c:pt idx="98">
                  <c:v>82.22</c:v>
                </c:pt>
                <c:pt idx="99">
                  <c:v>82.32</c:v>
                </c:pt>
                <c:pt idx="100">
                  <c:v>82.52</c:v>
                </c:pt>
                <c:pt idx="101">
                  <c:v>82.83</c:v>
                </c:pt>
                <c:pt idx="102">
                  <c:v>83.21</c:v>
                </c:pt>
                <c:pt idx="103">
                  <c:v>83.48</c:v>
                </c:pt>
                <c:pt idx="104">
                  <c:v>83.57</c:v>
                </c:pt>
                <c:pt idx="105">
                  <c:v>83.54</c:v>
                </c:pt>
                <c:pt idx="106">
                  <c:v>83.61</c:v>
                </c:pt>
                <c:pt idx="107">
                  <c:v>83.69</c:v>
                </c:pt>
                <c:pt idx="108">
                  <c:v>83.8</c:v>
                </c:pt>
                <c:pt idx="109">
                  <c:v>83.99</c:v>
                </c:pt>
                <c:pt idx="110">
                  <c:v>84.07</c:v>
                </c:pt>
                <c:pt idx="111">
                  <c:v>84.1</c:v>
                </c:pt>
                <c:pt idx="112">
                  <c:v>84.12</c:v>
                </c:pt>
                <c:pt idx="113">
                  <c:v>84.16</c:v>
                </c:pt>
                <c:pt idx="114">
                  <c:v>84.22</c:v>
                </c:pt>
                <c:pt idx="115">
                  <c:v>84.27</c:v>
                </c:pt>
                <c:pt idx="116">
                  <c:v>84.58</c:v>
                </c:pt>
                <c:pt idx="117">
                  <c:v>84.78</c:v>
                </c:pt>
                <c:pt idx="118">
                  <c:v>84.99</c:v>
                </c:pt>
                <c:pt idx="119">
                  <c:v>85.17</c:v>
                </c:pt>
                <c:pt idx="120">
                  <c:v>85.33</c:v>
                </c:pt>
                <c:pt idx="121">
                  <c:v>85.18</c:v>
                </c:pt>
                <c:pt idx="122">
                  <c:v>85.69</c:v>
                </c:pt>
                <c:pt idx="123">
                  <c:v>85.98</c:v>
                </c:pt>
                <c:pt idx="124">
                  <c:v>86.18</c:v>
                </c:pt>
                <c:pt idx="125">
                  <c:v>86.35</c:v>
                </c:pt>
                <c:pt idx="126">
                  <c:v>86.51</c:v>
                </c:pt>
                <c:pt idx="127">
                  <c:v>86.7</c:v>
                </c:pt>
                <c:pt idx="128">
                  <c:v>86.92</c:v>
                </c:pt>
                <c:pt idx="129">
                  <c:v>87.22</c:v>
                </c:pt>
                <c:pt idx="130">
                  <c:v>87.55</c:v>
                </c:pt>
                <c:pt idx="131">
                  <c:v>87.72</c:v>
                </c:pt>
                <c:pt idx="132">
                  <c:v>87.9</c:v>
                </c:pt>
                <c:pt idx="133">
                  <c:v>88.09</c:v>
                </c:pt>
                <c:pt idx="134">
                  <c:v>88.27</c:v>
                </c:pt>
                <c:pt idx="135">
                  <c:v>88.5</c:v>
                </c:pt>
                <c:pt idx="136">
                  <c:v>88.77</c:v>
                </c:pt>
                <c:pt idx="137">
                  <c:v>89.07</c:v>
                </c:pt>
                <c:pt idx="138">
                  <c:v>89.29</c:v>
                </c:pt>
                <c:pt idx="139">
                  <c:v>89.47</c:v>
                </c:pt>
                <c:pt idx="140">
                  <c:v>89.66</c:v>
                </c:pt>
                <c:pt idx="141">
                  <c:v>89.84</c:v>
                </c:pt>
                <c:pt idx="142">
                  <c:v>90.08</c:v>
                </c:pt>
                <c:pt idx="143">
                  <c:v>90.38</c:v>
                </c:pt>
                <c:pt idx="144">
                  <c:v>90.68</c:v>
                </c:pt>
                <c:pt idx="145">
                  <c:v>90.79</c:v>
                </c:pt>
                <c:pt idx="146">
                  <c:v>90.93</c:v>
                </c:pt>
                <c:pt idx="147">
                  <c:v>91.05</c:v>
                </c:pt>
                <c:pt idx="148">
                  <c:v>91.12</c:v>
                </c:pt>
                <c:pt idx="149">
                  <c:v>91.04</c:v>
                </c:pt>
                <c:pt idx="150">
                  <c:v>91.18</c:v>
                </c:pt>
                <c:pt idx="151">
                  <c:v>91.33</c:v>
                </c:pt>
                <c:pt idx="152">
                  <c:v>91.07</c:v>
                </c:pt>
                <c:pt idx="153">
                  <c:v>91.09</c:v>
                </c:pt>
                <c:pt idx="154">
                  <c:v>91.36</c:v>
                </c:pt>
                <c:pt idx="155">
                  <c:v>91.52</c:v>
                </c:pt>
                <c:pt idx="156">
                  <c:v>91.67</c:v>
                </c:pt>
                <c:pt idx="157">
                  <c:v>91.91</c:v>
                </c:pt>
                <c:pt idx="158">
                  <c:v>92.15</c:v>
                </c:pt>
                <c:pt idx="159">
                  <c:v>92.27</c:v>
                </c:pt>
                <c:pt idx="160">
                  <c:v>92.39</c:v>
                </c:pt>
                <c:pt idx="161">
                  <c:v>92.52</c:v>
                </c:pt>
                <c:pt idx="162">
                  <c:v>92.62</c:v>
                </c:pt>
                <c:pt idx="163">
                  <c:v>92.77</c:v>
                </c:pt>
                <c:pt idx="164">
                  <c:v>93.03</c:v>
                </c:pt>
                <c:pt idx="165">
                  <c:v>93.3</c:v>
                </c:pt>
                <c:pt idx="166">
                  <c:v>93.4</c:v>
                </c:pt>
                <c:pt idx="167">
                  <c:v>93.51</c:v>
                </c:pt>
                <c:pt idx="168">
                  <c:v>93.61</c:v>
                </c:pt>
                <c:pt idx="169">
                  <c:v>93.57</c:v>
                </c:pt>
                <c:pt idx="170">
                  <c:v>93.71</c:v>
                </c:pt>
                <c:pt idx="171">
                  <c:v>93.91</c:v>
                </c:pt>
                <c:pt idx="172">
                  <c:v>94.11</c:v>
                </c:pt>
                <c:pt idx="173">
                  <c:v>94.19</c:v>
                </c:pt>
                <c:pt idx="174">
                  <c:v>94.28</c:v>
                </c:pt>
                <c:pt idx="175">
                  <c:v>94.37</c:v>
                </c:pt>
                <c:pt idx="176">
                  <c:v>94.49</c:v>
                </c:pt>
                <c:pt idx="177" formatCode="General">
                  <c:v>94.61</c:v>
                </c:pt>
                <c:pt idx="178" formatCode="General">
                  <c:v>94.75</c:v>
                </c:pt>
                <c:pt idx="179" formatCode="General">
                  <c:v>94.87</c:v>
                </c:pt>
                <c:pt idx="180" formatCode="General">
                  <c:v>94.82</c:v>
                </c:pt>
                <c:pt idx="181" formatCode="General">
                  <c:v>94.77</c:v>
                </c:pt>
                <c:pt idx="182" formatCode="General">
                  <c:v>94.69</c:v>
                </c:pt>
                <c:pt idx="183" formatCode="General">
                  <c:v>94.64</c:v>
                </c:pt>
                <c:pt idx="184" formatCode="General">
                  <c:v>94.75</c:v>
                </c:pt>
                <c:pt idx="185" formatCode="General">
                  <c:v>94.96</c:v>
                </c:pt>
                <c:pt idx="186" formatCode="General">
                  <c:v>95.18</c:v>
                </c:pt>
                <c:pt idx="187" formatCode="General">
                  <c:v>95.23</c:v>
                </c:pt>
                <c:pt idx="188" formatCode="General">
                  <c:v>95.3</c:v>
                </c:pt>
                <c:pt idx="189" formatCode="General">
                  <c:v>95.34</c:v>
                </c:pt>
                <c:pt idx="190" formatCode="General">
                  <c:v>95.39</c:v>
                </c:pt>
                <c:pt idx="191" formatCode="General">
                  <c:v>95.45</c:v>
                </c:pt>
                <c:pt idx="192" formatCode="General">
                  <c:v>95.69</c:v>
                </c:pt>
                <c:pt idx="193" formatCode="General">
                  <c:v>95.73</c:v>
                </c:pt>
                <c:pt idx="194" formatCode="General">
                  <c:v>95.68</c:v>
                </c:pt>
                <c:pt idx="195" formatCode="General">
                  <c:v>95.36</c:v>
                </c:pt>
                <c:pt idx="196" formatCode="General">
                  <c:v>95.23</c:v>
                </c:pt>
                <c:pt idx="197" formatCode="General">
                  <c:v>95.07</c:v>
                </c:pt>
                <c:pt idx="198" formatCode="General">
                  <c:v>94.89</c:v>
                </c:pt>
                <c:pt idx="199" formatCode="General">
                  <c:v>94.66</c:v>
                </c:pt>
                <c:pt idx="200" formatCode="General">
                  <c:v>94.77</c:v>
                </c:pt>
                <c:pt idx="201" formatCode="General">
                  <c:v>94.65</c:v>
                </c:pt>
                <c:pt idx="202" formatCode="General">
                  <c:v>94.56</c:v>
                </c:pt>
                <c:pt idx="203" formatCode="General">
                  <c:v>94.52</c:v>
                </c:pt>
                <c:pt idx="204" formatCode="General">
                  <c:v>94.47</c:v>
                </c:pt>
                <c:pt idx="205" formatCode="General">
                  <c:v>94.43</c:v>
                </c:pt>
                <c:pt idx="206" formatCode="General">
                  <c:v>94.46</c:v>
                </c:pt>
                <c:pt idx="207" formatCode="General">
                  <c:v>94.65</c:v>
                </c:pt>
                <c:pt idx="208" formatCode="General">
                  <c:v>94.65</c:v>
                </c:pt>
                <c:pt idx="209" formatCode="General">
                  <c:v>94.5</c:v>
                </c:pt>
                <c:pt idx="210" formatCode="General">
                  <c:v>94.42</c:v>
                </c:pt>
                <c:pt idx="211" formatCode="General">
                  <c:v>94.38</c:v>
                </c:pt>
                <c:pt idx="212" formatCode="General">
                  <c:v>94.42</c:v>
                </c:pt>
                <c:pt idx="213" formatCode="General">
                  <c:v>94.53</c:v>
                </c:pt>
                <c:pt idx="214" formatCode="General">
                  <c:v>94.66</c:v>
                </c:pt>
                <c:pt idx="215" formatCode="General">
                  <c:v>94.72</c:v>
                </c:pt>
                <c:pt idx="216" formatCode="General">
                  <c:v>94.62</c:v>
                </c:pt>
                <c:pt idx="217" formatCode="General">
                  <c:v>94.43</c:v>
                </c:pt>
                <c:pt idx="218" formatCode="General">
                  <c:v>94.23</c:v>
                </c:pt>
                <c:pt idx="219" formatCode="General">
                  <c:v>94.09</c:v>
                </c:pt>
                <c:pt idx="220" formatCode="General">
                  <c:v>94.03</c:v>
                </c:pt>
                <c:pt idx="221" formatCode="General">
                  <c:v>94</c:v>
                </c:pt>
                <c:pt idx="222" formatCode="General">
                  <c:v>93.83</c:v>
                </c:pt>
                <c:pt idx="223" formatCode="General">
                  <c:v>93.56</c:v>
                </c:pt>
                <c:pt idx="224" formatCode="General">
                  <c:v>93.37</c:v>
                </c:pt>
                <c:pt idx="225" formatCode="General">
                  <c:v>93.17</c:v>
                </c:pt>
                <c:pt idx="226" formatCode="General">
                  <c:v>92.99</c:v>
                </c:pt>
                <c:pt idx="227" formatCode="General">
                  <c:v>92.97</c:v>
                </c:pt>
                <c:pt idx="228" formatCode="General">
                  <c:v>93</c:v>
                </c:pt>
                <c:pt idx="229" formatCode="General">
                  <c:v>92.86</c:v>
                </c:pt>
                <c:pt idx="230" formatCode="General">
                  <c:v>92.71</c:v>
                </c:pt>
                <c:pt idx="231" formatCode="General">
                  <c:v>92.58</c:v>
                </c:pt>
                <c:pt idx="232" formatCode="General">
                  <c:v>92.37</c:v>
                </c:pt>
                <c:pt idx="233" formatCode="General">
                  <c:v>92.07</c:v>
                </c:pt>
                <c:pt idx="234" formatCode="General">
                  <c:v>91.86</c:v>
                </c:pt>
                <c:pt idx="235" formatCode="General">
                  <c:v>91.63</c:v>
                </c:pt>
                <c:pt idx="236" formatCode="General">
                  <c:v>91.27</c:v>
                </c:pt>
                <c:pt idx="237" formatCode="General">
                  <c:v>90.88</c:v>
                </c:pt>
                <c:pt idx="238" formatCode="General">
                  <c:v>90.4</c:v>
                </c:pt>
                <c:pt idx="239" formatCode="General">
                  <c:v>89.88</c:v>
                </c:pt>
                <c:pt idx="240" formatCode="General">
                  <c:v>89.35</c:v>
                </c:pt>
                <c:pt idx="241" formatCode="General">
                  <c:v>88.93</c:v>
                </c:pt>
                <c:pt idx="242" formatCode="General">
                  <c:v>88.49</c:v>
                </c:pt>
                <c:pt idx="243" formatCode="General">
                  <c:v>87.96</c:v>
                </c:pt>
                <c:pt idx="244" formatCode="General">
                  <c:v>87.36</c:v>
                </c:pt>
                <c:pt idx="245" formatCode="General">
                  <c:v>86.7</c:v>
                </c:pt>
                <c:pt idx="246" formatCode="General">
                  <c:v>86.06</c:v>
                </c:pt>
                <c:pt idx="247" formatCode="General">
                  <c:v>85.47</c:v>
                </c:pt>
                <c:pt idx="248" formatCode="General">
                  <c:v>85.05</c:v>
                </c:pt>
                <c:pt idx="249" formatCode="General">
                  <c:v>84.62</c:v>
                </c:pt>
                <c:pt idx="250" formatCode="General">
                  <c:v>84.06</c:v>
                </c:pt>
                <c:pt idx="251" formatCode="General">
                  <c:v>83.49</c:v>
                </c:pt>
                <c:pt idx="252" formatCode="General">
                  <c:v>82.78</c:v>
                </c:pt>
                <c:pt idx="253" formatCode="General">
                  <c:v>82.14</c:v>
                </c:pt>
                <c:pt idx="254" formatCode="General">
                  <c:v>81.55</c:v>
                </c:pt>
                <c:pt idx="255" formatCode="General">
                  <c:v>81.099999999999994</c:v>
                </c:pt>
                <c:pt idx="256" formatCode="General">
                  <c:v>80.73</c:v>
                </c:pt>
                <c:pt idx="257" formatCode="General">
                  <c:v>80.27</c:v>
                </c:pt>
                <c:pt idx="258" formatCode="General">
                  <c:v>79.81</c:v>
                </c:pt>
                <c:pt idx="259" formatCode="General">
                  <c:v>79.38</c:v>
                </c:pt>
                <c:pt idx="260" formatCode="General">
                  <c:v>78.959999999999994</c:v>
                </c:pt>
                <c:pt idx="261" formatCode="General">
                  <c:v>78.599999999999994</c:v>
                </c:pt>
                <c:pt idx="262" formatCode="General">
                  <c:v>78.349999999999994</c:v>
                </c:pt>
                <c:pt idx="263" formatCode="General">
                  <c:v>78.069999999999993</c:v>
                </c:pt>
                <c:pt idx="264" formatCode="General">
                  <c:v>77.69</c:v>
                </c:pt>
                <c:pt idx="265" formatCode="General">
                  <c:v>77.36</c:v>
                </c:pt>
                <c:pt idx="266" formatCode="General">
                  <c:v>77.13</c:v>
                </c:pt>
                <c:pt idx="267" formatCode="General">
                  <c:v>76.94</c:v>
                </c:pt>
                <c:pt idx="268" formatCode="General">
                  <c:v>76.58</c:v>
                </c:pt>
                <c:pt idx="269" formatCode="General">
                  <c:v>76.400000000000006</c:v>
                </c:pt>
                <c:pt idx="270" formatCode="General">
                  <c:v>76.03</c:v>
                </c:pt>
                <c:pt idx="271" formatCode="General">
                  <c:v>75.53</c:v>
                </c:pt>
                <c:pt idx="272" formatCode="General">
                  <c:v>75.02</c:v>
                </c:pt>
                <c:pt idx="273" formatCode="General">
                  <c:v>74.52</c:v>
                </c:pt>
                <c:pt idx="274" formatCode="General">
                  <c:v>74.06</c:v>
                </c:pt>
                <c:pt idx="275" formatCode="General">
                  <c:v>73.680000000000007</c:v>
                </c:pt>
                <c:pt idx="276" formatCode="General">
                  <c:v>73.150000000000006</c:v>
                </c:pt>
                <c:pt idx="277" formatCode="General">
                  <c:v>72.430000000000007</c:v>
                </c:pt>
                <c:pt idx="278" formatCode="General">
                  <c:v>71.81</c:v>
                </c:pt>
                <c:pt idx="279" formatCode="General">
                  <c:v>70.98</c:v>
                </c:pt>
                <c:pt idx="280" formatCode="General">
                  <c:v>70.17</c:v>
                </c:pt>
                <c:pt idx="281" formatCode="General">
                  <c:v>69.27</c:v>
                </c:pt>
                <c:pt idx="282" formatCode="General">
                  <c:v>68.180000000000007</c:v>
                </c:pt>
                <c:pt idx="283" formatCode="General">
                  <c:v>67.38</c:v>
                </c:pt>
                <c:pt idx="284" formatCode="General">
                  <c:v>66.62</c:v>
                </c:pt>
                <c:pt idx="285" formatCode="General">
                  <c:v>65.739999999999995</c:v>
                </c:pt>
                <c:pt idx="286" formatCode="General">
                  <c:v>64.88</c:v>
                </c:pt>
                <c:pt idx="287" formatCode="General">
                  <c:v>64.069999999999993</c:v>
                </c:pt>
                <c:pt idx="288" formatCode="General">
                  <c:v>63.21</c:v>
                </c:pt>
                <c:pt idx="289" formatCode="General">
                  <c:v>62.27</c:v>
                </c:pt>
                <c:pt idx="290" formatCode="General">
                  <c:v>61.49</c:v>
                </c:pt>
                <c:pt idx="291" formatCode="General">
                  <c:v>60.74</c:v>
                </c:pt>
                <c:pt idx="292" formatCode="General">
                  <c:v>59.87</c:v>
                </c:pt>
                <c:pt idx="293" formatCode="General">
                  <c:v>59.11</c:v>
                </c:pt>
                <c:pt idx="294" formatCode="General">
                  <c:v>58.52</c:v>
                </c:pt>
                <c:pt idx="295" formatCode="General">
                  <c:v>57.93</c:v>
                </c:pt>
                <c:pt idx="296" formatCode="General">
                  <c:v>57.33</c:v>
                </c:pt>
                <c:pt idx="297" formatCode="General">
                  <c:v>56.62</c:v>
                </c:pt>
                <c:pt idx="298" formatCode="General">
                  <c:v>56.03</c:v>
                </c:pt>
                <c:pt idx="299" formatCode="General">
                  <c:v>55.24</c:v>
                </c:pt>
                <c:pt idx="300" formatCode="General">
                  <c:v>54.46</c:v>
                </c:pt>
                <c:pt idx="301" formatCode="General">
                  <c:v>53.71</c:v>
                </c:pt>
                <c:pt idx="302" formatCode="General">
                  <c:v>53.08</c:v>
                </c:pt>
                <c:pt idx="303" formatCode="General">
                  <c:v>52.57</c:v>
                </c:pt>
                <c:pt idx="304" formatCode="General">
                  <c:v>52.1</c:v>
                </c:pt>
                <c:pt idx="305" formatCode="General">
                  <c:v>51.52</c:v>
                </c:pt>
                <c:pt idx="306" formatCode="General">
                  <c:v>50.84</c:v>
                </c:pt>
                <c:pt idx="307" formatCode="General">
                  <c:v>50.24</c:v>
                </c:pt>
                <c:pt idx="308" formatCode="General">
                  <c:v>49.78</c:v>
                </c:pt>
                <c:pt idx="309" formatCode="General">
                  <c:v>49.27</c:v>
                </c:pt>
                <c:pt idx="310" formatCode="General">
                  <c:v>48.79</c:v>
                </c:pt>
                <c:pt idx="311" formatCode="General">
                  <c:v>48.4</c:v>
                </c:pt>
                <c:pt idx="312" formatCode="General">
                  <c:v>47.87</c:v>
                </c:pt>
                <c:pt idx="313" formatCode="General">
                  <c:v>47.03</c:v>
                </c:pt>
                <c:pt idx="314" formatCode="General">
                  <c:v>46.13</c:v>
                </c:pt>
                <c:pt idx="315" formatCode="General">
                  <c:v>45.24</c:v>
                </c:pt>
                <c:pt idx="316" formatCode="General">
                  <c:v>44.33</c:v>
                </c:pt>
                <c:pt idx="317" formatCode="General">
                  <c:v>43.41</c:v>
                </c:pt>
                <c:pt idx="318" formatCode="General">
                  <c:v>42.56</c:v>
                </c:pt>
                <c:pt idx="319" formatCode="General">
                  <c:v>41.73</c:v>
                </c:pt>
                <c:pt idx="320" formatCode="General">
                  <c:v>40.94</c:v>
                </c:pt>
                <c:pt idx="321" formatCode="General">
                  <c:v>40.299999999999997</c:v>
                </c:pt>
                <c:pt idx="322" formatCode="General">
                  <c:v>39.82</c:v>
                </c:pt>
                <c:pt idx="323" formatCode="General">
                  <c:v>39.270000000000003</c:v>
                </c:pt>
                <c:pt idx="324" formatCode="General">
                  <c:v>38.83</c:v>
                </c:pt>
                <c:pt idx="325" formatCode="General">
                  <c:v>38.590000000000003</c:v>
                </c:pt>
                <c:pt idx="326" formatCode="General">
                  <c:v>38.42</c:v>
                </c:pt>
                <c:pt idx="327" formatCode="General">
                  <c:v>38.020000000000003</c:v>
                </c:pt>
                <c:pt idx="328" formatCode="General">
                  <c:v>37.74</c:v>
                </c:pt>
                <c:pt idx="329" formatCode="General">
                  <c:v>37.56</c:v>
                </c:pt>
                <c:pt idx="330" formatCode="General">
                  <c:v>37.33</c:v>
                </c:pt>
                <c:pt idx="331" formatCode="General">
                  <c:v>37.07</c:v>
                </c:pt>
                <c:pt idx="332" formatCode="General">
                  <c:v>36.869999999999997</c:v>
                </c:pt>
                <c:pt idx="333" formatCode="General">
                  <c:v>36.61</c:v>
                </c:pt>
                <c:pt idx="334" formatCode="General">
                  <c:v>36.24</c:v>
                </c:pt>
                <c:pt idx="335" formatCode="General">
                  <c:v>35.92</c:v>
                </c:pt>
                <c:pt idx="336" formatCode="General">
                  <c:v>35.56</c:v>
                </c:pt>
                <c:pt idx="337" formatCode="General">
                  <c:v>35.18</c:v>
                </c:pt>
                <c:pt idx="338" formatCode="General">
                  <c:v>34.770000000000003</c:v>
                </c:pt>
                <c:pt idx="339" formatCode="General">
                  <c:v>34.46</c:v>
                </c:pt>
                <c:pt idx="340" formatCode="General">
                  <c:v>34.14</c:v>
                </c:pt>
                <c:pt idx="341" formatCode="General">
                  <c:v>33.68</c:v>
                </c:pt>
                <c:pt idx="342" formatCode="General">
                  <c:v>33.24</c:v>
                </c:pt>
                <c:pt idx="343" formatCode="General">
                  <c:v>32.909999999999997</c:v>
                </c:pt>
                <c:pt idx="344" formatCode="General">
                  <c:v>32.729999999999997</c:v>
                </c:pt>
                <c:pt idx="345" formatCode="General">
                  <c:v>32.770000000000003</c:v>
                </c:pt>
                <c:pt idx="346" formatCode="General">
                  <c:v>32.49</c:v>
                </c:pt>
                <c:pt idx="347" formatCode="General">
                  <c:v>32.380000000000003</c:v>
                </c:pt>
                <c:pt idx="348" formatCode="General">
                  <c:v>32.18</c:v>
                </c:pt>
                <c:pt idx="349" formatCode="General">
                  <c:v>32.01</c:v>
                </c:pt>
                <c:pt idx="350" formatCode="General">
                  <c:v>31.76</c:v>
                </c:pt>
                <c:pt idx="351" formatCode="General">
                  <c:v>31.39</c:v>
                </c:pt>
                <c:pt idx="352" formatCode="General">
                  <c:v>31.06</c:v>
                </c:pt>
                <c:pt idx="353" formatCode="General">
                  <c:v>30.84</c:v>
                </c:pt>
                <c:pt idx="354" formatCode="General">
                  <c:v>30.67</c:v>
                </c:pt>
                <c:pt idx="355" formatCode="General">
                  <c:v>30.37</c:v>
                </c:pt>
                <c:pt idx="356" formatCode="General">
                  <c:v>30.12</c:v>
                </c:pt>
                <c:pt idx="357" formatCode="General">
                  <c:v>29.95</c:v>
                </c:pt>
                <c:pt idx="358" formatCode="General">
                  <c:v>29.85</c:v>
                </c:pt>
                <c:pt idx="359" formatCode="General">
                  <c:v>29.86</c:v>
                </c:pt>
                <c:pt idx="360" formatCode="General">
                  <c:v>29.93</c:v>
                </c:pt>
                <c:pt idx="361" formatCode="General">
                  <c:v>29.95</c:v>
                </c:pt>
                <c:pt idx="362" formatCode="General">
                  <c:v>29.97</c:v>
                </c:pt>
                <c:pt idx="363" formatCode="General">
                  <c:v>30.13</c:v>
                </c:pt>
                <c:pt idx="364" formatCode="General">
                  <c:v>30.06</c:v>
                </c:pt>
              </c:numCache>
            </c:numRef>
          </c:val>
          <c:smooth val="0"/>
          <c:extLst>
            <c:ext xmlns:c16="http://schemas.microsoft.com/office/drawing/2014/chart" uri="{C3380CC4-5D6E-409C-BE32-E72D297353CC}">
              <c16:uniqueId val="{00000002-C0AB-4AB6-B085-155704900AC1}"/>
            </c:ext>
          </c:extLst>
        </c:ser>
        <c:ser>
          <c:idx val="3"/>
          <c:order val="3"/>
          <c:tx>
            <c:strRef>
              <c:f>'Figure 11 %data'!$H$2</c:f>
              <c:strCache>
                <c:ptCount val="1"/>
                <c:pt idx="0">
                  <c:v>19/20</c:v>
                </c:pt>
              </c:strCache>
            </c:strRef>
          </c:tx>
          <c:spPr>
            <a:ln w="28575" cap="rnd">
              <a:solidFill>
                <a:schemeClr val="accent4"/>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11 %data'!$H$1554:$H$1919</c:f>
              <c:numCache>
                <c:formatCode>0.00</c:formatCode>
                <c:ptCount val="366"/>
                <c:pt idx="0">
                  <c:v>41.06</c:v>
                </c:pt>
                <c:pt idx="1">
                  <c:v>43.21</c:v>
                </c:pt>
                <c:pt idx="2">
                  <c:v>43.44</c:v>
                </c:pt>
                <c:pt idx="3">
                  <c:v>44.85</c:v>
                </c:pt>
                <c:pt idx="4">
                  <c:v>43.36</c:v>
                </c:pt>
                <c:pt idx="5">
                  <c:v>43.6</c:v>
                </c:pt>
                <c:pt idx="6">
                  <c:v>43.89</c:v>
                </c:pt>
                <c:pt idx="7">
                  <c:v>44.06</c:v>
                </c:pt>
                <c:pt idx="8">
                  <c:v>44.19</c:v>
                </c:pt>
                <c:pt idx="9">
                  <c:v>44.26</c:v>
                </c:pt>
                <c:pt idx="10">
                  <c:v>44.3</c:v>
                </c:pt>
                <c:pt idx="11">
                  <c:v>42.29</c:v>
                </c:pt>
                <c:pt idx="12">
                  <c:v>42.38</c:v>
                </c:pt>
                <c:pt idx="13">
                  <c:v>41.28</c:v>
                </c:pt>
                <c:pt idx="14">
                  <c:v>42.57</c:v>
                </c:pt>
                <c:pt idx="15">
                  <c:v>42.76</c:v>
                </c:pt>
                <c:pt idx="16">
                  <c:v>43.01</c:v>
                </c:pt>
                <c:pt idx="17">
                  <c:v>43.39</c:v>
                </c:pt>
                <c:pt idx="18">
                  <c:v>43.86</c:v>
                </c:pt>
                <c:pt idx="19">
                  <c:v>44.39</c:v>
                </c:pt>
                <c:pt idx="20">
                  <c:v>44.98</c:v>
                </c:pt>
                <c:pt idx="21">
                  <c:v>45.57</c:v>
                </c:pt>
                <c:pt idx="22">
                  <c:v>46.02</c:v>
                </c:pt>
                <c:pt idx="23">
                  <c:v>46.48</c:v>
                </c:pt>
                <c:pt idx="24">
                  <c:v>46.92</c:v>
                </c:pt>
                <c:pt idx="25">
                  <c:v>47.35</c:v>
                </c:pt>
                <c:pt idx="26">
                  <c:v>47.76</c:v>
                </c:pt>
                <c:pt idx="27">
                  <c:v>48.15</c:v>
                </c:pt>
                <c:pt idx="28">
                  <c:v>48.41</c:v>
                </c:pt>
                <c:pt idx="29">
                  <c:v>48.7</c:v>
                </c:pt>
                <c:pt idx="30">
                  <c:v>49.15</c:v>
                </c:pt>
                <c:pt idx="31">
                  <c:v>49.52</c:v>
                </c:pt>
                <c:pt idx="32">
                  <c:v>49.87</c:v>
                </c:pt>
                <c:pt idx="33">
                  <c:v>50.25</c:v>
                </c:pt>
                <c:pt idx="34">
                  <c:v>50.57</c:v>
                </c:pt>
                <c:pt idx="35">
                  <c:v>50.75</c:v>
                </c:pt>
                <c:pt idx="36">
                  <c:v>50.98</c:v>
                </c:pt>
                <c:pt idx="37">
                  <c:v>51.26</c:v>
                </c:pt>
                <c:pt idx="38">
                  <c:v>51.52</c:v>
                </c:pt>
                <c:pt idx="39">
                  <c:v>51.8</c:v>
                </c:pt>
                <c:pt idx="40">
                  <c:v>52.17</c:v>
                </c:pt>
                <c:pt idx="41">
                  <c:v>52.53</c:v>
                </c:pt>
                <c:pt idx="42">
                  <c:v>52.8</c:v>
                </c:pt>
                <c:pt idx="43">
                  <c:v>53.06</c:v>
                </c:pt>
                <c:pt idx="44">
                  <c:v>53.25</c:v>
                </c:pt>
                <c:pt idx="45">
                  <c:v>53.5</c:v>
                </c:pt>
                <c:pt idx="46">
                  <c:v>53.81</c:v>
                </c:pt>
                <c:pt idx="47">
                  <c:v>54.25</c:v>
                </c:pt>
                <c:pt idx="48">
                  <c:v>54.69</c:v>
                </c:pt>
                <c:pt idx="49">
                  <c:v>55.07</c:v>
                </c:pt>
                <c:pt idx="50">
                  <c:v>55.45</c:v>
                </c:pt>
                <c:pt idx="51">
                  <c:v>55.85</c:v>
                </c:pt>
                <c:pt idx="52">
                  <c:v>56.27</c:v>
                </c:pt>
                <c:pt idx="53">
                  <c:v>56.72</c:v>
                </c:pt>
                <c:pt idx="54">
                  <c:v>57.19</c:v>
                </c:pt>
                <c:pt idx="55">
                  <c:v>57.77</c:v>
                </c:pt>
                <c:pt idx="56">
                  <c:v>58.21</c:v>
                </c:pt>
                <c:pt idx="57">
                  <c:v>58.55</c:v>
                </c:pt>
                <c:pt idx="58">
                  <c:v>58.94</c:v>
                </c:pt>
                <c:pt idx="59">
                  <c:v>59.4</c:v>
                </c:pt>
                <c:pt idx="60">
                  <c:v>59.89</c:v>
                </c:pt>
                <c:pt idx="61">
                  <c:v>60.4</c:v>
                </c:pt>
                <c:pt idx="62">
                  <c:v>60.97</c:v>
                </c:pt>
                <c:pt idx="63">
                  <c:v>61.44</c:v>
                </c:pt>
                <c:pt idx="64">
                  <c:v>61.9</c:v>
                </c:pt>
                <c:pt idx="65">
                  <c:v>62.29</c:v>
                </c:pt>
                <c:pt idx="66">
                  <c:v>62.73</c:v>
                </c:pt>
                <c:pt idx="67">
                  <c:v>63.16</c:v>
                </c:pt>
                <c:pt idx="68">
                  <c:v>63.65</c:v>
                </c:pt>
                <c:pt idx="69">
                  <c:v>64.13</c:v>
                </c:pt>
                <c:pt idx="70">
                  <c:v>64.58</c:v>
                </c:pt>
                <c:pt idx="71">
                  <c:v>64.97</c:v>
                </c:pt>
                <c:pt idx="72">
                  <c:v>65.36</c:v>
                </c:pt>
                <c:pt idx="73">
                  <c:v>65.77</c:v>
                </c:pt>
                <c:pt idx="74">
                  <c:v>66.17</c:v>
                </c:pt>
                <c:pt idx="75">
                  <c:v>66.66</c:v>
                </c:pt>
                <c:pt idx="76">
                  <c:v>67.13</c:v>
                </c:pt>
                <c:pt idx="77">
                  <c:v>67.52</c:v>
                </c:pt>
                <c:pt idx="78">
                  <c:v>67.87</c:v>
                </c:pt>
                <c:pt idx="79">
                  <c:v>68.290000000000006</c:v>
                </c:pt>
                <c:pt idx="80">
                  <c:v>62.91</c:v>
                </c:pt>
                <c:pt idx="81">
                  <c:v>69.069999999999993</c:v>
                </c:pt>
                <c:pt idx="82">
                  <c:v>69.55</c:v>
                </c:pt>
                <c:pt idx="83">
                  <c:v>70.069999999999993</c:v>
                </c:pt>
                <c:pt idx="84">
                  <c:v>70.47</c:v>
                </c:pt>
                <c:pt idx="85">
                  <c:v>70.87</c:v>
                </c:pt>
                <c:pt idx="86">
                  <c:v>71.27</c:v>
                </c:pt>
                <c:pt idx="87">
                  <c:v>71.66</c:v>
                </c:pt>
                <c:pt idx="88">
                  <c:v>72.05</c:v>
                </c:pt>
                <c:pt idx="89">
                  <c:v>72.5</c:v>
                </c:pt>
                <c:pt idx="90">
                  <c:v>72.959999999999994</c:v>
                </c:pt>
                <c:pt idx="91">
                  <c:v>73.23</c:v>
                </c:pt>
                <c:pt idx="92">
                  <c:v>73.52</c:v>
                </c:pt>
                <c:pt idx="93">
                  <c:v>73.84</c:v>
                </c:pt>
                <c:pt idx="94">
                  <c:v>74.150000000000006</c:v>
                </c:pt>
                <c:pt idx="95">
                  <c:v>74.48</c:v>
                </c:pt>
                <c:pt idx="96">
                  <c:v>74.930000000000007</c:v>
                </c:pt>
                <c:pt idx="97">
                  <c:v>75.36</c:v>
                </c:pt>
                <c:pt idx="98">
                  <c:v>75.67</c:v>
                </c:pt>
                <c:pt idx="99">
                  <c:v>75.900000000000006</c:v>
                </c:pt>
                <c:pt idx="100">
                  <c:v>76.180000000000007</c:v>
                </c:pt>
                <c:pt idx="101">
                  <c:v>76.489999999999995</c:v>
                </c:pt>
                <c:pt idx="102">
                  <c:v>76.849999999999994</c:v>
                </c:pt>
                <c:pt idx="103">
                  <c:v>77.27</c:v>
                </c:pt>
                <c:pt idx="104">
                  <c:v>77.7</c:v>
                </c:pt>
                <c:pt idx="105">
                  <c:v>78.03</c:v>
                </c:pt>
                <c:pt idx="106">
                  <c:v>78.27</c:v>
                </c:pt>
                <c:pt idx="107">
                  <c:v>78.5</c:v>
                </c:pt>
                <c:pt idx="108">
                  <c:v>78.760000000000005</c:v>
                </c:pt>
                <c:pt idx="109">
                  <c:v>79.03</c:v>
                </c:pt>
                <c:pt idx="110">
                  <c:v>79.39</c:v>
                </c:pt>
                <c:pt idx="111">
                  <c:v>79.78</c:v>
                </c:pt>
                <c:pt idx="112">
                  <c:v>80.040000000000006</c:v>
                </c:pt>
                <c:pt idx="113">
                  <c:v>80.31</c:v>
                </c:pt>
                <c:pt idx="114">
                  <c:v>80.64</c:v>
                </c:pt>
                <c:pt idx="115">
                  <c:v>80.92</c:v>
                </c:pt>
                <c:pt idx="116">
                  <c:v>81.31</c:v>
                </c:pt>
                <c:pt idx="117">
                  <c:v>81.67</c:v>
                </c:pt>
                <c:pt idx="118">
                  <c:v>82.07</c:v>
                </c:pt>
                <c:pt idx="119">
                  <c:v>82.01</c:v>
                </c:pt>
                <c:pt idx="120">
                  <c:v>82.18</c:v>
                </c:pt>
                <c:pt idx="121">
                  <c:v>82.53</c:v>
                </c:pt>
                <c:pt idx="122">
                  <c:v>82.71</c:v>
                </c:pt>
                <c:pt idx="123">
                  <c:v>83.01</c:v>
                </c:pt>
                <c:pt idx="124">
                  <c:v>83.36</c:v>
                </c:pt>
                <c:pt idx="125">
                  <c:v>83.64</c:v>
                </c:pt>
                <c:pt idx="126">
                  <c:v>83.94</c:v>
                </c:pt>
                <c:pt idx="127">
                  <c:v>84.24</c:v>
                </c:pt>
                <c:pt idx="128">
                  <c:v>84.57</c:v>
                </c:pt>
                <c:pt idx="129">
                  <c:v>85.24</c:v>
                </c:pt>
                <c:pt idx="130">
                  <c:v>85.63</c:v>
                </c:pt>
                <c:pt idx="131">
                  <c:v>86</c:v>
                </c:pt>
                <c:pt idx="132">
                  <c:v>86.39</c:v>
                </c:pt>
                <c:pt idx="133">
                  <c:v>86.7</c:v>
                </c:pt>
                <c:pt idx="134">
                  <c:v>86.94</c:v>
                </c:pt>
                <c:pt idx="135">
                  <c:v>87.23</c:v>
                </c:pt>
                <c:pt idx="136">
                  <c:v>87.62</c:v>
                </c:pt>
                <c:pt idx="137">
                  <c:v>87.93</c:v>
                </c:pt>
                <c:pt idx="138">
                  <c:v>88.29</c:v>
                </c:pt>
                <c:pt idx="139">
                  <c:v>88.7</c:v>
                </c:pt>
                <c:pt idx="140">
                  <c:v>89.17</c:v>
                </c:pt>
                <c:pt idx="141">
                  <c:v>89.46</c:v>
                </c:pt>
                <c:pt idx="142">
                  <c:v>89.72</c:v>
                </c:pt>
                <c:pt idx="143">
                  <c:v>90.06</c:v>
                </c:pt>
                <c:pt idx="144">
                  <c:v>90.15</c:v>
                </c:pt>
                <c:pt idx="145">
                  <c:v>90.45</c:v>
                </c:pt>
                <c:pt idx="146">
                  <c:v>90.77</c:v>
                </c:pt>
                <c:pt idx="147">
                  <c:v>90.84</c:v>
                </c:pt>
                <c:pt idx="148">
                  <c:v>91.01</c:v>
                </c:pt>
                <c:pt idx="149">
                  <c:v>91.17</c:v>
                </c:pt>
                <c:pt idx="150">
                  <c:v>91.34</c:v>
                </c:pt>
                <c:pt idx="151">
                  <c:v>91.56</c:v>
                </c:pt>
                <c:pt idx="152">
                  <c:v>91.77</c:v>
                </c:pt>
                <c:pt idx="153">
                  <c:v>92.36</c:v>
                </c:pt>
                <c:pt idx="154">
                  <c:v>92.57</c:v>
                </c:pt>
                <c:pt idx="155">
                  <c:v>92.73</c:v>
                </c:pt>
                <c:pt idx="156">
                  <c:v>92.93</c:v>
                </c:pt>
                <c:pt idx="157">
                  <c:v>93.09</c:v>
                </c:pt>
                <c:pt idx="158">
                  <c:v>93.23</c:v>
                </c:pt>
                <c:pt idx="159">
                  <c:v>93.36</c:v>
                </c:pt>
                <c:pt idx="160">
                  <c:v>93.52</c:v>
                </c:pt>
                <c:pt idx="161">
                  <c:v>93.57</c:v>
                </c:pt>
                <c:pt idx="162">
                  <c:v>93.77</c:v>
                </c:pt>
                <c:pt idx="163">
                  <c:v>93.93</c:v>
                </c:pt>
                <c:pt idx="164">
                  <c:v>94.1</c:v>
                </c:pt>
                <c:pt idx="165">
                  <c:v>94.27</c:v>
                </c:pt>
                <c:pt idx="166">
                  <c:v>94.5</c:v>
                </c:pt>
                <c:pt idx="167">
                  <c:v>94.75</c:v>
                </c:pt>
                <c:pt idx="168">
                  <c:v>94.95</c:v>
                </c:pt>
                <c:pt idx="169">
                  <c:v>95.09</c:v>
                </c:pt>
                <c:pt idx="170">
                  <c:v>95.18</c:v>
                </c:pt>
                <c:pt idx="171">
                  <c:v>95.23</c:v>
                </c:pt>
                <c:pt idx="172">
                  <c:v>95.32</c:v>
                </c:pt>
                <c:pt idx="173">
                  <c:v>95.53</c:v>
                </c:pt>
                <c:pt idx="174">
                  <c:v>95.73</c:v>
                </c:pt>
                <c:pt idx="175">
                  <c:v>95.83</c:v>
                </c:pt>
                <c:pt idx="176">
                  <c:v>95.97</c:v>
                </c:pt>
                <c:pt idx="177" formatCode="General">
                  <c:v>96.03</c:v>
                </c:pt>
                <c:pt idx="178" formatCode="General">
                  <c:v>96.14</c:v>
                </c:pt>
                <c:pt idx="179" formatCode="General">
                  <c:v>96.28</c:v>
                </c:pt>
                <c:pt idx="180" formatCode="General">
                  <c:v>96.48</c:v>
                </c:pt>
                <c:pt idx="181" formatCode="General">
                  <c:v>96.71</c:v>
                </c:pt>
                <c:pt idx="182" formatCode="General">
                  <c:v>96.69</c:v>
                </c:pt>
                <c:pt idx="183" formatCode="General">
                  <c:v>96.93</c:v>
                </c:pt>
                <c:pt idx="184" formatCode="General">
                  <c:v>97.04</c:v>
                </c:pt>
                <c:pt idx="185" formatCode="General">
                  <c:v>97.06</c:v>
                </c:pt>
                <c:pt idx="186" formatCode="General">
                  <c:v>97.06</c:v>
                </c:pt>
                <c:pt idx="187" formatCode="General">
                  <c:v>97.18</c:v>
                </c:pt>
                <c:pt idx="188" formatCode="General">
                  <c:v>97.33</c:v>
                </c:pt>
                <c:pt idx="189" formatCode="General">
                  <c:v>97.28</c:v>
                </c:pt>
                <c:pt idx="190" formatCode="General">
                  <c:v>97.29</c:v>
                </c:pt>
                <c:pt idx="191" formatCode="General">
                  <c:v>97.29</c:v>
                </c:pt>
                <c:pt idx="192" formatCode="General">
                  <c:v>97.01</c:v>
                </c:pt>
                <c:pt idx="193" formatCode="General">
                  <c:v>97.06</c:v>
                </c:pt>
                <c:pt idx="194" formatCode="General">
                  <c:v>97.19</c:v>
                </c:pt>
                <c:pt idx="195" formatCode="General">
                  <c:v>97.37</c:v>
                </c:pt>
                <c:pt idx="196" formatCode="General">
                  <c:v>97.43</c:v>
                </c:pt>
                <c:pt idx="197" formatCode="General">
                  <c:v>97.49</c:v>
                </c:pt>
                <c:pt idx="198" formatCode="General">
                  <c:v>97.46</c:v>
                </c:pt>
                <c:pt idx="199" formatCode="General">
                  <c:v>97.49</c:v>
                </c:pt>
                <c:pt idx="200" formatCode="General">
                  <c:v>97.5</c:v>
                </c:pt>
                <c:pt idx="201" formatCode="General">
                  <c:v>97.59</c:v>
                </c:pt>
                <c:pt idx="202" formatCode="General">
                  <c:v>97.56</c:v>
                </c:pt>
                <c:pt idx="203" formatCode="General">
                  <c:v>97.58</c:v>
                </c:pt>
                <c:pt idx="204" formatCode="General">
                  <c:v>97.57</c:v>
                </c:pt>
                <c:pt idx="205" formatCode="General">
                  <c:v>97.51</c:v>
                </c:pt>
                <c:pt idx="206" formatCode="General">
                  <c:v>97.56</c:v>
                </c:pt>
                <c:pt idx="207" formatCode="General">
                  <c:v>97.6</c:v>
                </c:pt>
                <c:pt idx="208" formatCode="General">
                  <c:v>97.65</c:v>
                </c:pt>
                <c:pt idx="209" formatCode="General">
                  <c:v>97.83</c:v>
                </c:pt>
                <c:pt idx="210" formatCode="General">
                  <c:v>97.79</c:v>
                </c:pt>
                <c:pt idx="211" formatCode="General">
                  <c:v>97.75</c:v>
                </c:pt>
                <c:pt idx="212" formatCode="General">
                  <c:v>97.65</c:v>
                </c:pt>
                <c:pt idx="213" formatCode="General">
                  <c:v>97.29</c:v>
                </c:pt>
                <c:pt idx="214" formatCode="General">
                  <c:v>97.34</c:v>
                </c:pt>
                <c:pt idx="215" formatCode="General">
                  <c:v>97.48</c:v>
                </c:pt>
                <c:pt idx="216" formatCode="General">
                  <c:v>97.6</c:v>
                </c:pt>
                <c:pt idx="217" formatCode="General">
                  <c:v>97.64</c:v>
                </c:pt>
                <c:pt idx="218" formatCode="General">
                  <c:v>97.62</c:v>
                </c:pt>
                <c:pt idx="219" formatCode="General">
                  <c:v>97.61</c:v>
                </c:pt>
                <c:pt idx="220" formatCode="General">
                  <c:v>97.57</c:v>
                </c:pt>
                <c:pt idx="221" formatCode="General">
                  <c:v>97.49</c:v>
                </c:pt>
                <c:pt idx="222" formatCode="General">
                  <c:v>97.49</c:v>
                </c:pt>
                <c:pt idx="223" formatCode="General">
                  <c:v>97.46</c:v>
                </c:pt>
                <c:pt idx="224" formatCode="General">
                  <c:v>97.34</c:v>
                </c:pt>
                <c:pt idx="225" formatCode="General">
                  <c:v>97.17</c:v>
                </c:pt>
                <c:pt idx="226" formatCode="General">
                  <c:v>96.98</c:v>
                </c:pt>
                <c:pt idx="227" formatCode="General">
                  <c:v>96.77</c:v>
                </c:pt>
                <c:pt idx="228" formatCode="General">
                  <c:v>96.63</c:v>
                </c:pt>
                <c:pt idx="229" formatCode="General">
                  <c:v>96.5</c:v>
                </c:pt>
                <c:pt idx="230" formatCode="General">
                  <c:v>96.4</c:v>
                </c:pt>
                <c:pt idx="231" formatCode="General">
                  <c:v>96.16</c:v>
                </c:pt>
                <c:pt idx="232" formatCode="General">
                  <c:v>95.84</c:v>
                </c:pt>
                <c:pt idx="233" formatCode="General">
                  <c:v>95.47</c:v>
                </c:pt>
                <c:pt idx="234" formatCode="General">
                  <c:v>95.06</c:v>
                </c:pt>
                <c:pt idx="235" formatCode="General">
                  <c:v>94.85</c:v>
                </c:pt>
                <c:pt idx="236" formatCode="General">
                  <c:v>94.83</c:v>
                </c:pt>
                <c:pt idx="237" formatCode="General">
                  <c:v>94.82</c:v>
                </c:pt>
                <c:pt idx="238" formatCode="General">
                  <c:v>94.69</c:v>
                </c:pt>
                <c:pt idx="239" formatCode="General">
                  <c:v>94.62</c:v>
                </c:pt>
                <c:pt idx="240" formatCode="General">
                  <c:v>94.57</c:v>
                </c:pt>
                <c:pt idx="241" formatCode="General">
                  <c:v>94.54</c:v>
                </c:pt>
                <c:pt idx="242" formatCode="General">
                  <c:v>94.49</c:v>
                </c:pt>
                <c:pt idx="243" formatCode="General">
                  <c:v>94.22</c:v>
                </c:pt>
                <c:pt idx="244" formatCode="General">
                  <c:v>94.25</c:v>
                </c:pt>
                <c:pt idx="245" formatCode="General">
                  <c:v>93.93</c:v>
                </c:pt>
                <c:pt idx="246" formatCode="General">
                  <c:v>93.6</c:v>
                </c:pt>
                <c:pt idx="247" formatCode="General">
                  <c:v>93.23</c:v>
                </c:pt>
                <c:pt idx="248" formatCode="General">
                  <c:v>92.83</c:v>
                </c:pt>
                <c:pt idx="249" formatCode="General">
                  <c:v>92.56</c:v>
                </c:pt>
                <c:pt idx="250" formatCode="General">
                  <c:v>92.42</c:v>
                </c:pt>
                <c:pt idx="251" formatCode="General">
                  <c:v>92.41</c:v>
                </c:pt>
                <c:pt idx="252" formatCode="General">
                  <c:v>92.14</c:v>
                </c:pt>
                <c:pt idx="253" formatCode="General">
                  <c:v>91.83</c:v>
                </c:pt>
                <c:pt idx="254" formatCode="General">
                  <c:v>91.46</c:v>
                </c:pt>
                <c:pt idx="255" formatCode="General">
                  <c:v>90.93</c:v>
                </c:pt>
                <c:pt idx="256" formatCode="General">
                  <c:v>90.59</c:v>
                </c:pt>
                <c:pt idx="257" formatCode="General">
                  <c:v>90.44</c:v>
                </c:pt>
                <c:pt idx="258" formatCode="General">
                  <c:v>90.32</c:v>
                </c:pt>
                <c:pt idx="259" formatCode="General">
                  <c:v>90.07</c:v>
                </c:pt>
                <c:pt idx="260" formatCode="General">
                  <c:v>89.85</c:v>
                </c:pt>
                <c:pt idx="261" formatCode="General">
                  <c:v>89.62</c:v>
                </c:pt>
                <c:pt idx="262" formatCode="General">
                  <c:v>89.55</c:v>
                </c:pt>
                <c:pt idx="263" formatCode="General">
                  <c:v>89.5</c:v>
                </c:pt>
                <c:pt idx="264" formatCode="General">
                  <c:v>89.53</c:v>
                </c:pt>
                <c:pt idx="265" formatCode="General">
                  <c:v>89.56</c:v>
                </c:pt>
                <c:pt idx="266" formatCode="General">
                  <c:v>89.56</c:v>
                </c:pt>
                <c:pt idx="267" formatCode="General">
                  <c:v>89.56</c:v>
                </c:pt>
                <c:pt idx="268" formatCode="General">
                  <c:v>89.57</c:v>
                </c:pt>
                <c:pt idx="269" formatCode="General">
                  <c:v>89.53</c:v>
                </c:pt>
                <c:pt idx="270" formatCode="General">
                  <c:v>89.38</c:v>
                </c:pt>
                <c:pt idx="271" formatCode="General">
                  <c:v>89.2</c:v>
                </c:pt>
                <c:pt idx="272" formatCode="General">
                  <c:v>88.97</c:v>
                </c:pt>
                <c:pt idx="273" formatCode="General">
                  <c:v>88.67</c:v>
                </c:pt>
                <c:pt idx="274" formatCode="General">
                  <c:v>88.39</c:v>
                </c:pt>
                <c:pt idx="275" formatCode="General">
                  <c:v>88.13</c:v>
                </c:pt>
                <c:pt idx="276" formatCode="General">
                  <c:v>87.63</c:v>
                </c:pt>
                <c:pt idx="277" formatCode="General">
                  <c:v>87.24</c:v>
                </c:pt>
                <c:pt idx="278" formatCode="General">
                  <c:v>86.88</c:v>
                </c:pt>
                <c:pt idx="279" formatCode="General">
                  <c:v>86.51</c:v>
                </c:pt>
                <c:pt idx="280" formatCode="General">
                  <c:v>85.73</c:v>
                </c:pt>
                <c:pt idx="281" formatCode="General">
                  <c:v>85.16</c:v>
                </c:pt>
                <c:pt idx="282" formatCode="General">
                  <c:v>84.63</c:v>
                </c:pt>
                <c:pt idx="283" formatCode="General">
                  <c:v>84.13</c:v>
                </c:pt>
                <c:pt idx="284" formatCode="General">
                  <c:v>83.69</c:v>
                </c:pt>
                <c:pt idx="285" formatCode="General">
                  <c:v>83.26</c:v>
                </c:pt>
                <c:pt idx="286" formatCode="General">
                  <c:v>82.84</c:v>
                </c:pt>
                <c:pt idx="287" formatCode="General">
                  <c:v>82.33</c:v>
                </c:pt>
                <c:pt idx="288" formatCode="General">
                  <c:v>81.790000000000006</c:v>
                </c:pt>
                <c:pt idx="289" formatCode="General">
                  <c:v>81.25</c:v>
                </c:pt>
                <c:pt idx="290" formatCode="General">
                  <c:v>80.69</c:v>
                </c:pt>
                <c:pt idx="291" formatCode="General">
                  <c:v>80.13</c:v>
                </c:pt>
                <c:pt idx="292" formatCode="General">
                  <c:v>79.569999999999993</c:v>
                </c:pt>
                <c:pt idx="293" formatCode="General">
                  <c:v>78.959999999999994</c:v>
                </c:pt>
                <c:pt idx="294" formatCode="General">
                  <c:v>78.28</c:v>
                </c:pt>
                <c:pt idx="295" formatCode="General">
                  <c:v>77.510000000000005</c:v>
                </c:pt>
                <c:pt idx="296" formatCode="General">
                  <c:v>76.75</c:v>
                </c:pt>
                <c:pt idx="297" formatCode="General">
                  <c:v>76.010000000000005</c:v>
                </c:pt>
                <c:pt idx="298" formatCode="General">
                  <c:v>75.260000000000005</c:v>
                </c:pt>
                <c:pt idx="299" formatCode="General">
                  <c:v>74.64</c:v>
                </c:pt>
                <c:pt idx="300" formatCode="General">
                  <c:v>74.11</c:v>
                </c:pt>
                <c:pt idx="301" formatCode="General">
                  <c:v>73.489999999999995</c:v>
                </c:pt>
                <c:pt idx="302" formatCode="General">
                  <c:v>72.72</c:v>
                </c:pt>
                <c:pt idx="303" formatCode="General">
                  <c:v>72.08</c:v>
                </c:pt>
                <c:pt idx="304" formatCode="General">
                  <c:v>71.650000000000006</c:v>
                </c:pt>
                <c:pt idx="305" formatCode="General">
                  <c:v>71.14</c:v>
                </c:pt>
                <c:pt idx="306" formatCode="General">
                  <c:v>70.959999999999994</c:v>
                </c:pt>
                <c:pt idx="307" formatCode="General">
                  <c:v>70.760000000000005</c:v>
                </c:pt>
                <c:pt idx="308" formatCode="General">
                  <c:v>70.39</c:v>
                </c:pt>
                <c:pt idx="309" formatCode="General">
                  <c:v>69.94</c:v>
                </c:pt>
                <c:pt idx="310" formatCode="General">
                  <c:v>69.41</c:v>
                </c:pt>
                <c:pt idx="311" formatCode="General">
                  <c:v>68.739999999999995</c:v>
                </c:pt>
                <c:pt idx="312" formatCode="General">
                  <c:v>68.23</c:v>
                </c:pt>
                <c:pt idx="313" formatCode="General">
                  <c:v>67.83</c:v>
                </c:pt>
                <c:pt idx="314" formatCode="General">
                  <c:v>67.540000000000006</c:v>
                </c:pt>
                <c:pt idx="315" formatCode="General">
                  <c:v>67.19</c:v>
                </c:pt>
                <c:pt idx="316" formatCode="General">
                  <c:v>66.81</c:v>
                </c:pt>
                <c:pt idx="317" formatCode="General">
                  <c:v>66.23</c:v>
                </c:pt>
                <c:pt idx="318" formatCode="General">
                  <c:v>65.7</c:v>
                </c:pt>
                <c:pt idx="319" formatCode="General">
                  <c:v>65.27</c:v>
                </c:pt>
                <c:pt idx="320" formatCode="General">
                  <c:v>65.06</c:v>
                </c:pt>
                <c:pt idx="321" formatCode="General">
                  <c:v>64.91</c:v>
                </c:pt>
                <c:pt idx="322" formatCode="General">
                  <c:v>64.59</c:v>
                </c:pt>
                <c:pt idx="323" formatCode="General">
                  <c:v>64.209999999999994</c:v>
                </c:pt>
                <c:pt idx="324" formatCode="General">
                  <c:v>63.78</c:v>
                </c:pt>
                <c:pt idx="325" formatCode="General">
                  <c:v>63.42</c:v>
                </c:pt>
                <c:pt idx="326" formatCode="General">
                  <c:v>63.06</c:v>
                </c:pt>
                <c:pt idx="327" formatCode="General">
                  <c:v>62.83</c:v>
                </c:pt>
                <c:pt idx="328" formatCode="General">
                  <c:v>62.66</c:v>
                </c:pt>
                <c:pt idx="329" formatCode="General">
                  <c:v>62.36</c:v>
                </c:pt>
                <c:pt idx="330" formatCode="General">
                  <c:v>62.05</c:v>
                </c:pt>
                <c:pt idx="331" formatCode="General">
                  <c:v>61.54</c:v>
                </c:pt>
                <c:pt idx="332" formatCode="General">
                  <c:v>61</c:v>
                </c:pt>
                <c:pt idx="333" formatCode="General">
                  <c:v>60.55</c:v>
                </c:pt>
                <c:pt idx="334" formatCode="General">
                  <c:v>60.33</c:v>
                </c:pt>
                <c:pt idx="335" formatCode="General">
                  <c:v>60.17</c:v>
                </c:pt>
                <c:pt idx="336" formatCode="General">
                  <c:v>59.73</c:v>
                </c:pt>
                <c:pt idx="337" formatCode="General">
                  <c:v>59.31</c:v>
                </c:pt>
                <c:pt idx="338" formatCode="General">
                  <c:v>58.85</c:v>
                </c:pt>
                <c:pt idx="339" formatCode="General">
                  <c:v>58.4</c:v>
                </c:pt>
                <c:pt idx="340" formatCode="General">
                  <c:v>58.04</c:v>
                </c:pt>
                <c:pt idx="341" formatCode="General">
                  <c:v>57.86</c:v>
                </c:pt>
                <c:pt idx="342" formatCode="General">
                  <c:v>57.71</c:v>
                </c:pt>
                <c:pt idx="343" formatCode="General">
                  <c:v>57.39</c:v>
                </c:pt>
                <c:pt idx="344" formatCode="General">
                  <c:v>57.14</c:v>
                </c:pt>
                <c:pt idx="345" formatCode="General">
                  <c:v>56.99</c:v>
                </c:pt>
                <c:pt idx="346" formatCode="General">
                  <c:v>56.85</c:v>
                </c:pt>
                <c:pt idx="347" formatCode="General">
                  <c:v>56.62</c:v>
                </c:pt>
                <c:pt idx="348" formatCode="General">
                  <c:v>56.47</c:v>
                </c:pt>
                <c:pt idx="349" formatCode="General">
                  <c:v>56.42</c:v>
                </c:pt>
                <c:pt idx="350" formatCode="General">
                  <c:v>56.24</c:v>
                </c:pt>
                <c:pt idx="351" formatCode="General">
                  <c:v>56.07</c:v>
                </c:pt>
                <c:pt idx="352" formatCode="General">
                  <c:v>55.97</c:v>
                </c:pt>
                <c:pt idx="353" formatCode="General">
                  <c:v>55.87</c:v>
                </c:pt>
                <c:pt idx="354" formatCode="General">
                  <c:v>55.81</c:v>
                </c:pt>
                <c:pt idx="355" formatCode="General">
                  <c:v>55.8</c:v>
                </c:pt>
                <c:pt idx="356" formatCode="General">
                  <c:v>55.71</c:v>
                </c:pt>
                <c:pt idx="357" formatCode="General">
                  <c:v>55.45</c:v>
                </c:pt>
                <c:pt idx="358" formatCode="General">
                  <c:v>55.22</c:v>
                </c:pt>
                <c:pt idx="359" formatCode="General">
                  <c:v>54.94</c:v>
                </c:pt>
                <c:pt idx="360" formatCode="General">
                  <c:v>54.7</c:v>
                </c:pt>
                <c:pt idx="361" formatCode="General">
                  <c:v>54.56</c:v>
                </c:pt>
                <c:pt idx="362" formatCode="General">
                  <c:v>54.58</c:v>
                </c:pt>
                <c:pt idx="363" formatCode="General">
                  <c:v>54.47</c:v>
                </c:pt>
                <c:pt idx="364" formatCode="General">
                  <c:v>54.23</c:v>
                </c:pt>
                <c:pt idx="365" formatCode="General">
                  <c:v>53.91</c:v>
                </c:pt>
              </c:numCache>
            </c:numRef>
          </c:val>
          <c:smooth val="0"/>
          <c:extLst>
            <c:ext xmlns:c16="http://schemas.microsoft.com/office/drawing/2014/chart" uri="{C3380CC4-5D6E-409C-BE32-E72D297353CC}">
              <c16:uniqueId val="{00000003-C0AB-4AB6-B085-155704900AC1}"/>
            </c:ext>
          </c:extLst>
        </c:ser>
        <c:ser>
          <c:idx val="4"/>
          <c:order val="4"/>
          <c:tx>
            <c:strRef>
              <c:f>'Figure 11 %data'!$I$2</c:f>
              <c:strCache>
                <c:ptCount val="1"/>
                <c:pt idx="0">
                  <c:v>18/19</c:v>
                </c:pt>
              </c:strCache>
            </c:strRef>
          </c:tx>
          <c:spPr>
            <a:ln w="28575" cap="rnd">
              <a:solidFill>
                <a:schemeClr val="accent5"/>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11 %data'!$I$1554:$I$1918</c:f>
              <c:numCache>
                <c:formatCode>0.00</c:formatCode>
                <c:ptCount val="365"/>
                <c:pt idx="0">
                  <c:v>18.559999999999999</c:v>
                </c:pt>
                <c:pt idx="1">
                  <c:v>18.579999999999998</c:v>
                </c:pt>
                <c:pt idx="2">
                  <c:v>18.63</c:v>
                </c:pt>
                <c:pt idx="3">
                  <c:v>18.8</c:v>
                </c:pt>
                <c:pt idx="4">
                  <c:v>18.809999999999999</c:v>
                </c:pt>
                <c:pt idx="5">
                  <c:v>18.920000000000002</c:v>
                </c:pt>
                <c:pt idx="6">
                  <c:v>19.16</c:v>
                </c:pt>
                <c:pt idx="7">
                  <c:v>19.46</c:v>
                </c:pt>
                <c:pt idx="8">
                  <c:v>18.75</c:v>
                </c:pt>
                <c:pt idx="9">
                  <c:v>18.87</c:v>
                </c:pt>
                <c:pt idx="10">
                  <c:v>18.96</c:v>
                </c:pt>
                <c:pt idx="11">
                  <c:v>19.03</c:v>
                </c:pt>
                <c:pt idx="12">
                  <c:v>19.149999999999999</c:v>
                </c:pt>
                <c:pt idx="13">
                  <c:v>19.41</c:v>
                </c:pt>
                <c:pt idx="14">
                  <c:v>19.79</c:v>
                </c:pt>
                <c:pt idx="15">
                  <c:v>20.010000000000002</c:v>
                </c:pt>
                <c:pt idx="16">
                  <c:v>20.25</c:v>
                </c:pt>
                <c:pt idx="17">
                  <c:v>20.65</c:v>
                </c:pt>
                <c:pt idx="18">
                  <c:v>21.03</c:v>
                </c:pt>
                <c:pt idx="19">
                  <c:v>21.42</c:v>
                </c:pt>
                <c:pt idx="20">
                  <c:v>21.9</c:v>
                </c:pt>
                <c:pt idx="21">
                  <c:v>22.44</c:v>
                </c:pt>
                <c:pt idx="22">
                  <c:v>22.83</c:v>
                </c:pt>
                <c:pt idx="23">
                  <c:v>23.14</c:v>
                </c:pt>
                <c:pt idx="24">
                  <c:v>23.48</c:v>
                </c:pt>
                <c:pt idx="25">
                  <c:v>23.81</c:v>
                </c:pt>
                <c:pt idx="26">
                  <c:v>24.12</c:v>
                </c:pt>
                <c:pt idx="27">
                  <c:v>24.52</c:v>
                </c:pt>
                <c:pt idx="28">
                  <c:v>24.94</c:v>
                </c:pt>
                <c:pt idx="29">
                  <c:v>25.23</c:v>
                </c:pt>
                <c:pt idx="30">
                  <c:v>25.67</c:v>
                </c:pt>
                <c:pt idx="31">
                  <c:v>25.88</c:v>
                </c:pt>
                <c:pt idx="32">
                  <c:v>26.18</c:v>
                </c:pt>
                <c:pt idx="33">
                  <c:v>26.37</c:v>
                </c:pt>
                <c:pt idx="34">
                  <c:v>26.76</c:v>
                </c:pt>
                <c:pt idx="35">
                  <c:v>27.14</c:v>
                </c:pt>
                <c:pt idx="36">
                  <c:v>27.57</c:v>
                </c:pt>
                <c:pt idx="37">
                  <c:v>27.99</c:v>
                </c:pt>
                <c:pt idx="38">
                  <c:v>28.38</c:v>
                </c:pt>
                <c:pt idx="39">
                  <c:v>28.81</c:v>
                </c:pt>
                <c:pt idx="40">
                  <c:v>29.26</c:v>
                </c:pt>
                <c:pt idx="41">
                  <c:v>29.74</c:v>
                </c:pt>
                <c:pt idx="42">
                  <c:v>30.12</c:v>
                </c:pt>
                <c:pt idx="43">
                  <c:v>30.6</c:v>
                </c:pt>
                <c:pt idx="44">
                  <c:v>30.97</c:v>
                </c:pt>
                <c:pt idx="45">
                  <c:v>31.34</c:v>
                </c:pt>
                <c:pt idx="46">
                  <c:v>31.71</c:v>
                </c:pt>
                <c:pt idx="47">
                  <c:v>32.06</c:v>
                </c:pt>
                <c:pt idx="48">
                  <c:v>32.5</c:v>
                </c:pt>
                <c:pt idx="49">
                  <c:v>32.979999999999997</c:v>
                </c:pt>
                <c:pt idx="50">
                  <c:v>33.44</c:v>
                </c:pt>
                <c:pt idx="51">
                  <c:v>33.75</c:v>
                </c:pt>
                <c:pt idx="52">
                  <c:v>34.14</c:v>
                </c:pt>
                <c:pt idx="53">
                  <c:v>34.56</c:v>
                </c:pt>
                <c:pt idx="54">
                  <c:v>34.979999999999997</c:v>
                </c:pt>
                <c:pt idx="55">
                  <c:v>35.5</c:v>
                </c:pt>
                <c:pt idx="56">
                  <c:v>36.020000000000003</c:v>
                </c:pt>
                <c:pt idx="57">
                  <c:v>36.450000000000003</c:v>
                </c:pt>
                <c:pt idx="58">
                  <c:v>36.71</c:v>
                </c:pt>
                <c:pt idx="59">
                  <c:v>37.07</c:v>
                </c:pt>
                <c:pt idx="60">
                  <c:v>37.4</c:v>
                </c:pt>
                <c:pt idx="61">
                  <c:v>37.71</c:v>
                </c:pt>
                <c:pt idx="62">
                  <c:v>38.17</c:v>
                </c:pt>
                <c:pt idx="63">
                  <c:v>38.630000000000003</c:v>
                </c:pt>
                <c:pt idx="64">
                  <c:v>39</c:v>
                </c:pt>
                <c:pt idx="65">
                  <c:v>39.29</c:v>
                </c:pt>
                <c:pt idx="66">
                  <c:v>39.61</c:v>
                </c:pt>
                <c:pt idx="67">
                  <c:v>39.93</c:v>
                </c:pt>
                <c:pt idx="68">
                  <c:v>40.28</c:v>
                </c:pt>
                <c:pt idx="69">
                  <c:v>40.74</c:v>
                </c:pt>
                <c:pt idx="70">
                  <c:v>41.21</c:v>
                </c:pt>
                <c:pt idx="71">
                  <c:v>41.55</c:v>
                </c:pt>
                <c:pt idx="72">
                  <c:v>41.9</c:v>
                </c:pt>
                <c:pt idx="73">
                  <c:v>42.28</c:v>
                </c:pt>
                <c:pt idx="74">
                  <c:v>42.66</c:v>
                </c:pt>
                <c:pt idx="75">
                  <c:v>43.02</c:v>
                </c:pt>
                <c:pt idx="76">
                  <c:v>43.57</c:v>
                </c:pt>
                <c:pt idx="77">
                  <c:v>44.05</c:v>
                </c:pt>
                <c:pt idx="78">
                  <c:v>44.42</c:v>
                </c:pt>
                <c:pt idx="79">
                  <c:v>44.76</c:v>
                </c:pt>
                <c:pt idx="80">
                  <c:v>45.09</c:v>
                </c:pt>
                <c:pt idx="81">
                  <c:v>45.42</c:v>
                </c:pt>
                <c:pt idx="82">
                  <c:v>45.14</c:v>
                </c:pt>
                <c:pt idx="83">
                  <c:v>45.53</c:v>
                </c:pt>
                <c:pt idx="84">
                  <c:v>45.97</c:v>
                </c:pt>
                <c:pt idx="85">
                  <c:v>47.02</c:v>
                </c:pt>
                <c:pt idx="86">
                  <c:v>47.33</c:v>
                </c:pt>
                <c:pt idx="87">
                  <c:v>47.61</c:v>
                </c:pt>
                <c:pt idx="88">
                  <c:v>47.99</c:v>
                </c:pt>
                <c:pt idx="89">
                  <c:v>48.45</c:v>
                </c:pt>
                <c:pt idx="90">
                  <c:v>48.89</c:v>
                </c:pt>
                <c:pt idx="91">
                  <c:v>49.38</c:v>
                </c:pt>
                <c:pt idx="92">
                  <c:v>49.77</c:v>
                </c:pt>
                <c:pt idx="93">
                  <c:v>50.14</c:v>
                </c:pt>
                <c:pt idx="94">
                  <c:v>50.56</c:v>
                </c:pt>
                <c:pt idx="95">
                  <c:v>50.93</c:v>
                </c:pt>
                <c:pt idx="96">
                  <c:v>51.33</c:v>
                </c:pt>
                <c:pt idx="97">
                  <c:v>51.85</c:v>
                </c:pt>
                <c:pt idx="98">
                  <c:v>52.34</c:v>
                </c:pt>
                <c:pt idx="99">
                  <c:v>52.85</c:v>
                </c:pt>
                <c:pt idx="100">
                  <c:v>52.97</c:v>
                </c:pt>
                <c:pt idx="101">
                  <c:v>53.3</c:v>
                </c:pt>
                <c:pt idx="102">
                  <c:v>53.63</c:v>
                </c:pt>
                <c:pt idx="103">
                  <c:v>53.97</c:v>
                </c:pt>
                <c:pt idx="104">
                  <c:v>54.46</c:v>
                </c:pt>
                <c:pt idx="105">
                  <c:v>54.96</c:v>
                </c:pt>
                <c:pt idx="106">
                  <c:v>55.35</c:v>
                </c:pt>
                <c:pt idx="107">
                  <c:v>55.64</c:v>
                </c:pt>
                <c:pt idx="108">
                  <c:v>55.89</c:v>
                </c:pt>
                <c:pt idx="109">
                  <c:v>56.21</c:v>
                </c:pt>
                <c:pt idx="110">
                  <c:v>56.53</c:v>
                </c:pt>
                <c:pt idx="111">
                  <c:v>56.95</c:v>
                </c:pt>
                <c:pt idx="112">
                  <c:v>57.4</c:v>
                </c:pt>
                <c:pt idx="113">
                  <c:v>57.73</c:v>
                </c:pt>
                <c:pt idx="114">
                  <c:v>58.03</c:v>
                </c:pt>
                <c:pt idx="115">
                  <c:v>58.34</c:v>
                </c:pt>
                <c:pt idx="116">
                  <c:v>58.66</c:v>
                </c:pt>
                <c:pt idx="117">
                  <c:v>58.99</c:v>
                </c:pt>
                <c:pt idx="118">
                  <c:v>59.43</c:v>
                </c:pt>
                <c:pt idx="119">
                  <c:v>59.89</c:v>
                </c:pt>
                <c:pt idx="120">
                  <c:v>60.3</c:v>
                </c:pt>
                <c:pt idx="121">
                  <c:v>60.72</c:v>
                </c:pt>
                <c:pt idx="122">
                  <c:v>61.28</c:v>
                </c:pt>
                <c:pt idx="123">
                  <c:v>61.48</c:v>
                </c:pt>
                <c:pt idx="124">
                  <c:v>61.86</c:v>
                </c:pt>
                <c:pt idx="125">
                  <c:v>62.33</c:v>
                </c:pt>
                <c:pt idx="126">
                  <c:v>62.81</c:v>
                </c:pt>
                <c:pt idx="127">
                  <c:v>63.17</c:v>
                </c:pt>
                <c:pt idx="128">
                  <c:v>63.6</c:v>
                </c:pt>
                <c:pt idx="129">
                  <c:v>63.99</c:v>
                </c:pt>
                <c:pt idx="130">
                  <c:v>64.39</c:v>
                </c:pt>
                <c:pt idx="131">
                  <c:v>64.84</c:v>
                </c:pt>
                <c:pt idx="132">
                  <c:v>65.34</c:v>
                </c:pt>
                <c:pt idx="133">
                  <c:v>65.83</c:v>
                </c:pt>
                <c:pt idx="134">
                  <c:v>66.23</c:v>
                </c:pt>
                <c:pt idx="135">
                  <c:v>66.650000000000006</c:v>
                </c:pt>
                <c:pt idx="136">
                  <c:v>67.12</c:v>
                </c:pt>
                <c:pt idx="137">
                  <c:v>67.55</c:v>
                </c:pt>
                <c:pt idx="138">
                  <c:v>68.010000000000005</c:v>
                </c:pt>
                <c:pt idx="139">
                  <c:v>68.52</c:v>
                </c:pt>
                <c:pt idx="140">
                  <c:v>69.010000000000005</c:v>
                </c:pt>
                <c:pt idx="141">
                  <c:v>69.37</c:v>
                </c:pt>
                <c:pt idx="142">
                  <c:v>69.73</c:v>
                </c:pt>
                <c:pt idx="143">
                  <c:v>70.09</c:v>
                </c:pt>
                <c:pt idx="144">
                  <c:v>70.430000000000007</c:v>
                </c:pt>
                <c:pt idx="145">
                  <c:v>70.75</c:v>
                </c:pt>
                <c:pt idx="146">
                  <c:v>71.209999999999994</c:v>
                </c:pt>
                <c:pt idx="147">
                  <c:v>71.650000000000006</c:v>
                </c:pt>
                <c:pt idx="148">
                  <c:v>72.040000000000006</c:v>
                </c:pt>
                <c:pt idx="149">
                  <c:v>72.36</c:v>
                </c:pt>
                <c:pt idx="150">
                  <c:v>72.67</c:v>
                </c:pt>
                <c:pt idx="151">
                  <c:v>72.959999999999994</c:v>
                </c:pt>
                <c:pt idx="152">
                  <c:v>73.22</c:v>
                </c:pt>
                <c:pt idx="153">
                  <c:v>73.650000000000006</c:v>
                </c:pt>
                <c:pt idx="154">
                  <c:v>74.040000000000006</c:v>
                </c:pt>
                <c:pt idx="155">
                  <c:v>74.31</c:v>
                </c:pt>
                <c:pt idx="156">
                  <c:v>74.569999999999993</c:v>
                </c:pt>
                <c:pt idx="157">
                  <c:v>74.84</c:v>
                </c:pt>
                <c:pt idx="158">
                  <c:v>75.099999999999994</c:v>
                </c:pt>
                <c:pt idx="159">
                  <c:v>75.349999999999994</c:v>
                </c:pt>
                <c:pt idx="160">
                  <c:v>75.72</c:v>
                </c:pt>
                <c:pt idx="161">
                  <c:v>76.099999999999994</c:v>
                </c:pt>
                <c:pt idx="162">
                  <c:v>76.430000000000007</c:v>
                </c:pt>
                <c:pt idx="163">
                  <c:v>76.73</c:v>
                </c:pt>
                <c:pt idx="164">
                  <c:v>76.989999999999995</c:v>
                </c:pt>
                <c:pt idx="165">
                  <c:v>77.150000000000006</c:v>
                </c:pt>
                <c:pt idx="166">
                  <c:v>77.56</c:v>
                </c:pt>
                <c:pt idx="167">
                  <c:v>77.98</c:v>
                </c:pt>
                <c:pt idx="168">
                  <c:v>78.41</c:v>
                </c:pt>
                <c:pt idx="169">
                  <c:v>78.72</c:v>
                </c:pt>
                <c:pt idx="170">
                  <c:v>79.05</c:v>
                </c:pt>
                <c:pt idx="171">
                  <c:v>79.38</c:v>
                </c:pt>
                <c:pt idx="172">
                  <c:v>79.59</c:v>
                </c:pt>
                <c:pt idx="173">
                  <c:v>79.88</c:v>
                </c:pt>
                <c:pt idx="174">
                  <c:v>80.239999999999995</c:v>
                </c:pt>
                <c:pt idx="175">
                  <c:v>80.63</c:v>
                </c:pt>
                <c:pt idx="176">
                  <c:v>80.83</c:v>
                </c:pt>
                <c:pt idx="177" formatCode="General">
                  <c:v>80.989999999999995</c:v>
                </c:pt>
                <c:pt idx="178" formatCode="General">
                  <c:v>81.19</c:v>
                </c:pt>
                <c:pt idx="179" formatCode="General">
                  <c:v>81.44</c:v>
                </c:pt>
                <c:pt idx="180" formatCode="General">
                  <c:v>81.680000000000007</c:v>
                </c:pt>
                <c:pt idx="181" formatCode="General">
                  <c:v>81.95</c:v>
                </c:pt>
                <c:pt idx="182" formatCode="General">
                  <c:v>82.23</c:v>
                </c:pt>
                <c:pt idx="183" formatCode="General">
                  <c:v>82.31</c:v>
                </c:pt>
                <c:pt idx="184" formatCode="General">
                  <c:v>82.45</c:v>
                </c:pt>
                <c:pt idx="185" formatCode="General">
                  <c:v>82.61</c:v>
                </c:pt>
                <c:pt idx="186" formatCode="General">
                  <c:v>82.74</c:v>
                </c:pt>
                <c:pt idx="187" formatCode="General">
                  <c:v>82.92</c:v>
                </c:pt>
                <c:pt idx="188" formatCode="General">
                  <c:v>83.19</c:v>
                </c:pt>
                <c:pt idx="189" formatCode="General">
                  <c:v>83.46</c:v>
                </c:pt>
                <c:pt idx="190" formatCode="General">
                  <c:v>83.61</c:v>
                </c:pt>
                <c:pt idx="191" formatCode="General">
                  <c:v>83.75</c:v>
                </c:pt>
                <c:pt idx="192" formatCode="General">
                  <c:v>83.93</c:v>
                </c:pt>
                <c:pt idx="193" formatCode="General">
                  <c:v>84.18</c:v>
                </c:pt>
                <c:pt idx="194" formatCode="General">
                  <c:v>84.48</c:v>
                </c:pt>
                <c:pt idx="195" formatCode="General">
                  <c:v>84.88</c:v>
                </c:pt>
                <c:pt idx="196" formatCode="General">
                  <c:v>85.25</c:v>
                </c:pt>
                <c:pt idx="197" formatCode="General">
                  <c:v>85.48</c:v>
                </c:pt>
                <c:pt idx="198" formatCode="General">
                  <c:v>85.69</c:v>
                </c:pt>
                <c:pt idx="199" formatCode="General">
                  <c:v>85.85</c:v>
                </c:pt>
                <c:pt idx="200" formatCode="General">
                  <c:v>86</c:v>
                </c:pt>
                <c:pt idx="201" formatCode="General">
                  <c:v>86.15</c:v>
                </c:pt>
                <c:pt idx="202" formatCode="General">
                  <c:v>86.41</c:v>
                </c:pt>
                <c:pt idx="203" formatCode="General">
                  <c:v>86.65</c:v>
                </c:pt>
                <c:pt idx="204" formatCode="General">
                  <c:v>86.74</c:v>
                </c:pt>
                <c:pt idx="205" formatCode="General">
                  <c:v>86.82</c:v>
                </c:pt>
                <c:pt idx="206" formatCode="General">
                  <c:v>86.88</c:v>
                </c:pt>
                <c:pt idx="207" formatCode="General">
                  <c:v>86.91</c:v>
                </c:pt>
                <c:pt idx="208" formatCode="General">
                  <c:v>86.92</c:v>
                </c:pt>
                <c:pt idx="209" formatCode="General">
                  <c:v>86.89</c:v>
                </c:pt>
                <c:pt idx="210" formatCode="General">
                  <c:v>86.93</c:v>
                </c:pt>
                <c:pt idx="211" formatCode="General">
                  <c:v>86.8</c:v>
                </c:pt>
                <c:pt idx="212" formatCode="General">
                  <c:v>86.84</c:v>
                </c:pt>
                <c:pt idx="213" formatCode="General">
                  <c:v>86.73</c:v>
                </c:pt>
                <c:pt idx="214" formatCode="General">
                  <c:v>86.69</c:v>
                </c:pt>
                <c:pt idx="215" formatCode="General">
                  <c:v>86.8</c:v>
                </c:pt>
                <c:pt idx="216" formatCode="General">
                  <c:v>86.84</c:v>
                </c:pt>
                <c:pt idx="217" formatCode="General">
                  <c:v>86.89</c:v>
                </c:pt>
                <c:pt idx="218" formatCode="General">
                  <c:v>86.86</c:v>
                </c:pt>
                <c:pt idx="219" formatCode="General">
                  <c:v>86.92</c:v>
                </c:pt>
                <c:pt idx="220" formatCode="General">
                  <c:v>86.91</c:v>
                </c:pt>
                <c:pt idx="221" formatCode="General">
                  <c:v>86.8</c:v>
                </c:pt>
                <c:pt idx="222" formatCode="General">
                  <c:v>86.79</c:v>
                </c:pt>
                <c:pt idx="223" formatCode="General">
                  <c:v>86.71</c:v>
                </c:pt>
                <c:pt idx="224" formatCode="General">
                  <c:v>86.79</c:v>
                </c:pt>
                <c:pt idx="225" formatCode="General">
                  <c:v>86.76</c:v>
                </c:pt>
                <c:pt idx="226" formatCode="General">
                  <c:v>86.67</c:v>
                </c:pt>
                <c:pt idx="227" formatCode="General">
                  <c:v>86.57</c:v>
                </c:pt>
                <c:pt idx="228" formatCode="General">
                  <c:v>86.41</c:v>
                </c:pt>
                <c:pt idx="229" formatCode="General">
                  <c:v>86.18</c:v>
                </c:pt>
                <c:pt idx="230" formatCode="General">
                  <c:v>85.97</c:v>
                </c:pt>
                <c:pt idx="231" formatCode="General">
                  <c:v>85.73</c:v>
                </c:pt>
                <c:pt idx="232" formatCode="General">
                  <c:v>85.36</c:v>
                </c:pt>
                <c:pt idx="233" formatCode="General">
                  <c:v>84.82</c:v>
                </c:pt>
                <c:pt idx="234" formatCode="General">
                  <c:v>84.3</c:v>
                </c:pt>
                <c:pt idx="235" formatCode="General">
                  <c:v>83.78</c:v>
                </c:pt>
                <c:pt idx="236" formatCode="General">
                  <c:v>83.32</c:v>
                </c:pt>
                <c:pt idx="237" formatCode="General">
                  <c:v>83.02</c:v>
                </c:pt>
                <c:pt idx="238" formatCode="General">
                  <c:v>82.77</c:v>
                </c:pt>
                <c:pt idx="239" formatCode="General">
                  <c:v>82.29</c:v>
                </c:pt>
                <c:pt idx="240" formatCode="General">
                  <c:v>81.95</c:v>
                </c:pt>
                <c:pt idx="241" formatCode="General">
                  <c:v>81.48</c:v>
                </c:pt>
                <c:pt idx="242" formatCode="General">
                  <c:v>81.14</c:v>
                </c:pt>
                <c:pt idx="243" formatCode="General">
                  <c:v>80.77</c:v>
                </c:pt>
                <c:pt idx="244" formatCode="General">
                  <c:v>80.52</c:v>
                </c:pt>
                <c:pt idx="245" formatCode="General">
                  <c:v>80.38</c:v>
                </c:pt>
                <c:pt idx="246" formatCode="General">
                  <c:v>80.150000000000006</c:v>
                </c:pt>
                <c:pt idx="247" formatCode="General">
                  <c:v>79.81</c:v>
                </c:pt>
                <c:pt idx="248" formatCode="General">
                  <c:v>79.42</c:v>
                </c:pt>
                <c:pt idx="249" formatCode="General">
                  <c:v>78.680000000000007</c:v>
                </c:pt>
                <c:pt idx="250" formatCode="General">
                  <c:v>78.89</c:v>
                </c:pt>
                <c:pt idx="251" formatCode="General">
                  <c:v>78.760000000000005</c:v>
                </c:pt>
                <c:pt idx="252" formatCode="General">
                  <c:v>78.599999999999994</c:v>
                </c:pt>
                <c:pt idx="253" formatCode="General">
                  <c:v>78.16</c:v>
                </c:pt>
                <c:pt idx="254" formatCode="General">
                  <c:v>77.650000000000006</c:v>
                </c:pt>
                <c:pt idx="255" formatCode="General">
                  <c:v>76.959999999999994</c:v>
                </c:pt>
                <c:pt idx="256" formatCode="General">
                  <c:v>76.41</c:v>
                </c:pt>
                <c:pt idx="257" formatCode="General">
                  <c:v>75.72</c:v>
                </c:pt>
                <c:pt idx="258" formatCode="General">
                  <c:v>75.180000000000007</c:v>
                </c:pt>
                <c:pt idx="259" formatCode="General">
                  <c:v>74.64</c:v>
                </c:pt>
                <c:pt idx="260" formatCode="General">
                  <c:v>74.040000000000006</c:v>
                </c:pt>
                <c:pt idx="261" formatCode="General">
                  <c:v>73.47</c:v>
                </c:pt>
                <c:pt idx="262" formatCode="General">
                  <c:v>72.930000000000007</c:v>
                </c:pt>
                <c:pt idx="263" formatCode="General">
                  <c:v>72.44</c:v>
                </c:pt>
                <c:pt idx="264" formatCode="General">
                  <c:v>72.13</c:v>
                </c:pt>
                <c:pt idx="265" formatCode="General">
                  <c:v>71.95</c:v>
                </c:pt>
                <c:pt idx="266" formatCode="General">
                  <c:v>71.75</c:v>
                </c:pt>
                <c:pt idx="267" formatCode="General">
                  <c:v>71.510000000000005</c:v>
                </c:pt>
                <c:pt idx="268" formatCode="General">
                  <c:v>71.31</c:v>
                </c:pt>
                <c:pt idx="269" formatCode="General">
                  <c:v>71.02</c:v>
                </c:pt>
                <c:pt idx="270" formatCode="General">
                  <c:v>70.64</c:v>
                </c:pt>
                <c:pt idx="271" formatCode="General">
                  <c:v>70.28</c:v>
                </c:pt>
                <c:pt idx="272" formatCode="General">
                  <c:v>70.06</c:v>
                </c:pt>
                <c:pt idx="273" formatCode="General">
                  <c:v>69.92</c:v>
                </c:pt>
                <c:pt idx="274" formatCode="General">
                  <c:v>69.739999999999995</c:v>
                </c:pt>
                <c:pt idx="275" formatCode="General">
                  <c:v>69.59</c:v>
                </c:pt>
                <c:pt idx="276" formatCode="General">
                  <c:v>69.22</c:v>
                </c:pt>
                <c:pt idx="277" formatCode="General">
                  <c:v>68.64</c:v>
                </c:pt>
                <c:pt idx="278" formatCode="General">
                  <c:v>68.11</c:v>
                </c:pt>
                <c:pt idx="279" formatCode="General">
                  <c:v>67.67</c:v>
                </c:pt>
                <c:pt idx="280" formatCode="General">
                  <c:v>67.28</c:v>
                </c:pt>
                <c:pt idx="281" formatCode="General">
                  <c:v>66.78</c:v>
                </c:pt>
                <c:pt idx="282" formatCode="General">
                  <c:v>66.319999999999993</c:v>
                </c:pt>
                <c:pt idx="283" formatCode="General">
                  <c:v>65.81</c:v>
                </c:pt>
                <c:pt idx="284" formatCode="General">
                  <c:v>65.23</c:v>
                </c:pt>
                <c:pt idx="285" formatCode="General">
                  <c:v>64.87</c:v>
                </c:pt>
                <c:pt idx="286" formatCode="General">
                  <c:v>64.61</c:v>
                </c:pt>
                <c:pt idx="287" formatCode="General">
                  <c:v>64.44</c:v>
                </c:pt>
                <c:pt idx="288" formatCode="General">
                  <c:v>63.91</c:v>
                </c:pt>
                <c:pt idx="289" formatCode="General">
                  <c:v>62.84</c:v>
                </c:pt>
                <c:pt idx="290" formatCode="General">
                  <c:v>62.3</c:v>
                </c:pt>
                <c:pt idx="291" formatCode="General">
                  <c:v>61.73</c:v>
                </c:pt>
                <c:pt idx="292" formatCode="General">
                  <c:v>61.06</c:v>
                </c:pt>
                <c:pt idx="293" formatCode="General">
                  <c:v>60.45</c:v>
                </c:pt>
                <c:pt idx="294" formatCode="General">
                  <c:v>59.82</c:v>
                </c:pt>
                <c:pt idx="295" formatCode="General">
                  <c:v>59.05</c:v>
                </c:pt>
                <c:pt idx="296" formatCode="General">
                  <c:v>58.24</c:v>
                </c:pt>
                <c:pt idx="297" formatCode="General">
                  <c:v>57.26</c:v>
                </c:pt>
                <c:pt idx="298" formatCode="General">
                  <c:v>56.59</c:v>
                </c:pt>
                <c:pt idx="299" formatCode="General">
                  <c:v>55.87</c:v>
                </c:pt>
                <c:pt idx="300" formatCode="General">
                  <c:v>55.41</c:v>
                </c:pt>
                <c:pt idx="301" formatCode="General">
                  <c:v>55</c:v>
                </c:pt>
                <c:pt idx="302" formatCode="General">
                  <c:v>54.37</c:v>
                </c:pt>
                <c:pt idx="303" formatCode="General">
                  <c:v>53.7</c:v>
                </c:pt>
                <c:pt idx="304" formatCode="General">
                  <c:v>52.98</c:v>
                </c:pt>
                <c:pt idx="305" formatCode="General">
                  <c:v>52.28</c:v>
                </c:pt>
                <c:pt idx="306" formatCode="General">
                  <c:v>51.66</c:v>
                </c:pt>
                <c:pt idx="307" formatCode="General">
                  <c:v>51.22</c:v>
                </c:pt>
                <c:pt idx="308" formatCode="General">
                  <c:v>50.72</c:v>
                </c:pt>
                <c:pt idx="309" formatCode="General">
                  <c:v>50.1</c:v>
                </c:pt>
                <c:pt idx="310" formatCode="General">
                  <c:v>49.51</c:v>
                </c:pt>
                <c:pt idx="311" formatCode="General">
                  <c:v>48.82</c:v>
                </c:pt>
                <c:pt idx="312" formatCode="General">
                  <c:v>48.53</c:v>
                </c:pt>
                <c:pt idx="313" formatCode="General">
                  <c:v>48.12</c:v>
                </c:pt>
                <c:pt idx="314" formatCode="General">
                  <c:v>47.84</c:v>
                </c:pt>
                <c:pt idx="315" formatCode="General">
                  <c:v>47.57</c:v>
                </c:pt>
                <c:pt idx="316" formatCode="General">
                  <c:v>47.05</c:v>
                </c:pt>
                <c:pt idx="317" formatCode="General">
                  <c:v>46.59</c:v>
                </c:pt>
                <c:pt idx="318" formatCode="General">
                  <c:v>46.12</c:v>
                </c:pt>
                <c:pt idx="319" formatCode="General">
                  <c:v>45.73</c:v>
                </c:pt>
                <c:pt idx="320" formatCode="General">
                  <c:v>45.41</c:v>
                </c:pt>
                <c:pt idx="321" formatCode="General">
                  <c:v>45.24</c:v>
                </c:pt>
                <c:pt idx="322" formatCode="General">
                  <c:v>44.75</c:v>
                </c:pt>
                <c:pt idx="323" formatCode="General">
                  <c:v>44.85</c:v>
                </c:pt>
                <c:pt idx="324" formatCode="General">
                  <c:v>44.59</c:v>
                </c:pt>
                <c:pt idx="325" formatCode="General">
                  <c:v>44.3</c:v>
                </c:pt>
                <c:pt idx="326" formatCode="General">
                  <c:v>43.15</c:v>
                </c:pt>
                <c:pt idx="327" formatCode="General">
                  <c:v>43.08</c:v>
                </c:pt>
                <c:pt idx="328" formatCode="General">
                  <c:v>42.9</c:v>
                </c:pt>
                <c:pt idx="329" formatCode="General">
                  <c:v>42.72</c:v>
                </c:pt>
                <c:pt idx="330" formatCode="General">
                  <c:v>42.44</c:v>
                </c:pt>
                <c:pt idx="331" formatCode="General">
                  <c:v>42.27</c:v>
                </c:pt>
                <c:pt idx="332" formatCode="General">
                  <c:v>42.09</c:v>
                </c:pt>
                <c:pt idx="333" formatCode="General">
                  <c:v>41.89</c:v>
                </c:pt>
                <c:pt idx="334" formatCode="General">
                  <c:v>41.77</c:v>
                </c:pt>
                <c:pt idx="335" formatCode="General">
                  <c:v>41.8</c:v>
                </c:pt>
                <c:pt idx="336" formatCode="General">
                  <c:v>41.83</c:v>
                </c:pt>
                <c:pt idx="337" formatCode="General">
                  <c:v>41.75</c:v>
                </c:pt>
                <c:pt idx="338" formatCode="General">
                  <c:v>41.62</c:v>
                </c:pt>
                <c:pt idx="339" formatCode="General">
                  <c:v>41.53</c:v>
                </c:pt>
                <c:pt idx="340" formatCode="General">
                  <c:v>41.48</c:v>
                </c:pt>
                <c:pt idx="341" formatCode="General">
                  <c:v>41.4</c:v>
                </c:pt>
                <c:pt idx="342" formatCode="General">
                  <c:v>41.43</c:v>
                </c:pt>
                <c:pt idx="343" formatCode="General">
                  <c:v>41.45</c:v>
                </c:pt>
                <c:pt idx="344" formatCode="General">
                  <c:v>41.28</c:v>
                </c:pt>
                <c:pt idx="345" formatCode="General">
                  <c:v>41.07</c:v>
                </c:pt>
                <c:pt idx="346" formatCode="General">
                  <c:v>40.86</c:v>
                </c:pt>
                <c:pt idx="347" formatCode="General">
                  <c:v>40.700000000000003</c:v>
                </c:pt>
                <c:pt idx="348" formatCode="General">
                  <c:v>40.65</c:v>
                </c:pt>
                <c:pt idx="349" formatCode="General">
                  <c:v>40.659999999999997</c:v>
                </c:pt>
                <c:pt idx="350" formatCode="General">
                  <c:v>40.700000000000003</c:v>
                </c:pt>
                <c:pt idx="351" formatCode="General">
                  <c:v>40.520000000000003</c:v>
                </c:pt>
                <c:pt idx="352" formatCode="General">
                  <c:v>40.31</c:v>
                </c:pt>
                <c:pt idx="353" formatCode="General">
                  <c:v>40.14</c:v>
                </c:pt>
                <c:pt idx="354" formatCode="General">
                  <c:v>40.06</c:v>
                </c:pt>
                <c:pt idx="355" formatCode="General">
                  <c:v>40.1</c:v>
                </c:pt>
                <c:pt idx="356" formatCode="General">
                  <c:v>40.25</c:v>
                </c:pt>
                <c:pt idx="357" formatCode="General">
                  <c:v>40.26</c:v>
                </c:pt>
                <c:pt idx="358" formatCode="General">
                  <c:v>40.47</c:v>
                </c:pt>
                <c:pt idx="359" formatCode="General">
                  <c:v>40.42</c:v>
                </c:pt>
                <c:pt idx="360" formatCode="General">
                  <c:v>40.340000000000003</c:v>
                </c:pt>
                <c:pt idx="361" formatCode="General">
                  <c:v>40.32</c:v>
                </c:pt>
                <c:pt idx="362" formatCode="General">
                  <c:v>40.46</c:v>
                </c:pt>
                <c:pt idx="363" formatCode="General">
                  <c:v>40.659999999999997</c:v>
                </c:pt>
                <c:pt idx="364" formatCode="General">
                  <c:v>40.44</c:v>
                </c:pt>
              </c:numCache>
            </c:numRef>
          </c:val>
          <c:smooth val="0"/>
          <c:extLst>
            <c:ext xmlns:c16="http://schemas.microsoft.com/office/drawing/2014/chart" uri="{C3380CC4-5D6E-409C-BE32-E72D297353CC}">
              <c16:uniqueId val="{00000004-C0AB-4AB6-B085-155704900AC1}"/>
            </c:ext>
          </c:extLst>
        </c:ser>
        <c:ser>
          <c:idx val="5"/>
          <c:order val="5"/>
          <c:tx>
            <c:strRef>
              <c:f>'Figure 11 %data'!$J$2</c:f>
              <c:strCache>
                <c:ptCount val="1"/>
                <c:pt idx="0">
                  <c:v>17/18</c:v>
                </c:pt>
              </c:strCache>
            </c:strRef>
          </c:tx>
          <c:spPr>
            <a:ln w="28575" cap="rnd">
              <a:solidFill>
                <a:schemeClr val="accent6"/>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11 %data'!$J$1554:$J$1918</c:f>
              <c:numCache>
                <c:formatCode>0.00</c:formatCode>
                <c:ptCount val="365"/>
                <c:pt idx="0">
                  <c:v>26.09</c:v>
                </c:pt>
                <c:pt idx="1">
                  <c:v>26.36</c:v>
                </c:pt>
                <c:pt idx="2">
                  <c:v>26.49</c:v>
                </c:pt>
                <c:pt idx="3">
                  <c:v>26.64</c:v>
                </c:pt>
                <c:pt idx="4">
                  <c:v>26.79</c:v>
                </c:pt>
                <c:pt idx="5">
                  <c:v>26.84</c:v>
                </c:pt>
                <c:pt idx="6">
                  <c:v>26.96</c:v>
                </c:pt>
                <c:pt idx="7">
                  <c:v>27.17</c:v>
                </c:pt>
                <c:pt idx="8">
                  <c:v>27.47</c:v>
                </c:pt>
                <c:pt idx="9">
                  <c:v>27.68</c:v>
                </c:pt>
                <c:pt idx="10">
                  <c:v>27.86</c:v>
                </c:pt>
                <c:pt idx="11">
                  <c:v>28.03</c:v>
                </c:pt>
                <c:pt idx="12">
                  <c:v>28.19</c:v>
                </c:pt>
                <c:pt idx="13">
                  <c:v>28.42</c:v>
                </c:pt>
                <c:pt idx="14">
                  <c:v>28.7</c:v>
                </c:pt>
                <c:pt idx="15">
                  <c:v>28.94</c:v>
                </c:pt>
                <c:pt idx="16">
                  <c:v>29.15</c:v>
                </c:pt>
                <c:pt idx="17">
                  <c:v>29.21</c:v>
                </c:pt>
                <c:pt idx="18">
                  <c:v>29.13</c:v>
                </c:pt>
                <c:pt idx="19">
                  <c:v>29.05</c:v>
                </c:pt>
                <c:pt idx="20">
                  <c:v>29.08</c:v>
                </c:pt>
                <c:pt idx="21">
                  <c:v>29.27</c:v>
                </c:pt>
                <c:pt idx="22">
                  <c:v>29.46</c:v>
                </c:pt>
                <c:pt idx="23">
                  <c:v>29.59</c:v>
                </c:pt>
                <c:pt idx="24">
                  <c:v>29.22</c:v>
                </c:pt>
                <c:pt idx="25">
                  <c:v>29.69</c:v>
                </c:pt>
                <c:pt idx="26">
                  <c:v>29.71</c:v>
                </c:pt>
                <c:pt idx="27">
                  <c:v>29.76</c:v>
                </c:pt>
                <c:pt idx="28">
                  <c:v>29.94</c:v>
                </c:pt>
                <c:pt idx="29">
                  <c:v>30.25</c:v>
                </c:pt>
                <c:pt idx="30">
                  <c:v>30.5</c:v>
                </c:pt>
                <c:pt idx="31">
                  <c:v>30.64</c:v>
                </c:pt>
                <c:pt idx="32">
                  <c:v>30.83</c:v>
                </c:pt>
                <c:pt idx="33">
                  <c:v>30.98</c:v>
                </c:pt>
                <c:pt idx="34">
                  <c:v>31.24</c:v>
                </c:pt>
                <c:pt idx="35">
                  <c:v>31.51</c:v>
                </c:pt>
                <c:pt idx="36">
                  <c:v>31.81</c:v>
                </c:pt>
                <c:pt idx="37">
                  <c:v>31.96</c:v>
                </c:pt>
                <c:pt idx="38">
                  <c:v>32.04</c:v>
                </c:pt>
                <c:pt idx="39">
                  <c:v>32.159999999999997</c:v>
                </c:pt>
                <c:pt idx="40">
                  <c:v>32.35</c:v>
                </c:pt>
                <c:pt idx="41">
                  <c:v>32.590000000000003</c:v>
                </c:pt>
                <c:pt idx="42">
                  <c:v>32.93</c:v>
                </c:pt>
                <c:pt idx="43">
                  <c:v>33.26</c:v>
                </c:pt>
                <c:pt idx="44">
                  <c:v>33.57</c:v>
                </c:pt>
                <c:pt idx="45">
                  <c:v>33.86</c:v>
                </c:pt>
                <c:pt idx="46">
                  <c:v>34.19</c:v>
                </c:pt>
                <c:pt idx="47">
                  <c:v>34.51</c:v>
                </c:pt>
                <c:pt idx="48">
                  <c:v>34.83</c:v>
                </c:pt>
                <c:pt idx="49">
                  <c:v>35.229999999999997</c:v>
                </c:pt>
                <c:pt idx="50">
                  <c:v>35.68</c:v>
                </c:pt>
                <c:pt idx="51">
                  <c:v>36.049999999999997</c:v>
                </c:pt>
                <c:pt idx="52">
                  <c:v>36.42</c:v>
                </c:pt>
                <c:pt idx="53">
                  <c:v>36.79</c:v>
                </c:pt>
                <c:pt idx="54">
                  <c:v>37.21</c:v>
                </c:pt>
                <c:pt idx="55">
                  <c:v>37.64</c:v>
                </c:pt>
                <c:pt idx="56">
                  <c:v>38.14</c:v>
                </c:pt>
                <c:pt idx="57">
                  <c:v>38.65</c:v>
                </c:pt>
                <c:pt idx="58">
                  <c:v>39.03</c:v>
                </c:pt>
                <c:pt idx="59">
                  <c:v>39.4</c:v>
                </c:pt>
                <c:pt idx="60">
                  <c:v>39.75</c:v>
                </c:pt>
                <c:pt idx="61">
                  <c:v>40.159999999999997</c:v>
                </c:pt>
                <c:pt idx="62">
                  <c:v>40.619999999999997</c:v>
                </c:pt>
                <c:pt idx="63">
                  <c:v>41.14</c:v>
                </c:pt>
                <c:pt idx="64">
                  <c:v>41.68</c:v>
                </c:pt>
                <c:pt idx="65">
                  <c:v>42.06</c:v>
                </c:pt>
                <c:pt idx="66">
                  <c:v>42.53</c:v>
                </c:pt>
                <c:pt idx="67">
                  <c:v>42.9</c:v>
                </c:pt>
                <c:pt idx="68">
                  <c:v>43.2</c:v>
                </c:pt>
                <c:pt idx="69">
                  <c:v>43.64</c:v>
                </c:pt>
                <c:pt idx="70">
                  <c:v>44.1</c:v>
                </c:pt>
                <c:pt idx="71">
                  <c:v>44.61</c:v>
                </c:pt>
                <c:pt idx="72">
                  <c:v>45.01</c:v>
                </c:pt>
                <c:pt idx="73">
                  <c:v>45.35</c:v>
                </c:pt>
                <c:pt idx="74">
                  <c:v>45.67</c:v>
                </c:pt>
                <c:pt idx="75">
                  <c:v>45.98</c:v>
                </c:pt>
                <c:pt idx="76">
                  <c:v>46.3</c:v>
                </c:pt>
                <c:pt idx="77">
                  <c:v>46.66</c:v>
                </c:pt>
                <c:pt idx="78">
                  <c:v>47.01</c:v>
                </c:pt>
                <c:pt idx="79">
                  <c:v>47.23</c:v>
                </c:pt>
                <c:pt idx="80">
                  <c:v>47.45</c:v>
                </c:pt>
                <c:pt idx="81">
                  <c:v>47.64</c:v>
                </c:pt>
                <c:pt idx="82">
                  <c:v>47.89</c:v>
                </c:pt>
                <c:pt idx="83">
                  <c:v>48.14</c:v>
                </c:pt>
                <c:pt idx="84">
                  <c:v>48.52</c:v>
                </c:pt>
                <c:pt idx="85">
                  <c:v>48.9</c:v>
                </c:pt>
                <c:pt idx="86">
                  <c:v>49.22</c:v>
                </c:pt>
                <c:pt idx="87">
                  <c:v>49.46</c:v>
                </c:pt>
                <c:pt idx="88">
                  <c:v>49.72</c:v>
                </c:pt>
                <c:pt idx="89">
                  <c:v>50.1</c:v>
                </c:pt>
                <c:pt idx="90">
                  <c:v>50.44</c:v>
                </c:pt>
                <c:pt idx="91">
                  <c:v>50.84</c:v>
                </c:pt>
                <c:pt idx="92">
                  <c:v>51.25</c:v>
                </c:pt>
                <c:pt idx="93">
                  <c:v>51.5</c:v>
                </c:pt>
                <c:pt idx="94">
                  <c:v>52.17</c:v>
                </c:pt>
                <c:pt idx="95">
                  <c:v>52.58</c:v>
                </c:pt>
                <c:pt idx="96">
                  <c:v>52.91</c:v>
                </c:pt>
                <c:pt idx="97">
                  <c:v>53.13</c:v>
                </c:pt>
                <c:pt idx="98">
                  <c:v>53.66</c:v>
                </c:pt>
                <c:pt idx="99">
                  <c:v>54.21</c:v>
                </c:pt>
                <c:pt idx="100">
                  <c:v>54.52</c:v>
                </c:pt>
                <c:pt idx="101">
                  <c:v>54.86</c:v>
                </c:pt>
                <c:pt idx="102">
                  <c:v>55.04</c:v>
                </c:pt>
                <c:pt idx="103">
                  <c:v>55.32</c:v>
                </c:pt>
                <c:pt idx="104">
                  <c:v>55.78</c:v>
                </c:pt>
                <c:pt idx="105">
                  <c:v>56.21</c:v>
                </c:pt>
                <c:pt idx="106">
                  <c:v>56.69</c:v>
                </c:pt>
                <c:pt idx="107">
                  <c:v>56.95</c:v>
                </c:pt>
                <c:pt idx="108">
                  <c:v>57.25</c:v>
                </c:pt>
                <c:pt idx="109">
                  <c:v>57.6</c:v>
                </c:pt>
                <c:pt idx="110">
                  <c:v>58.04</c:v>
                </c:pt>
                <c:pt idx="111">
                  <c:v>58.42</c:v>
                </c:pt>
                <c:pt idx="112">
                  <c:v>58.91</c:v>
                </c:pt>
                <c:pt idx="113">
                  <c:v>59.39</c:v>
                </c:pt>
                <c:pt idx="114">
                  <c:v>59.73</c:v>
                </c:pt>
                <c:pt idx="115">
                  <c:v>60.1</c:v>
                </c:pt>
                <c:pt idx="116">
                  <c:v>60.54</c:v>
                </c:pt>
                <c:pt idx="117">
                  <c:v>60.95</c:v>
                </c:pt>
                <c:pt idx="118">
                  <c:v>61.4</c:v>
                </c:pt>
                <c:pt idx="119">
                  <c:v>61.9</c:v>
                </c:pt>
                <c:pt idx="120">
                  <c:v>62.25</c:v>
                </c:pt>
                <c:pt idx="121">
                  <c:v>62.76</c:v>
                </c:pt>
                <c:pt idx="122">
                  <c:v>63.05</c:v>
                </c:pt>
                <c:pt idx="123">
                  <c:v>63.39</c:v>
                </c:pt>
                <c:pt idx="124">
                  <c:v>63.78</c:v>
                </c:pt>
                <c:pt idx="125">
                  <c:v>64.22</c:v>
                </c:pt>
                <c:pt idx="126">
                  <c:v>64.709999999999994</c:v>
                </c:pt>
                <c:pt idx="127">
                  <c:v>65.209999999999994</c:v>
                </c:pt>
                <c:pt idx="128">
                  <c:v>65.650000000000006</c:v>
                </c:pt>
                <c:pt idx="129">
                  <c:v>66.010000000000005</c:v>
                </c:pt>
                <c:pt idx="130">
                  <c:v>66.38</c:v>
                </c:pt>
                <c:pt idx="131">
                  <c:v>66.77</c:v>
                </c:pt>
                <c:pt idx="132">
                  <c:v>67.209999999999994</c:v>
                </c:pt>
                <c:pt idx="133">
                  <c:v>67.75</c:v>
                </c:pt>
                <c:pt idx="134">
                  <c:v>68.13</c:v>
                </c:pt>
                <c:pt idx="135">
                  <c:v>68.77</c:v>
                </c:pt>
                <c:pt idx="136">
                  <c:v>69.22</c:v>
                </c:pt>
                <c:pt idx="137">
                  <c:v>69.709999999999994</c:v>
                </c:pt>
                <c:pt idx="138">
                  <c:v>70.2</c:v>
                </c:pt>
                <c:pt idx="139">
                  <c:v>70.67</c:v>
                </c:pt>
                <c:pt idx="140">
                  <c:v>71.16</c:v>
                </c:pt>
                <c:pt idx="141">
                  <c:v>71.63</c:v>
                </c:pt>
                <c:pt idx="142">
                  <c:v>71.989999999999995</c:v>
                </c:pt>
                <c:pt idx="143">
                  <c:v>72.34</c:v>
                </c:pt>
                <c:pt idx="144">
                  <c:v>72.7</c:v>
                </c:pt>
                <c:pt idx="145">
                  <c:v>73.150000000000006</c:v>
                </c:pt>
                <c:pt idx="146">
                  <c:v>73.569999999999993</c:v>
                </c:pt>
                <c:pt idx="147">
                  <c:v>74.06</c:v>
                </c:pt>
                <c:pt idx="148">
                  <c:v>74.569999999999993</c:v>
                </c:pt>
                <c:pt idx="149">
                  <c:v>74.989999999999995</c:v>
                </c:pt>
                <c:pt idx="150">
                  <c:v>75.349999999999994</c:v>
                </c:pt>
                <c:pt idx="151">
                  <c:v>75.75</c:v>
                </c:pt>
                <c:pt idx="152">
                  <c:v>76.11</c:v>
                </c:pt>
                <c:pt idx="153">
                  <c:v>76.45</c:v>
                </c:pt>
                <c:pt idx="154">
                  <c:v>76.87</c:v>
                </c:pt>
                <c:pt idx="155">
                  <c:v>77.319999999999993</c:v>
                </c:pt>
                <c:pt idx="156">
                  <c:v>77.62</c:v>
                </c:pt>
                <c:pt idx="157">
                  <c:v>77.930000000000007</c:v>
                </c:pt>
                <c:pt idx="158">
                  <c:v>78.349999999999994</c:v>
                </c:pt>
                <c:pt idx="159">
                  <c:v>78.69</c:v>
                </c:pt>
                <c:pt idx="160">
                  <c:v>79.84</c:v>
                </c:pt>
                <c:pt idx="161">
                  <c:v>80.239999999999995</c:v>
                </c:pt>
                <c:pt idx="162">
                  <c:v>80.67</c:v>
                </c:pt>
                <c:pt idx="163">
                  <c:v>80.88</c:v>
                </c:pt>
                <c:pt idx="164">
                  <c:v>81.05</c:v>
                </c:pt>
                <c:pt idx="165">
                  <c:v>81.33</c:v>
                </c:pt>
                <c:pt idx="166">
                  <c:v>81.349999999999994</c:v>
                </c:pt>
                <c:pt idx="167">
                  <c:v>81.459999999999994</c:v>
                </c:pt>
                <c:pt idx="168">
                  <c:v>81.69</c:v>
                </c:pt>
                <c:pt idx="169">
                  <c:v>81.900000000000006</c:v>
                </c:pt>
                <c:pt idx="170">
                  <c:v>81.96</c:v>
                </c:pt>
                <c:pt idx="171">
                  <c:v>82.03</c:v>
                </c:pt>
                <c:pt idx="172">
                  <c:v>82.12</c:v>
                </c:pt>
                <c:pt idx="173">
                  <c:v>81.680000000000007</c:v>
                </c:pt>
                <c:pt idx="174">
                  <c:v>81.88</c:v>
                </c:pt>
                <c:pt idx="175">
                  <c:v>82.21</c:v>
                </c:pt>
                <c:pt idx="176">
                  <c:v>82.56</c:v>
                </c:pt>
                <c:pt idx="177" formatCode="General">
                  <c:v>82.71</c:v>
                </c:pt>
                <c:pt idx="178" formatCode="General">
                  <c:v>82.92</c:v>
                </c:pt>
                <c:pt idx="179" formatCode="General">
                  <c:v>83.09</c:v>
                </c:pt>
                <c:pt idx="180" formatCode="General">
                  <c:v>83.31</c:v>
                </c:pt>
                <c:pt idx="181" formatCode="General">
                  <c:v>83.57</c:v>
                </c:pt>
                <c:pt idx="182" formatCode="General">
                  <c:v>83.86</c:v>
                </c:pt>
                <c:pt idx="183" formatCode="General">
                  <c:v>84.17</c:v>
                </c:pt>
                <c:pt idx="184" formatCode="General">
                  <c:v>84.42</c:v>
                </c:pt>
                <c:pt idx="185" formatCode="General">
                  <c:v>84.66</c:v>
                </c:pt>
                <c:pt idx="186" formatCode="General">
                  <c:v>84.79</c:v>
                </c:pt>
                <c:pt idx="187" formatCode="General">
                  <c:v>85.08</c:v>
                </c:pt>
                <c:pt idx="188" formatCode="General">
                  <c:v>85.2</c:v>
                </c:pt>
                <c:pt idx="189" formatCode="General">
                  <c:v>85.39</c:v>
                </c:pt>
                <c:pt idx="190" formatCode="General">
                  <c:v>85.59</c:v>
                </c:pt>
                <c:pt idx="191" formatCode="General">
                  <c:v>85.66</c:v>
                </c:pt>
                <c:pt idx="192" formatCode="General">
                  <c:v>85.67</c:v>
                </c:pt>
                <c:pt idx="193" formatCode="General">
                  <c:v>85.72</c:v>
                </c:pt>
                <c:pt idx="194" formatCode="General">
                  <c:v>85.82</c:v>
                </c:pt>
                <c:pt idx="195" formatCode="General">
                  <c:v>85.99</c:v>
                </c:pt>
                <c:pt idx="196" formatCode="General">
                  <c:v>86.32</c:v>
                </c:pt>
                <c:pt idx="197" formatCode="General">
                  <c:v>86.66</c:v>
                </c:pt>
                <c:pt idx="198" formatCode="General">
                  <c:v>86.87</c:v>
                </c:pt>
                <c:pt idx="199" formatCode="General">
                  <c:v>87.06</c:v>
                </c:pt>
                <c:pt idx="200" formatCode="General">
                  <c:v>87.18</c:v>
                </c:pt>
                <c:pt idx="201" formatCode="General">
                  <c:v>87.34</c:v>
                </c:pt>
                <c:pt idx="202" formatCode="General">
                  <c:v>87.49</c:v>
                </c:pt>
                <c:pt idx="203" formatCode="General">
                  <c:v>87.74</c:v>
                </c:pt>
                <c:pt idx="204" formatCode="General">
                  <c:v>87.96</c:v>
                </c:pt>
                <c:pt idx="205" formatCode="General">
                  <c:v>88.03</c:v>
                </c:pt>
                <c:pt idx="206" formatCode="General">
                  <c:v>88.11</c:v>
                </c:pt>
                <c:pt idx="207" formatCode="General">
                  <c:v>88.24</c:v>
                </c:pt>
                <c:pt idx="208" formatCode="General">
                  <c:v>88.3</c:v>
                </c:pt>
                <c:pt idx="209" formatCode="General">
                  <c:v>88.37</c:v>
                </c:pt>
                <c:pt idx="210" formatCode="General">
                  <c:v>88.46</c:v>
                </c:pt>
                <c:pt idx="211" formatCode="General">
                  <c:v>88.67</c:v>
                </c:pt>
                <c:pt idx="212" formatCode="General">
                  <c:v>88.6</c:v>
                </c:pt>
                <c:pt idx="213" formatCode="General">
                  <c:v>88.53</c:v>
                </c:pt>
                <c:pt idx="214" formatCode="General">
                  <c:v>88.48</c:v>
                </c:pt>
                <c:pt idx="215" formatCode="General">
                  <c:v>88.36</c:v>
                </c:pt>
                <c:pt idx="216" formatCode="General">
                  <c:v>88.3</c:v>
                </c:pt>
                <c:pt idx="217" formatCode="General">
                  <c:v>88.31</c:v>
                </c:pt>
                <c:pt idx="218" formatCode="General">
                  <c:v>88.3</c:v>
                </c:pt>
                <c:pt idx="219" formatCode="General">
                  <c:v>88.08</c:v>
                </c:pt>
                <c:pt idx="220" formatCode="General">
                  <c:v>87.8</c:v>
                </c:pt>
                <c:pt idx="221" formatCode="General">
                  <c:v>87.49</c:v>
                </c:pt>
                <c:pt idx="222" formatCode="General">
                  <c:v>87.29</c:v>
                </c:pt>
                <c:pt idx="223" formatCode="General">
                  <c:v>87.05</c:v>
                </c:pt>
                <c:pt idx="224" formatCode="General">
                  <c:v>86.91</c:v>
                </c:pt>
                <c:pt idx="225" formatCode="General">
                  <c:v>86.76</c:v>
                </c:pt>
                <c:pt idx="226" formatCode="General">
                  <c:v>86.47</c:v>
                </c:pt>
                <c:pt idx="227" formatCode="General">
                  <c:v>86.02</c:v>
                </c:pt>
                <c:pt idx="228" formatCode="General">
                  <c:v>85.64</c:v>
                </c:pt>
                <c:pt idx="229" formatCode="General">
                  <c:v>85.35</c:v>
                </c:pt>
                <c:pt idx="230" formatCode="General">
                  <c:v>84.94</c:v>
                </c:pt>
                <c:pt idx="231" formatCode="General">
                  <c:v>84.82</c:v>
                </c:pt>
                <c:pt idx="232" formatCode="General">
                  <c:v>84.61</c:v>
                </c:pt>
                <c:pt idx="233" formatCode="General">
                  <c:v>84.04</c:v>
                </c:pt>
                <c:pt idx="234" formatCode="General">
                  <c:v>83.7</c:v>
                </c:pt>
                <c:pt idx="235" formatCode="General">
                  <c:v>83.44</c:v>
                </c:pt>
                <c:pt idx="236" formatCode="General">
                  <c:v>83.16</c:v>
                </c:pt>
                <c:pt idx="237" formatCode="General">
                  <c:v>82.8</c:v>
                </c:pt>
                <c:pt idx="238" formatCode="General">
                  <c:v>82.56</c:v>
                </c:pt>
                <c:pt idx="239" formatCode="General">
                  <c:v>82.3</c:v>
                </c:pt>
                <c:pt idx="240" formatCode="General">
                  <c:v>81.8</c:v>
                </c:pt>
                <c:pt idx="241" formatCode="General">
                  <c:v>81.260000000000005</c:v>
                </c:pt>
                <c:pt idx="242" formatCode="General">
                  <c:v>80.66</c:v>
                </c:pt>
                <c:pt idx="243" formatCode="General">
                  <c:v>79.989999999999995</c:v>
                </c:pt>
                <c:pt idx="244" formatCode="General">
                  <c:v>79.45</c:v>
                </c:pt>
                <c:pt idx="245" formatCode="General">
                  <c:v>78.83</c:v>
                </c:pt>
                <c:pt idx="246" formatCode="General">
                  <c:v>78.34</c:v>
                </c:pt>
                <c:pt idx="247" formatCode="General">
                  <c:v>77.75</c:v>
                </c:pt>
                <c:pt idx="248" formatCode="General">
                  <c:v>77.2</c:v>
                </c:pt>
                <c:pt idx="249" formatCode="General">
                  <c:v>76.67</c:v>
                </c:pt>
                <c:pt idx="250" formatCode="General">
                  <c:v>76.08</c:v>
                </c:pt>
                <c:pt idx="251" formatCode="General">
                  <c:v>75.53</c:v>
                </c:pt>
                <c:pt idx="252" formatCode="General">
                  <c:v>74.97</c:v>
                </c:pt>
                <c:pt idx="253" formatCode="General">
                  <c:v>74.400000000000006</c:v>
                </c:pt>
                <c:pt idx="254" formatCode="General">
                  <c:v>73.81</c:v>
                </c:pt>
                <c:pt idx="255" formatCode="General">
                  <c:v>72.91</c:v>
                </c:pt>
                <c:pt idx="256" formatCode="General">
                  <c:v>72.180000000000007</c:v>
                </c:pt>
                <c:pt idx="257" formatCode="General">
                  <c:v>71.569999999999993</c:v>
                </c:pt>
                <c:pt idx="258" formatCode="General">
                  <c:v>71.069999999999993</c:v>
                </c:pt>
                <c:pt idx="259" formatCode="General">
                  <c:v>70.48</c:v>
                </c:pt>
                <c:pt idx="260" formatCode="General">
                  <c:v>69.989999999999995</c:v>
                </c:pt>
                <c:pt idx="261" formatCode="General">
                  <c:v>69.3</c:v>
                </c:pt>
                <c:pt idx="262" formatCode="General">
                  <c:v>68.58</c:v>
                </c:pt>
                <c:pt idx="263" formatCode="General">
                  <c:v>67.900000000000006</c:v>
                </c:pt>
                <c:pt idx="264" formatCode="General">
                  <c:v>67.33</c:v>
                </c:pt>
                <c:pt idx="265" formatCode="General">
                  <c:v>66.900000000000006</c:v>
                </c:pt>
                <c:pt idx="266" formatCode="General">
                  <c:v>66.67</c:v>
                </c:pt>
                <c:pt idx="267" formatCode="General">
                  <c:v>66.52</c:v>
                </c:pt>
                <c:pt idx="268" formatCode="General">
                  <c:v>66.39</c:v>
                </c:pt>
                <c:pt idx="269" formatCode="General">
                  <c:v>66.180000000000007</c:v>
                </c:pt>
                <c:pt idx="270" formatCode="General">
                  <c:v>65.739999999999995</c:v>
                </c:pt>
                <c:pt idx="271" formatCode="General">
                  <c:v>65.27</c:v>
                </c:pt>
                <c:pt idx="272" formatCode="General">
                  <c:v>64.83</c:v>
                </c:pt>
                <c:pt idx="273" formatCode="General">
                  <c:v>64.62</c:v>
                </c:pt>
                <c:pt idx="274" formatCode="General">
                  <c:v>64.510000000000005</c:v>
                </c:pt>
                <c:pt idx="275" formatCode="General">
                  <c:v>64.31</c:v>
                </c:pt>
                <c:pt idx="276" formatCode="General">
                  <c:v>63.99</c:v>
                </c:pt>
                <c:pt idx="277" formatCode="General">
                  <c:v>63.61</c:v>
                </c:pt>
                <c:pt idx="278" formatCode="General">
                  <c:v>63.27</c:v>
                </c:pt>
                <c:pt idx="279" formatCode="General">
                  <c:v>62.92</c:v>
                </c:pt>
                <c:pt idx="280" formatCode="General">
                  <c:v>62.63</c:v>
                </c:pt>
                <c:pt idx="281" formatCode="General">
                  <c:v>62.24</c:v>
                </c:pt>
                <c:pt idx="282" formatCode="General">
                  <c:v>61.63</c:v>
                </c:pt>
                <c:pt idx="283" formatCode="General">
                  <c:v>61.04</c:v>
                </c:pt>
                <c:pt idx="284" formatCode="General">
                  <c:v>60.48</c:v>
                </c:pt>
                <c:pt idx="285" formatCode="General">
                  <c:v>59.9</c:v>
                </c:pt>
                <c:pt idx="286" formatCode="General">
                  <c:v>59.32</c:v>
                </c:pt>
                <c:pt idx="287" formatCode="General">
                  <c:v>58.84</c:v>
                </c:pt>
                <c:pt idx="288" formatCode="General">
                  <c:v>58.35</c:v>
                </c:pt>
                <c:pt idx="289" formatCode="General">
                  <c:v>57.69</c:v>
                </c:pt>
                <c:pt idx="290" formatCode="General">
                  <c:v>57.05</c:v>
                </c:pt>
                <c:pt idx="291" formatCode="General">
                  <c:v>56.36</c:v>
                </c:pt>
                <c:pt idx="292" formatCode="General">
                  <c:v>55.69</c:v>
                </c:pt>
                <c:pt idx="293" formatCode="General">
                  <c:v>55.01</c:v>
                </c:pt>
                <c:pt idx="294" formatCode="General">
                  <c:v>54.44</c:v>
                </c:pt>
                <c:pt idx="295" formatCode="General">
                  <c:v>53.94</c:v>
                </c:pt>
                <c:pt idx="296" formatCode="General">
                  <c:v>53.32</c:v>
                </c:pt>
                <c:pt idx="297" formatCode="General">
                  <c:v>52.79</c:v>
                </c:pt>
                <c:pt idx="298" formatCode="General">
                  <c:v>52.33</c:v>
                </c:pt>
                <c:pt idx="299" formatCode="General">
                  <c:v>51.76</c:v>
                </c:pt>
                <c:pt idx="300" formatCode="General">
                  <c:v>51.19</c:v>
                </c:pt>
                <c:pt idx="301" formatCode="General">
                  <c:v>50.79</c:v>
                </c:pt>
                <c:pt idx="302" formatCode="General">
                  <c:v>50.5</c:v>
                </c:pt>
                <c:pt idx="303" formatCode="General">
                  <c:v>50.05</c:v>
                </c:pt>
                <c:pt idx="304" formatCode="General">
                  <c:v>49.52</c:v>
                </c:pt>
                <c:pt idx="305" formatCode="General">
                  <c:v>48.99</c:v>
                </c:pt>
                <c:pt idx="306" formatCode="General">
                  <c:v>48.43</c:v>
                </c:pt>
                <c:pt idx="307" formatCode="General">
                  <c:v>47.83</c:v>
                </c:pt>
                <c:pt idx="308" formatCode="General">
                  <c:v>47.31</c:v>
                </c:pt>
                <c:pt idx="309" formatCode="General">
                  <c:v>46.75</c:v>
                </c:pt>
                <c:pt idx="310" formatCode="General">
                  <c:v>45.93</c:v>
                </c:pt>
                <c:pt idx="311" formatCode="General">
                  <c:v>45.05</c:v>
                </c:pt>
                <c:pt idx="312" formatCode="General">
                  <c:v>44.16</c:v>
                </c:pt>
                <c:pt idx="313" formatCode="General">
                  <c:v>43.31</c:v>
                </c:pt>
                <c:pt idx="314" formatCode="General">
                  <c:v>42.52</c:v>
                </c:pt>
                <c:pt idx="315" formatCode="General">
                  <c:v>41.98</c:v>
                </c:pt>
                <c:pt idx="316" formatCode="General">
                  <c:v>41.5</c:v>
                </c:pt>
                <c:pt idx="317" formatCode="General">
                  <c:v>40.78</c:v>
                </c:pt>
                <c:pt idx="318" formatCode="General">
                  <c:v>40.04</c:v>
                </c:pt>
                <c:pt idx="319" formatCode="General">
                  <c:v>39.369999999999997</c:v>
                </c:pt>
                <c:pt idx="320" formatCode="General">
                  <c:v>38.729999999999997</c:v>
                </c:pt>
                <c:pt idx="321" formatCode="General">
                  <c:v>38.14</c:v>
                </c:pt>
                <c:pt idx="322" formatCode="General">
                  <c:v>37.67</c:v>
                </c:pt>
                <c:pt idx="323" formatCode="General">
                  <c:v>37.17</c:v>
                </c:pt>
                <c:pt idx="324" formatCode="General">
                  <c:v>36.479999999999997</c:v>
                </c:pt>
                <c:pt idx="325" formatCode="General">
                  <c:v>35.799999999999997</c:v>
                </c:pt>
                <c:pt idx="326" formatCode="General">
                  <c:v>35.07</c:v>
                </c:pt>
                <c:pt idx="327" formatCode="General">
                  <c:v>34.299999999999997</c:v>
                </c:pt>
                <c:pt idx="328" formatCode="General">
                  <c:v>33.54</c:v>
                </c:pt>
                <c:pt idx="329" formatCode="General">
                  <c:v>32.869999999999997</c:v>
                </c:pt>
                <c:pt idx="330" formatCode="General">
                  <c:v>32.14</c:v>
                </c:pt>
                <c:pt idx="331" formatCode="General">
                  <c:v>31.16</c:v>
                </c:pt>
                <c:pt idx="332" formatCode="General">
                  <c:v>30.16</c:v>
                </c:pt>
                <c:pt idx="333" formatCode="General">
                  <c:v>29.09</c:v>
                </c:pt>
                <c:pt idx="334" formatCode="General">
                  <c:v>28.13</c:v>
                </c:pt>
                <c:pt idx="335" formatCode="General">
                  <c:v>27.23</c:v>
                </c:pt>
                <c:pt idx="336" formatCode="General">
                  <c:v>26.46</c:v>
                </c:pt>
                <c:pt idx="337" formatCode="General">
                  <c:v>25.93</c:v>
                </c:pt>
                <c:pt idx="338" formatCode="General">
                  <c:v>25.37</c:v>
                </c:pt>
                <c:pt idx="339" formatCode="General">
                  <c:v>24.85</c:v>
                </c:pt>
                <c:pt idx="340" formatCode="General">
                  <c:v>23.95</c:v>
                </c:pt>
                <c:pt idx="341" formatCode="General">
                  <c:v>23.88</c:v>
                </c:pt>
                <c:pt idx="342" formatCode="General">
                  <c:v>23.55</c:v>
                </c:pt>
                <c:pt idx="343" formatCode="General">
                  <c:v>23.41</c:v>
                </c:pt>
                <c:pt idx="344" formatCode="General">
                  <c:v>23.33</c:v>
                </c:pt>
                <c:pt idx="345" formatCode="General">
                  <c:v>23.12</c:v>
                </c:pt>
                <c:pt idx="346" formatCode="General">
                  <c:v>22.88</c:v>
                </c:pt>
                <c:pt idx="347" formatCode="General">
                  <c:v>22.66</c:v>
                </c:pt>
                <c:pt idx="348" formatCode="General">
                  <c:v>22.4</c:v>
                </c:pt>
                <c:pt idx="349" formatCode="General">
                  <c:v>22.17</c:v>
                </c:pt>
                <c:pt idx="350" formatCode="General">
                  <c:v>21.82</c:v>
                </c:pt>
                <c:pt idx="351" formatCode="General">
                  <c:v>21.42</c:v>
                </c:pt>
                <c:pt idx="352" formatCode="General">
                  <c:v>20.86</c:v>
                </c:pt>
                <c:pt idx="353" formatCode="General">
                  <c:v>20.27</c:v>
                </c:pt>
                <c:pt idx="354" formatCode="General">
                  <c:v>19.78</c:v>
                </c:pt>
                <c:pt idx="355" formatCode="General">
                  <c:v>19.329999999999998</c:v>
                </c:pt>
                <c:pt idx="356" formatCode="General">
                  <c:v>18.97</c:v>
                </c:pt>
                <c:pt idx="357" formatCode="General">
                  <c:v>18.809999999999999</c:v>
                </c:pt>
                <c:pt idx="358" formatCode="General">
                  <c:v>18.72</c:v>
                </c:pt>
                <c:pt idx="359" formatCode="General">
                  <c:v>18.489999999999998</c:v>
                </c:pt>
                <c:pt idx="360" formatCode="General">
                  <c:v>18.23</c:v>
                </c:pt>
                <c:pt idx="361" formatCode="General">
                  <c:v>18.05</c:v>
                </c:pt>
                <c:pt idx="362" formatCode="General">
                  <c:v>17.89</c:v>
                </c:pt>
                <c:pt idx="363" formatCode="General">
                  <c:v>17.760000000000002</c:v>
                </c:pt>
                <c:pt idx="364" formatCode="General">
                  <c:v>18.37</c:v>
                </c:pt>
              </c:numCache>
            </c:numRef>
          </c:val>
          <c:smooth val="0"/>
          <c:extLst>
            <c:ext xmlns:c16="http://schemas.microsoft.com/office/drawing/2014/chart" uri="{C3380CC4-5D6E-409C-BE32-E72D297353CC}">
              <c16:uniqueId val="{00000005-C0AB-4AB6-B085-155704900AC1}"/>
            </c:ext>
          </c:extLst>
        </c:ser>
        <c:ser>
          <c:idx val="6"/>
          <c:order val="6"/>
          <c:tx>
            <c:strRef>
              <c:f>'Figure 11 %data'!$K$2</c:f>
              <c:strCache>
                <c:ptCount val="1"/>
                <c:pt idx="0">
                  <c:v>16/17</c:v>
                </c:pt>
              </c:strCache>
            </c:strRef>
          </c:tx>
          <c:spPr>
            <a:ln w="28575" cap="rnd">
              <a:solidFill>
                <a:schemeClr val="accent1">
                  <a:lumMod val="60000"/>
                </a:schemeClr>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11 %data'!$K$1554:$K$1918</c:f>
              <c:numCache>
                <c:formatCode>0.00</c:formatCode>
                <c:ptCount val="365"/>
                <c:pt idx="0">
                  <c:v>34.880000000000003</c:v>
                </c:pt>
                <c:pt idx="1">
                  <c:v>35.01</c:v>
                </c:pt>
                <c:pt idx="2">
                  <c:v>35.229999999999997</c:v>
                </c:pt>
                <c:pt idx="3">
                  <c:v>35.380000000000003</c:v>
                </c:pt>
                <c:pt idx="4">
                  <c:v>34.4</c:v>
                </c:pt>
                <c:pt idx="5">
                  <c:v>34.520000000000003</c:v>
                </c:pt>
                <c:pt idx="6">
                  <c:v>34.81</c:v>
                </c:pt>
                <c:pt idx="7">
                  <c:v>34.880000000000003</c:v>
                </c:pt>
                <c:pt idx="8">
                  <c:v>35.03</c:v>
                </c:pt>
                <c:pt idx="9">
                  <c:v>35.24</c:v>
                </c:pt>
                <c:pt idx="10">
                  <c:v>35.4</c:v>
                </c:pt>
                <c:pt idx="11">
                  <c:v>35.5</c:v>
                </c:pt>
                <c:pt idx="12">
                  <c:v>35.630000000000003</c:v>
                </c:pt>
                <c:pt idx="13">
                  <c:v>35.75</c:v>
                </c:pt>
                <c:pt idx="14">
                  <c:v>36.840000000000003</c:v>
                </c:pt>
                <c:pt idx="15">
                  <c:v>37.04</c:v>
                </c:pt>
                <c:pt idx="16">
                  <c:v>37.21</c:v>
                </c:pt>
                <c:pt idx="17">
                  <c:v>37.31</c:v>
                </c:pt>
                <c:pt idx="18">
                  <c:v>37.46</c:v>
                </c:pt>
                <c:pt idx="19">
                  <c:v>37.61</c:v>
                </c:pt>
                <c:pt idx="20">
                  <c:v>37.78</c:v>
                </c:pt>
                <c:pt idx="21">
                  <c:v>37.96</c:v>
                </c:pt>
                <c:pt idx="22">
                  <c:v>38.15</c:v>
                </c:pt>
                <c:pt idx="23">
                  <c:v>38.31</c:v>
                </c:pt>
                <c:pt idx="24">
                  <c:v>38.340000000000003</c:v>
                </c:pt>
                <c:pt idx="25">
                  <c:v>38.28</c:v>
                </c:pt>
                <c:pt idx="26">
                  <c:v>38.200000000000003</c:v>
                </c:pt>
                <c:pt idx="27">
                  <c:v>38.14</c:v>
                </c:pt>
                <c:pt idx="28">
                  <c:v>38.14</c:v>
                </c:pt>
                <c:pt idx="29">
                  <c:v>38.29</c:v>
                </c:pt>
                <c:pt idx="30">
                  <c:v>38.46</c:v>
                </c:pt>
                <c:pt idx="31">
                  <c:v>38.64</c:v>
                </c:pt>
                <c:pt idx="32">
                  <c:v>38.880000000000003</c:v>
                </c:pt>
                <c:pt idx="33">
                  <c:v>39.24</c:v>
                </c:pt>
                <c:pt idx="34">
                  <c:v>39.5</c:v>
                </c:pt>
                <c:pt idx="35">
                  <c:v>39.86</c:v>
                </c:pt>
                <c:pt idx="36">
                  <c:v>40.299999999999997</c:v>
                </c:pt>
                <c:pt idx="37">
                  <c:v>40.74</c:v>
                </c:pt>
                <c:pt idx="38">
                  <c:v>41.12</c:v>
                </c:pt>
                <c:pt idx="39">
                  <c:v>41.5</c:v>
                </c:pt>
                <c:pt idx="40">
                  <c:v>41.87</c:v>
                </c:pt>
                <c:pt idx="41">
                  <c:v>42.22</c:v>
                </c:pt>
                <c:pt idx="42">
                  <c:v>42.6</c:v>
                </c:pt>
                <c:pt idx="43">
                  <c:v>43</c:v>
                </c:pt>
                <c:pt idx="44">
                  <c:v>43.36</c:v>
                </c:pt>
                <c:pt idx="45">
                  <c:v>43.67</c:v>
                </c:pt>
                <c:pt idx="46">
                  <c:v>43.93</c:v>
                </c:pt>
                <c:pt idx="47">
                  <c:v>44.23</c:v>
                </c:pt>
                <c:pt idx="48">
                  <c:v>44.53</c:v>
                </c:pt>
                <c:pt idx="49">
                  <c:v>44.89</c:v>
                </c:pt>
                <c:pt idx="50">
                  <c:v>45.33</c:v>
                </c:pt>
                <c:pt idx="51">
                  <c:v>45.78</c:v>
                </c:pt>
                <c:pt idx="52">
                  <c:v>46.13</c:v>
                </c:pt>
                <c:pt idx="53">
                  <c:v>46.43</c:v>
                </c:pt>
                <c:pt idx="54">
                  <c:v>46.75</c:v>
                </c:pt>
                <c:pt idx="55">
                  <c:v>47.11</c:v>
                </c:pt>
                <c:pt idx="56">
                  <c:v>47.46</c:v>
                </c:pt>
                <c:pt idx="57">
                  <c:v>47.84</c:v>
                </c:pt>
                <c:pt idx="58">
                  <c:v>48.22</c:v>
                </c:pt>
                <c:pt idx="59">
                  <c:v>47.91</c:v>
                </c:pt>
                <c:pt idx="60">
                  <c:v>48.32</c:v>
                </c:pt>
                <c:pt idx="61">
                  <c:v>48.98</c:v>
                </c:pt>
                <c:pt idx="62">
                  <c:v>49.21</c:v>
                </c:pt>
                <c:pt idx="63">
                  <c:v>49.48</c:v>
                </c:pt>
                <c:pt idx="64">
                  <c:v>49.84</c:v>
                </c:pt>
                <c:pt idx="65">
                  <c:v>50.21</c:v>
                </c:pt>
                <c:pt idx="66">
                  <c:v>50.51</c:v>
                </c:pt>
                <c:pt idx="67">
                  <c:v>50.8</c:v>
                </c:pt>
                <c:pt idx="68">
                  <c:v>51.28</c:v>
                </c:pt>
                <c:pt idx="69">
                  <c:v>51.41</c:v>
                </c:pt>
                <c:pt idx="70">
                  <c:v>51.74</c:v>
                </c:pt>
                <c:pt idx="71">
                  <c:v>52.16</c:v>
                </c:pt>
                <c:pt idx="72">
                  <c:v>52.58</c:v>
                </c:pt>
                <c:pt idx="73">
                  <c:v>52.95</c:v>
                </c:pt>
                <c:pt idx="74">
                  <c:v>53.28</c:v>
                </c:pt>
                <c:pt idx="75">
                  <c:v>53.64</c:v>
                </c:pt>
                <c:pt idx="76">
                  <c:v>53.98</c:v>
                </c:pt>
                <c:pt idx="77">
                  <c:v>54.38</c:v>
                </c:pt>
                <c:pt idx="78">
                  <c:v>54.89</c:v>
                </c:pt>
                <c:pt idx="79">
                  <c:v>55.3</c:v>
                </c:pt>
                <c:pt idx="80">
                  <c:v>55.73</c:v>
                </c:pt>
                <c:pt idx="81">
                  <c:v>56.17</c:v>
                </c:pt>
                <c:pt idx="82">
                  <c:v>56.57</c:v>
                </c:pt>
                <c:pt idx="83">
                  <c:v>56.97</c:v>
                </c:pt>
                <c:pt idx="84">
                  <c:v>57.39</c:v>
                </c:pt>
                <c:pt idx="85">
                  <c:v>57.88</c:v>
                </c:pt>
                <c:pt idx="86">
                  <c:v>58.36</c:v>
                </c:pt>
                <c:pt idx="87">
                  <c:v>58.76</c:v>
                </c:pt>
                <c:pt idx="88">
                  <c:v>59.11</c:v>
                </c:pt>
                <c:pt idx="89">
                  <c:v>59.46</c:v>
                </c:pt>
                <c:pt idx="90">
                  <c:v>59.8</c:v>
                </c:pt>
                <c:pt idx="91">
                  <c:v>60.14</c:v>
                </c:pt>
                <c:pt idx="92">
                  <c:v>60.63</c:v>
                </c:pt>
                <c:pt idx="93">
                  <c:v>61.1</c:v>
                </c:pt>
                <c:pt idx="94">
                  <c:v>61.58</c:v>
                </c:pt>
                <c:pt idx="95">
                  <c:v>61.98</c:v>
                </c:pt>
                <c:pt idx="96">
                  <c:v>62.35</c:v>
                </c:pt>
                <c:pt idx="97">
                  <c:v>62.72</c:v>
                </c:pt>
                <c:pt idx="98">
                  <c:v>63.14</c:v>
                </c:pt>
                <c:pt idx="99">
                  <c:v>63.65</c:v>
                </c:pt>
                <c:pt idx="100">
                  <c:v>64.150000000000006</c:v>
                </c:pt>
                <c:pt idx="101">
                  <c:v>64.48</c:v>
                </c:pt>
                <c:pt idx="102">
                  <c:v>64.849999999999994</c:v>
                </c:pt>
                <c:pt idx="103">
                  <c:v>65.23</c:v>
                </c:pt>
                <c:pt idx="104">
                  <c:v>65.63</c:v>
                </c:pt>
                <c:pt idx="105">
                  <c:v>66.08</c:v>
                </c:pt>
                <c:pt idx="106">
                  <c:v>66.569999999999993</c:v>
                </c:pt>
                <c:pt idx="107">
                  <c:v>67.08</c:v>
                </c:pt>
                <c:pt idx="108">
                  <c:v>67.489999999999995</c:v>
                </c:pt>
                <c:pt idx="109">
                  <c:v>67.92</c:v>
                </c:pt>
                <c:pt idx="110">
                  <c:v>68.319999999999993</c:v>
                </c:pt>
                <c:pt idx="111">
                  <c:v>68.7</c:v>
                </c:pt>
                <c:pt idx="112">
                  <c:v>69.12</c:v>
                </c:pt>
                <c:pt idx="113">
                  <c:v>69.62</c:v>
                </c:pt>
                <c:pt idx="114">
                  <c:v>70.099999999999994</c:v>
                </c:pt>
                <c:pt idx="115">
                  <c:v>70.489999999999995</c:v>
                </c:pt>
                <c:pt idx="116">
                  <c:v>70.84</c:v>
                </c:pt>
                <c:pt idx="117">
                  <c:v>71.209999999999994</c:v>
                </c:pt>
                <c:pt idx="118">
                  <c:v>71.56</c:v>
                </c:pt>
                <c:pt idx="119">
                  <c:v>71.95</c:v>
                </c:pt>
                <c:pt idx="120">
                  <c:v>72.39</c:v>
                </c:pt>
                <c:pt idx="121">
                  <c:v>72.89</c:v>
                </c:pt>
                <c:pt idx="122">
                  <c:v>73.19</c:v>
                </c:pt>
                <c:pt idx="123">
                  <c:v>73.55</c:v>
                </c:pt>
                <c:pt idx="124">
                  <c:v>73.95</c:v>
                </c:pt>
                <c:pt idx="125">
                  <c:v>74.319999999999993</c:v>
                </c:pt>
                <c:pt idx="126">
                  <c:v>74.7</c:v>
                </c:pt>
                <c:pt idx="127">
                  <c:v>75.13</c:v>
                </c:pt>
                <c:pt idx="128">
                  <c:v>75.59</c:v>
                </c:pt>
                <c:pt idx="129">
                  <c:v>76.02</c:v>
                </c:pt>
                <c:pt idx="130">
                  <c:v>76.319999999999993</c:v>
                </c:pt>
                <c:pt idx="131">
                  <c:v>76.61</c:v>
                </c:pt>
                <c:pt idx="132">
                  <c:v>76.92</c:v>
                </c:pt>
                <c:pt idx="133">
                  <c:v>77.27</c:v>
                </c:pt>
                <c:pt idx="134">
                  <c:v>77.67</c:v>
                </c:pt>
                <c:pt idx="135">
                  <c:v>78.06</c:v>
                </c:pt>
                <c:pt idx="136">
                  <c:v>78.400000000000006</c:v>
                </c:pt>
                <c:pt idx="137">
                  <c:v>78.680000000000007</c:v>
                </c:pt>
                <c:pt idx="138">
                  <c:v>78.959999999999994</c:v>
                </c:pt>
                <c:pt idx="139">
                  <c:v>79.260000000000005</c:v>
                </c:pt>
                <c:pt idx="140">
                  <c:v>79.64</c:v>
                </c:pt>
                <c:pt idx="141">
                  <c:v>80.040000000000006</c:v>
                </c:pt>
                <c:pt idx="142">
                  <c:v>80.400000000000006</c:v>
                </c:pt>
                <c:pt idx="143">
                  <c:v>80.69</c:v>
                </c:pt>
                <c:pt idx="144">
                  <c:v>80.94</c:v>
                </c:pt>
                <c:pt idx="145">
                  <c:v>81.180000000000007</c:v>
                </c:pt>
                <c:pt idx="146">
                  <c:v>81.39</c:v>
                </c:pt>
                <c:pt idx="147">
                  <c:v>81.66</c:v>
                </c:pt>
                <c:pt idx="148">
                  <c:v>81.94</c:v>
                </c:pt>
                <c:pt idx="149">
                  <c:v>82.28</c:v>
                </c:pt>
                <c:pt idx="150">
                  <c:v>82.51</c:v>
                </c:pt>
                <c:pt idx="151">
                  <c:v>82.72</c:v>
                </c:pt>
                <c:pt idx="152">
                  <c:v>82.91</c:v>
                </c:pt>
                <c:pt idx="153">
                  <c:v>83.02</c:v>
                </c:pt>
                <c:pt idx="154">
                  <c:v>83.2</c:v>
                </c:pt>
                <c:pt idx="155">
                  <c:v>83.5</c:v>
                </c:pt>
                <c:pt idx="156">
                  <c:v>83.82</c:v>
                </c:pt>
                <c:pt idx="157">
                  <c:v>84.05</c:v>
                </c:pt>
                <c:pt idx="158">
                  <c:v>84.23</c:v>
                </c:pt>
                <c:pt idx="159">
                  <c:v>84.36</c:v>
                </c:pt>
                <c:pt idx="160">
                  <c:v>84.61</c:v>
                </c:pt>
                <c:pt idx="161">
                  <c:v>84.8</c:v>
                </c:pt>
                <c:pt idx="162">
                  <c:v>85.07</c:v>
                </c:pt>
                <c:pt idx="163">
                  <c:v>85.36</c:v>
                </c:pt>
                <c:pt idx="164">
                  <c:v>85.58</c:v>
                </c:pt>
                <c:pt idx="165">
                  <c:v>85.77</c:v>
                </c:pt>
                <c:pt idx="166">
                  <c:v>85.94</c:v>
                </c:pt>
                <c:pt idx="167">
                  <c:v>86.12</c:v>
                </c:pt>
                <c:pt idx="168">
                  <c:v>86.3</c:v>
                </c:pt>
                <c:pt idx="169">
                  <c:v>86.56</c:v>
                </c:pt>
                <c:pt idx="170">
                  <c:v>86.83</c:v>
                </c:pt>
                <c:pt idx="171">
                  <c:v>87</c:v>
                </c:pt>
                <c:pt idx="172">
                  <c:v>87.16</c:v>
                </c:pt>
                <c:pt idx="173">
                  <c:v>87.37</c:v>
                </c:pt>
                <c:pt idx="174">
                  <c:v>88.17</c:v>
                </c:pt>
                <c:pt idx="175">
                  <c:v>88.38</c:v>
                </c:pt>
                <c:pt idx="176">
                  <c:v>88.67</c:v>
                </c:pt>
                <c:pt idx="177" formatCode="General">
                  <c:v>88.96</c:v>
                </c:pt>
                <c:pt idx="178" formatCode="General">
                  <c:v>89.11</c:v>
                </c:pt>
                <c:pt idx="179" formatCode="General">
                  <c:v>89.27</c:v>
                </c:pt>
                <c:pt idx="180" formatCode="General">
                  <c:v>89.48</c:v>
                </c:pt>
                <c:pt idx="181" formatCode="General">
                  <c:v>89.64</c:v>
                </c:pt>
                <c:pt idx="182" formatCode="General">
                  <c:v>89.78</c:v>
                </c:pt>
                <c:pt idx="183" formatCode="General">
                  <c:v>89.89</c:v>
                </c:pt>
                <c:pt idx="184" formatCode="General">
                  <c:v>90.08</c:v>
                </c:pt>
                <c:pt idx="185" formatCode="General">
                  <c:v>90.2</c:v>
                </c:pt>
                <c:pt idx="186" formatCode="General">
                  <c:v>90.32</c:v>
                </c:pt>
                <c:pt idx="187" formatCode="General">
                  <c:v>90.44</c:v>
                </c:pt>
                <c:pt idx="188" formatCode="General">
                  <c:v>90.47</c:v>
                </c:pt>
                <c:pt idx="189" formatCode="General">
                  <c:v>90.46</c:v>
                </c:pt>
                <c:pt idx="190" formatCode="General">
                  <c:v>90.54</c:v>
                </c:pt>
                <c:pt idx="191" formatCode="General">
                  <c:v>90.63</c:v>
                </c:pt>
                <c:pt idx="192" formatCode="General">
                  <c:v>90.61</c:v>
                </c:pt>
                <c:pt idx="193" formatCode="General">
                  <c:v>90.51</c:v>
                </c:pt>
                <c:pt idx="194" formatCode="General">
                  <c:v>90.41</c:v>
                </c:pt>
                <c:pt idx="195" formatCode="General">
                  <c:v>90.34</c:v>
                </c:pt>
                <c:pt idx="196" formatCode="General">
                  <c:v>90.3</c:v>
                </c:pt>
                <c:pt idx="197" formatCode="General">
                  <c:v>90.39</c:v>
                </c:pt>
                <c:pt idx="198" formatCode="General">
                  <c:v>90.55</c:v>
                </c:pt>
                <c:pt idx="199" formatCode="General">
                  <c:v>90.59</c:v>
                </c:pt>
                <c:pt idx="200" formatCode="General">
                  <c:v>90.57</c:v>
                </c:pt>
                <c:pt idx="201" formatCode="General">
                  <c:v>90.51</c:v>
                </c:pt>
                <c:pt idx="202" formatCode="General">
                  <c:v>90.42</c:v>
                </c:pt>
                <c:pt idx="203" formatCode="General">
                  <c:v>90.33</c:v>
                </c:pt>
                <c:pt idx="204" formatCode="General">
                  <c:v>90.31</c:v>
                </c:pt>
                <c:pt idx="205" formatCode="General">
                  <c:v>90.31</c:v>
                </c:pt>
                <c:pt idx="206" formatCode="General">
                  <c:v>90.21</c:v>
                </c:pt>
                <c:pt idx="207" formatCode="General">
                  <c:v>90.14</c:v>
                </c:pt>
                <c:pt idx="208" formatCode="General">
                  <c:v>90.08</c:v>
                </c:pt>
                <c:pt idx="209" formatCode="General">
                  <c:v>90.02</c:v>
                </c:pt>
                <c:pt idx="210" formatCode="General">
                  <c:v>89.98</c:v>
                </c:pt>
                <c:pt idx="211" formatCode="General">
                  <c:v>89.98</c:v>
                </c:pt>
                <c:pt idx="212" formatCode="General">
                  <c:v>90.09</c:v>
                </c:pt>
                <c:pt idx="213" formatCode="General">
                  <c:v>90.08</c:v>
                </c:pt>
                <c:pt idx="214" formatCode="General">
                  <c:v>89.92</c:v>
                </c:pt>
                <c:pt idx="215" formatCode="General">
                  <c:v>89.74</c:v>
                </c:pt>
                <c:pt idx="216" formatCode="General">
                  <c:v>89.44</c:v>
                </c:pt>
                <c:pt idx="217" formatCode="General">
                  <c:v>89.18</c:v>
                </c:pt>
                <c:pt idx="218" formatCode="General">
                  <c:v>89.02</c:v>
                </c:pt>
                <c:pt idx="219" formatCode="General">
                  <c:v>88.84</c:v>
                </c:pt>
                <c:pt idx="220" formatCode="General">
                  <c:v>88.44</c:v>
                </c:pt>
                <c:pt idx="221" formatCode="General">
                  <c:v>87.99</c:v>
                </c:pt>
                <c:pt idx="222" formatCode="General">
                  <c:v>87.49</c:v>
                </c:pt>
                <c:pt idx="223" formatCode="General">
                  <c:v>87.05</c:v>
                </c:pt>
                <c:pt idx="224" formatCode="General">
                  <c:v>86.64</c:v>
                </c:pt>
                <c:pt idx="225" formatCode="General">
                  <c:v>86.27</c:v>
                </c:pt>
                <c:pt idx="226" formatCode="General">
                  <c:v>85.94</c:v>
                </c:pt>
                <c:pt idx="227" formatCode="General">
                  <c:v>85.49</c:v>
                </c:pt>
                <c:pt idx="228" formatCode="General">
                  <c:v>85.05</c:v>
                </c:pt>
                <c:pt idx="229" formatCode="General">
                  <c:v>84.74</c:v>
                </c:pt>
                <c:pt idx="230" formatCode="General">
                  <c:v>84.42</c:v>
                </c:pt>
                <c:pt idx="231" formatCode="General">
                  <c:v>84.11</c:v>
                </c:pt>
                <c:pt idx="232" formatCode="General">
                  <c:v>83.89</c:v>
                </c:pt>
                <c:pt idx="233" formatCode="General">
                  <c:v>83.72</c:v>
                </c:pt>
                <c:pt idx="234" formatCode="General">
                  <c:v>83.5</c:v>
                </c:pt>
                <c:pt idx="235" formatCode="General">
                  <c:v>83.27</c:v>
                </c:pt>
                <c:pt idx="236" formatCode="General">
                  <c:v>82.97</c:v>
                </c:pt>
                <c:pt idx="237" formatCode="General">
                  <c:v>82.66</c:v>
                </c:pt>
                <c:pt idx="238" formatCode="General">
                  <c:v>82.28</c:v>
                </c:pt>
                <c:pt idx="239" formatCode="General">
                  <c:v>81.99</c:v>
                </c:pt>
                <c:pt idx="240" formatCode="General">
                  <c:v>81.72</c:v>
                </c:pt>
                <c:pt idx="241" formatCode="General">
                  <c:v>81.180000000000007</c:v>
                </c:pt>
                <c:pt idx="242" formatCode="General">
                  <c:v>80.489999999999995</c:v>
                </c:pt>
                <c:pt idx="243" formatCode="General">
                  <c:v>79.790000000000006</c:v>
                </c:pt>
                <c:pt idx="244" formatCode="General">
                  <c:v>79.16</c:v>
                </c:pt>
                <c:pt idx="245" formatCode="General">
                  <c:v>78.59</c:v>
                </c:pt>
                <c:pt idx="246" formatCode="General">
                  <c:v>78.09</c:v>
                </c:pt>
                <c:pt idx="247" formatCode="General">
                  <c:v>77.56</c:v>
                </c:pt>
                <c:pt idx="248" formatCode="General">
                  <c:v>76.849999999999994</c:v>
                </c:pt>
                <c:pt idx="249" formatCode="General">
                  <c:v>76.11</c:v>
                </c:pt>
                <c:pt idx="250" formatCode="General">
                  <c:v>75.48</c:v>
                </c:pt>
                <c:pt idx="251" formatCode="General">
                  <c:v>74.959999999999994</c:v>
                </c:pt>
                <c:pt idx="252" formatCode="General">
                  <c:v>74.5</c:v>
                </c:pt>
                <c:pt idx="253" formatCode="General">
                  <c:v>74.150000000000006</c:v>
                </c:pt>
                <c:pt idx="254" formatCode="General">
                  <c:v>73.819999999999993</c:v>
                </c:pt>
                <c:pt idx="255" formatCode="General">
                  <c:v>73.27</c:v>
                </c:pt>
                <c:pt idx="256" formatCode="General">
                  <c:v>72.7</c:v>
                </c:pt>
                <c:pt idx="257" formatCode="General">
                  <c:v>72.12</c:v>
                </c:pt>
                <c:pt idx="258" formatCode="General">
                  <c:v>71.510000000000005</c:v>
                </c:pt>
                <c:pt idx="259" formatCode="General">
                  <c:v>70.89</c:v>
                </c:pt>
                <c:pt idx="260" formatCode="General">
                  <c:v>70.38</c:v>
                </c:pt>
                <c:pt idx="261" formatCode="General">
                  <c:v>69.88</c:v>
                </c:pt>
                <c:pt idx="262" formatCode="General">
                  <c:v>69.209999999999994</c:v>
                </c:pt>
                <c:pt idx="263" formatCode="General">
                  <c:v>68.489999999999995</c:v>
                </c:pt>
                <c:pt idx="264" formatCode="General">
                  <c:v>67.849999999999994</c:v>
                </c:pt>
                <c:pt idx="265" formatCode="General">
                  <c:v>67.260000000000005</c:v>
                </c:pt>
                <c:pt idx="266" formatCode="General">
                  <c:v>66.78</c:v>
                </c:pt>
                <c:pt idx="267" formatCode="General">
                  <c:v>66.52</c:v>
                </c:pt>
                <c:pt idx="268" formatCode="General">
                  <c:v>66.39</c:v>
                </c:pt>
                <c:pt idx="269" formatCode="General">
                  <c:v>66.17</c:v>
                </c:pt>
                <c:pt idx="270" formatCode="General">
                  <c:v>65.739999999999995</c:v>
                </c:pt>
                <c:pt idx="271" formatCode="General">
                  <c:v>65.239999999999995</c:v>
                </c:pt>
                <c:pt idx="272" formatCode="General">
                  <c:v>64.680000000000007</c:v>
                </c:pt>
                <c:pt idx="273" formatCode="General">
                  <c:v>64.11</c:v>
                </c:pt>
                <c:pt idx="274" formatCode="General">
                  <c:v>63.64</c:v>
                </c:pt>
                <c:pt idx="275" formatCode="General">
                  <c:v>63.14</c:v>
                </c:pt>
                <c:pt idx="276" formatCode="General">
                  <c:v>62.53</c:v>
                </c:pt>
                <c:pt idx="277" formatCode="General">
                  <c:v>61.82</c:v>
                </c:pt>
                <c:pt idx="278" formatCode="General">
                  <c:v>61.13</c:v>
                </c:pt>
                <c:pt idx="279" formatCode="General">
                  <c:v>60.3</c:v>
                </c:pt>
                <c:pt idx="280" formatCode="General">
                  <c:v>59.43</c:v>
                </c:pt>
                <c:pt idx="281" formatCode="General">
                  <c:v>58.74</c:v>
                </c:pt>
                <c:pt idx="282" formatCode="General">
                  <c:v>58.06</c:v>
                </c:pt>
                <c:pt idx="283" formatCode="General">
                  <c:v>57.28</c:v>
                </c:pt>
                <c:pt idx="284" formatCode="General">
                  <c:v>56.51</c:v>
                </c:pt>
                <c:pt idx="285" formatCode="General">
                  <c:v>55.79</c:v>
                </c:pt>
                <c:pt idx="286" formatCode="General">
                  <c:v>55.09</c:v>
                </c:pt>
                <c:pt idx="287" formatCode="General">
                  <c:v>54.39</c:v>
                </c:pt>
                <c:pt idx="288" formatCode="General">
                  <c:v>53.8</c:v>
                </c:pt>
                <c:pt idx="289" formatCode="General">
                  <c:v>53.21</c:v>
                </c:pt>
                <c:pt idx="290" formatCode="General">
                  <c:v>52.4</c:v>
                </c:pt>
                <c:pt idx="291" formatCode="General">
                  <c:v>51.5</c:v>
                </c:pt>
                <c:pt idx="292" formatCode="General">
                  <c:v>50.59</c:v>
                </c:pt>
                <c:pt idx="293" formatCode="General">
                  <c:v>49.68</c:v>
                </c:pt>
                <c:pt idx="294" formatCode="General">
                  <c:v>48.83</c:v>
                </c:pt>
                <c:pt idx="295" formatCode="General">
                  <c:v>48.15</c:v>
                </c:pt>
                <c:pt idx="296" formatCode="General">
                  <c:v>47.46</c:v>
                </c:pt>
                <c:pt idx="297" formatCode="General">
                  <c:v>46.59</c:v>
                </c:pt>
                <c:pt idx="298" formatCode="General">
                  <c:v>45.75</c:v>
                </c:pt>
                <c:pt idx="299" formatCode="General">
                  <c:v>44.9</c:v>
                </c:pt>
                <c:pt idx="300" formatCode="General">
                  <c:v>44.06</c:v>
                </c:pt>
                <c:pt idx="301" formatCode="General">
                  <c:v>43.29</c:v>
                </c:pt>
                <c:pt idx="302" formatCode="General">
                  <c:v>42.74</c:v>
                </c:pt>
                <c:pt idx="303" formatCode="General">
                  <c:v>42.21</c:v>
                </c:pt>
                <c:pt idx="304" formatCode="General">
                  <c:v>41.6</c:v>
                </c:pt>
                <c:pt idx="305" formatCode="General">
                  <c:v>40.97</c:v>
                </c:pt>
                <c:pt idx="306" formatCode="General">
                  <c:v>40.49</c:v>
                </c:pt>
                <c:pt idx="307" formatCode="General">
                  <c:v>40.049999999999997</c:v>
                </c:pt>
                <c:pt idx="308" formatCode="General">
                  <c:v>39.67</c:v>
                </c:pt>
                <c:pt idx="309" formatCode="General">
                  <c:v>39.380000000000003</c:v>
                </c:pt>
                <c:pt idx="310" formatCode="General">
                  <c:v>39.06</c:v>
                </c:pt>
                <c:pt idx="311" formatCode="General">
                  <c:v>38.54</c:v>
                </c:pt>
                <c:pt idx="312" formatCode="General">
                  <c:v>37.979999999999997</c:v>
                </c:pt>
                <c:pt idx="313" formatCode="General">
                  <c:v>37.340000000000003</c:v>
                </c:pt>
                <c:pt idx="314" formatCode="General">
                  <c:v>36.619999999999997</c:v>
                </c:pt>
                <c:pt idx="315" formatCode="General">
                  <c:v>35.880000000000003</c:v>
                </c:pt>
                <c:pt idx="316" formatCode="General">
                  <c:v>35.33</c:v>
                </c:pt>
                <c:pt idx="317" formatCode="General">
                  <c:v>34.94</c:v>
                </c:pt>
                <c:pt idx="318" formatCode="General">
                  <c:v>34.44</c:v>
                </c:pt>
                <c:pt idx="319" formatCode="General">
                  <c:v>33.880000000000003</c:v>
                </c:pt>
                <c:pt idx="320" formatCode="General">
                  <c:v>33.43</c:v>
                </c:pt>
                <c:pt idx="321" formatCode="General">
                  <c:v>33</c:v>
                </c:pt>
                <c:pt idx="322" formatCode="General">
                  <c:v>32.6</c:v>
                </c:pt>
                <c:pt idx="323" formatCode="General">
                  <c:v>32.340000000000003</c:v>
                </c:pt>
                <c:pt idx="324" formatCode="General">
                  <c:v>32.07</c:v>
                </c:pt>
                <c:pt idx="325" formatCode="General">
                  <c:v>31.64</c:v>
                </c:pt>
                <c:pt idx="326" formatCode="General">
                  <c:v>31.36</c:v>
                </c:pt>
                <c:pt idx="327" formatCode="General">
                  <c:v>31.09</c:v>
                </c:pt>
                <c:pt idx="328" formatCode="General">
                  <c:v>30.78</c:v>
                </c:pt>
                <c:pt idx="329" formatCode="General">
                  <c:v>30.39</c:v>
                </c:pt>
                <c:pt idx="330" formatCode="General">
                  <c:v>30.11</c:v>
                </c:pt>
                <c:pt idx="331" formatCode="General">
                  <c:v>29.91</c:v>
                </c:pt>
                <c:pt idx="332" formatCode="General">
                  <c:v>29.63</c:v>
                </c:pt>
                <c:pt idx="333" formatCode="General">
                  <c:v>29.27</c:v>
                </c:pt>
                <c:pt idx="334" formatCode="General">
                  <c:v>28.94</c:v>
                </c:pt>
                <c:pt idx="335" formatCode="General">
                  <c:v>28.64</c:v>
                </c:pt>
                <c:pt idx="336" formatCode="General">
                  <c:v>28.39</c:v>
                </c:pt>
                <c:pt idx="337" formatCode="General">
                  <c:v>28.29</c:v>
                </c:pt>
                <c:pt idx="338" formatCode="General">
                  <c:v>28.19</c:v>
                </c:pt>
                <c:pt idx="339" formatCode="General">
                  <c:v>27.91</c:v>
                </c:pt>
                <c:pt idx="340" formatCode="General">
                  <c:v>27.58</c:v>
                </c:pt>
                <c:pt idx="341" formatCode="General">
                  <c:v>27.29</c:v>
                </c:pt>
                <c:pt idx="342" formatCode="General">
                  <c:v>27.11</c:v>
                </c:pt>
                <c:pt idx="343" formatCode="General">
                  <c:v>26.95</c:v>
                </c:pt>
                <c:pt idx="344" formatCode="General">
                  <c:v>26.9</c:v>
                </c:pt>
                <c:pt idx="345" formatCode="General">
                  <c:v>26.85</c:v>
                </c:pt>
                <c:pt idx="346" formatCode="General">
                  <c:v>26.63</c:v>
                </c:pt>
                <c:pt idx="347" formatCode="General">
                  <c:v>26.45</c:v>
                </c:pt>
                <c:pt idx="348" formatCode="General">
                  <c:v>26.3</c:v>
                </c:pt>
                <c:pt idx="349" formatCode="General">
                  <c:v>26.21</c:v>
                </c:pt>
                <c:pt idx="350" formatCode="General">
                  <c:v>26.12</c:v>
                </c:pt>
                <c:pt idx="351" formatCode="General">
                  <c:v>26.12</c:v>
                </c:pt>
                <c:pt idx="352" formatCode="General">
                  <c:v>26.17</c:v>
                </c:pt>
                <c:pt idx="353" formatCode="General">
                  <c:v>26.05</c:v>
                </c:pt>
                <c:pt idx="354" formatCode="General">
                  <c:v>26</c:v>
                </c:pt>
                <c:pt idx="355" formatCode="General">
                  <c:v>25.85</c:v>
                </c:pt>
                <c:pt idx="356" formatCode="General">
                  <c:v>25.76</c:v>
                </c:pt>
                <c:pt idx="357" formatCode="General">
                  <c:v>25.68</c:v>
                </c:pt>
                <c:pt idx="358" formatCode="General">
                  <c:v>25.72</c:v>
                </c:pt>
                <c:pt idx="359" formatCode="General">
                  <c:v>25.74</c:v>
                </c:pt>
                <c:pt idx="360" formatCode="General">
                  <c:v>25.64</c:v>
                </c:pt>
                <c:pt idx="361" formatCode="General">
                  <c:v>25.6</c:v>
                </c:pt>
                <c:pt idx="362" formatCode="General">
                  <c:v>25.61</c:v>
                </c:pt>
                <c:pt idx="363" formatCode="General">
                  <c:v>25.69</c:v>
                </c:pt>
                <c:pt idx="364" formatCode="General">
                  <c:v>25.69</c:v>
                </c:pt>
              </c:numCache>
            </c:numRef>
          </c:val>
          <c:smooth val="0"/>
          <c:extLst>
            <c:ext xmlns:c16="http://schemas.microsoft.com/office/drawing/2014/chart" uri="{C3380CC4-5D6E-409C-BE32-E72D297353CC}">
              <c16:uniqueId val="{00000006-C0AB-4AB6-B085-155704900AC1}"/>
            </c:ext>
          </c:extLst>
        </c:ser>
        <c:ser>
          <c:idx val="7"/>
          <c:order val="7"/>
          <c:tx>
            <c:strRef>
              <c:f>'Figure 11 %data'!$L$2</c:f>
              <c:strCache>
                <c:ptCount val="1"/>
                <c:pt idx="0">
                  <c:v>15/16</c:v>
                </c:pt>
              </c:strCache>
            </c:strRef>
          </c:tx>
          <c:spPr>
            <a:ln w="28575" cap="rnd">
              <a:solidFill>
                <a:schemeClr val="accent2">
                  <a:lumMod val="60000"/>
                </a:schemeClr>
              </a:solidFill>
              <a:round/>
            </a:ln>
            <a:effectLst/>
          </c:spPr>
          <c:marker>
            <c:symbol val="none"/>
          </c:marker>
          <c:cat>
            <c:numLit>
              <c:formatCode>General</c:formatCode>
              <c:ptCount val="366"/>
              <c:pt idx="0">
                <c:v>42095</c:v>
              </c:pt>
              <c:pt idx="1">
                <c:v>42096</c:v>
              </c:pt>
              <c:pt idx="2">
                <c:v>42097</c:v>
              </c:pt>
              <c:pt idx="3">
                <c:v>42098</c:v>
              </c:pt>
              <c:pt idx="4">
                <c:v>42099</c:v>
              </c:pt>
              <c:pt idx="5">
                <c:v>42100</c:v>
              </c:pt>
              <c:pt idx="6">
                <c:v>42101</c:v>
              </c:pt>
              <c:pt idx="7">
                <c:v>42102</c:v>
              </c:pt>
              <c:pt idx="8">
                <c:v>42103</c:v>
              </c:pt>
              <c:pt idx="9">
                <c:v>42104</c:v>
              </c:pt>
              <c:pt idx="10">
                <c:v>42105</c:v>
              </c:pt>
              <c:pt idx="11">
                <c:v>42106</c:v>
              </c:pt>
              <c:pt idx="12">
                <c:v>42107</c:v>
              </c:pt>
              <c:pt idx="13">
                <c:v>42108</c:v>
              </c:pt>
              <c:pt idx="14">
                <c:v>42109</c:v>
              </c:pt>
              <c:pt idx="15">
                <c:v>42110</c:v>
              </c:pt>
              <c:pt idx="16">
                <c:v>42111</c:v>
              </c:pt>
              <c:pt idx="17">
                <c:v>42112</c:v>
              </c:pt>
              <c:pt idx="18">
                <c:v>42113</c:v>
              </c:pt>
              <c:pt idx="19">
                <c:v>42114</c:v>
              </c:pt>
              <c:pt idx="20">
                <c:v>42115</c:v>
              </c:pt>
              <c:pt idx="21">
                <c:v>42116</c:v>
              </c:pt>
              <c:pt idx="22">
                <c:v>42117</c:v>
              </c:pt>
              <c:pt idx="23">
                <c:v>42118</c:v>
              </c:pt>
              <c:pt idx="24">
                <c:v>42119</c:v>
              </c:pt>
              <c:pt idx="25">
                <c:v>42120</c:v>
              </c:pt>
              <c:pt idx="26">
                <c:v>42121</c:v>
              </c:pt>
              <c:pt idx="27">
                <c:v>42122</c:v>
              </c:pt>
              <c:pt idx="28">
                <c:v>42123</c:v>
              </c:pt>
              <c:pt idx="29">
                <c:v>42124</c:v>
              </c:pt>
              <c:pt idx="30">
                <c:v>42125</c:v>
              </c:pt>
              <c:pt idx="31">
                <c:v>42126</c:v>
              </c:pt>
              <c:pt idx="32">
                <c:v>42127</c:v>
              </c:pt>
              <c:pt idx="33">
                <c:v>42128</c:v>
              </c:pt>
              <c:pt idx="34">
                <c:v>42129</c:v>
              </c:pt>
              <c:pt idx="35">
                <c:v>42130</c:v>
              </c:pt>
              <c:pt idx="36">
                <c:v>42131</c:v>
              </c:pt>
              <c:pt idx="37">
                <c:v>42132</c:v>
              </c:pt>
              <c:pt idx="38">
                <c:v>42133</c:v>
              </c:pt>
              <c:pt idx="39">
                <c:v>42134</c:v>
              </c:pt>
              <c:pt idx="40">
                <c:v>42135</c:v>
              </c:pt>
              <c:pt idx="41">
                <c:v>42136</c:v>
              </c:pt>
              <c:pt idx="42">
                <c:v>42137</c:v>
              </c:pt>
              <c:pt idx="43">
                <c:v>42138</c:v>
              </c:pt>
              <c:pt idx="44">
                <c:v>42139</c:v>
              </c:pt>
              <c:pt idx="45">
                <c:v>42140</c:v>
              </c:pt>
              <c:pt idx="46">
                <c:v>42141</c:v>
              </c:pt>
              <c:pt idx="47">
                <c:v>42142</c:v>
              </c:pt>
              <c:pt idx="48">
                <c:v>42143</c:v>
              </c:pt>
              <c:pt idx="49">
                <c:v>42144</c:v>
              </c:pt>
              <c:pt idx="50">
                <c:v>42145</c:v>
              </c:pt>
              <c:pt idx="51">
                <c:v>42146</c:v>
              </c:pt>
              <c:pt idx="52">
                <c:v>42147</c:v>
              </c:pt>
              <c:pt idx="53">
                <c:v>42148</c:v>
              </c:pt>
              <c:pt idx="54">
                <c:v>42149</c:v>
              </c:pt>
              <c:pt idx="55">
                <c:v>42150</c:v>
              </c:pt>
              <c:pt idx="56">
                <c:v>42151</c:v>
              </c:pt>
              <c:pt idx="57">
                <c:v>42152</c:v>
              </c:pt>
              <c:pt idx="58">
                <c:v>42153</c:v>
              </c:pt>
              <c:pt idx="59">
                <c:v>42154</c:v>
              </c:pt>
              <c:pt idx="60">
                <c:v>42155</c:v>
              </c:pt>
              <c:pt idx="61">
                <c:v>42156</c:v>
              </c:pt>
              <c:pt idx="62">
                <c:v>42157</c:v>
              </c:pt>
              <c:pt idx="63">
                <c:v>42158</c:v>
              </c:pt>
              <c:pt idx="64">
                <c:v>42159</c:v>
              </c:pt>
              <c:pt idx="65">
                <c:v>42160</c:v>
              </c:pt>
              <c:pt idx="66">
                <c:v>42161</c:v>
              </c:pt>
              <c:pt idx="67">
                <c:v>42162</c:v>
              </c:pt>
              <c:pt idx="68">
                <c:v>42163</c:v>
              </c:pt>
              <c:pt idx="69">
                <c:v>42164</c:v>
              </c:pt>
              <c:pt idx="70">
                <c:v>42165</c:v>
              </c:pt>
              <c:pt idx="71">
                <c:v>42166</c:v>
              </c:pt>
              <c:pt idx="72">
                <c:v>42167</c:v>
              </c:pt>
              <c:pt idx="73">
                <c:v>42168</c:v>
              </c:pt>
              <c:pt idx="74">
                <c:v>42169</c:v>
              </c:pt>
              <c:pt idx="75">
                <c:v>42170</c:v>
              </c:pt>
              <c:pt idx="76">
                <c:v>42171</c:v>
              </c:pt>
              <c:pt idx="77">
                <c:v>42172</c:v>
              </c:pt>
              <c:pt idx="78">
                <c:v>42173</c:v>
              </c:pt>
              <c:pt idx="79">
                <c:v>42174</c:v>
              </c:pt>
              <c:pt idx="80">
                <c:v>42175</c:v>
              </c:pt>
              <c:pt idx="81">
                <c:v>42176</c:v>
              </c:pt>
              <c:pt idx="82">
                <c:v>42177</c:v>
              </c:pt>
              <c:pt idx="83">
                <c:v>42178</c:v>
              </c:pt>
              <c:pt idx="84">
                <c:v>42179</c:v>
              </c:pt>
              <c:pt idx="85">
                <c:v>42180</c:v>
              </c:pt>
              <c:pt idx="86">
                <c:v>42181</c:v>
              </c:pt>
              <c:pt idx="87">
                <c:v>42182</c:v>
              </c:pt>
              <c:pt idx="88">
                <c:v>42183</c:v>
              </c:pt>
              <c:pt idx="89">
                <c:v>42184</c:v>
              </c:pt>
              <c:pt idx="90">
                <c:v>42185</c:v>
              </c:pt>
              <c:pt idx="91">
                <c:v>42186</c:v>
              </c:pt>
              <c:pt idx="92">
                <c:v>42187</c:v>
              </c:pt>
              <c:pt idx="93">
                <c:v>42188</c:v>
              </c:pt>
              <c:pt idx="94">
                <c:v>42189</c:v>
              </c:pt>
              <c:pt idx="95">
                <c:v>42190</c:v>
              </c:pt>
              <c:pt idx="96">
                <c:v>42191</c:v>
              </c:pt>
              <c:pt idx="97">
                <c:v>42192</c:v>
              </c:pt>
              <c:pt idx="98">
                <c:v>42193</c:v>
              </c:pt>
              <c:pt idx="99">
                <c:v>42194</c:v>
              </c:pt>
              <c:pt idx="100">
                <c:v>42195</c:v>
              </c:pt>
              <c:pt idx="101">
                <c:v>42196</c:v>
              </c:pt>
              <c:pt idx="102">
                <c:v>42197</c:v>
              </c:pt>
              <c:pt idx="103">
                <c:v>42198</c:v>
              </c:pt>
              <c:pt idx="104">
                <c:v>42199</c:v>
              </c:pt>
              <c:pt idx="105">
                <c:v>42200</c:v>
              </c:pt>
              <c:pt idx="106">
                <c:v>42201</c:v>
              </c:pt>
              <c:pt idx="107">
                <c:v>42202</c:v>
              </c:pt>
              <c:pt idx="108">
                <c:v>42203</c:v>
              </c:pt>
              <c:pt idx="109">
                <c:v>42204</c:v>
              </c:pt>
              <c:pt idx="110">
                <c:v>42205</c:v>
              </c:pt>
              <c:pt idx="111">
                <c:v>42206</c:v>
              </c:pt>
              <c:pt idx="112">
                <c:v>42207</c:v>
              </c:pt>
              <c:pt idx="113">
                <c:v>42208</c:v>
              </c:pt>
              <c:pt idx="114">
                <c:v>42209</c:v>
              </c:pt>
              <c:pt idx="115">
                <c:v>42210</c:v>
              </c:pt>
              <c:pt idx="116">
                <c:v>42211</c:v>
              </c:pt>
              <c:pt idx="117">
                <c:v>42212</c:v>
              </c:pt>
              <c:pt idx="118">
                <c:v>42213</c:v>
              </c:pt>
              <c:pt idx="119">
                <c:v>42214</c:v>
              </c:pt>
              <c:pt idx="120">
                <c:v>42215</c:v>
              </c:pt>
              <c:pt idx="121">
                <c:v>42216</c:v>
              </c:pt>
              <c:pt idx="122">
                <c:v>42217</c:v>
              </c:pt>
              <c:pt idx="123">
                <c:v>42218</c:v>
              </c:pt>
              <c:pt idx="124">
                <c:v>42219</c:v>
              </c:pt>
              <c:pt idx="125">
                <c:v>42220</c:v>
              </c:pt>
              <c:pt idx="126">
                <c:v>42221</c:v>
              </c:pt>
              <c:pt idx="127">
                <c:v>42222</c:v>
              </c:pt>
              <c:pt idx="128">
                <c:v>42223</c:v>
              </c:pt>
              <c:pt idx="129">
                <c:v>42224</c:v>
              </c:pt>
              <c:pt idx="130">
                <c:v>42225</c:v>
              </c:pt>
              <c:pt idx="131">
                <c:v>42226</c:v>
              </c:pt>
              <c:pt idx="132">
                <c:v>42227</c:v>
              </c:pt>
              <c:pt idx="133">
                <c:v>42228</c:v>
              </c:pt>
              <c:pt idx="134">
                <c:v>42229</c:v>
              </c:pt>
              <c:pt idx="135">
                <c:v>42230</c:v>
              </c:pt>
              <c:pt idx="136">
                <c:v>42231</c:v>
              </c:pt>
              <c:pt idx="137">
                <c:v>42232</c:v>
              </c:pt>
              <c:pt idx="138">
                <c:v>42233</c:v>
              </c:pt>
              <c:pt idx="139">
                <c:v>42234</c:v>
              </c:pt>
              <c:pt idx="140">
                <c:v>42235</c:v>
              </c:pt>
              <c:pt idx="141">
                <c:v>42236</c:v>
              </c:pt>
              <c:pt idx="142">
                <c:v>42237</c:v>
              </c:pt>
              <c:pt idx="143">
                <c:v>42238</c:v>
              </c:pt>
              <c:pt idx="144">
                <c:v>42239</c:v>
              </c:pt>
              <c:pt idx="145">
                <c:v>42240</c:v>
              </c:pt>
              <c:pt idx="146">
                <c:v>42241</c:v>
              </c:pt>
              <c:pt idx="147">
                <c:v>42242</c:v>
              </c:pt>
              <c:pt idx="148">
                <c:v>42243</c:v>
              </c:pt>
              <c:pt idx="149">
                <c:v>42244</c:v>
              </c:pt>
              <c:pt idx="150">
                <c:v>42245</c:v>
              </c:pt>
              <c:pt idx="151">
                <c:v>42246</c:v>
              </c:pt>
              <c:pt idx="152">
                <c:v>42247</c:v>
              </c:pt>
              <c:pt idx="153">
                <c:v>42248</c:v>
              </c:pt>
              <c:pt idx="154">
                <c:v>42249</c:v>
              </c:pt>
              <c:pt idx="155">
                <c:v>42250</c:v>
              </c:pt>
              <c:pt idx="156">
                <c:v>42251</c:v>
              </c:pt>
              <c:pt idx="157">
                <c:v>42252</c:v>
              </c:pt>
              <c:pt idx="158">
                <c:v>42253</c:v>
              </c:pt>
              <c:pt idx="159">
                <c:v>42254</c:v>
              </c:pt>
              <c:pt idx="160">
                <c:v>42255</c:v>
              </c:pt>
              <c:pt idx="161">
                <c:v>42256</c:v>
              </c:pt>
              <c:pt idx="162">
                <c:v>42257</c:v>
              </c:pt>
              <c:pt idx="163">
                <c:v>42258</c:v>
              </c:pt>
              <c:pt idx="164">
                <c:v>42259</c:v>
              </c:pt>
              <c:pt idx="165">
                <c:v>42260</c:v>
              </c:pt>
              <c:pt idx="166">
                <c:v>42261</c:v>
              </c:pt>
              <c:pt idx="167">
                <c:v>42262</c:v>
              </c:pt>
              <c:pt idx="168">
                <c:v>42263</c:v>
              </c:pt>
              <c:pt idx="169">
                <c:v>42264</c:v>
              </c:pt>
              <c:pt idx="170">
                <c:v>42265</c:v>
              </c:pt>
              <c:pt idx="171">
                <c:v>42266</c:v>
              </c:pt>
              <c:pt idx="172">
                <c:v>42267</c:v>
              </c:pt>
              <c:pt idx="173">
                <c:v>42268</c:v>
              </c:pt>
              <c:pt idx="174">
                <c:v>42269</c:v>
              </c:pt>
              <c:pt idx="175">
                <c:v>42270</c:v>
              </c:pt>
              <c:pt idx="176">
                <c:v>42271</c:v>
              </c:pt>
              <c:pt idx="177">
                <c:v>42272</c:v>
              </c:pt>
              <c:pt idx="178">
                <c:v>42273</c:v>
              </c:pt>
              <c:pt idx="179">
                <c:v>42274</c:v>
              </c:pt>
              <c:pt idx="180">
                <c:v>42275</c:v>
              </c:pt>
              <c:pt idx="181">
                <c:v>42276</c:v>
              </c:pt>
              <c:pt idx="182">
                <c:v>42277</c:v>
              </c:pt>
              <c:pt idx="183">
                <c:v>42278</c:v>
              </c:pt>
              <c:pt idx="184">
                <c:v>42279</c:v>
              </c:pt>
              <c:pt idx="185">
                <c:v>42280</c:v>
              </c:pt>
              <c:pt idx="186">
                <c:v>42281</c:v>
              </c:pt>
              <c:pt idx="187">
                <c:v>42282</c:v>
              </c:pt>
              <c:pt idx="188">
                <c:v>42283</c:v>
              </c:pt>
              <c:pt idx="189">
                <c:v>42284</c:v>
              </c:pt>
              <c:pt idx="190">
                <c:v>42285</c:v>
              </c:pt>
              <c:pt idx="191">
                <c:v>42286</c:v>
              </c:pt>
              <c:pt idx="192">
                <c:v>42287</c:v>
              </c:pt>
              <c:pt idx="193">
                <c:v>42288</c:v>
              </c:pt>
              <c:pt idx="194">
                <c:v>42289</c:v>
              </c:pt>
              <c:pt idx="195">
                <c:v>42290</c:v>
              </c:pt>
              <c:pt idx="196">
                <c:v>42291</c:v>
              </c:pt>
              <c:pt idx="197">
                <c:v>42292</c:v>
              </c:pt>
              <c:pt idx="198">
                <c:v>42293</c:v>
              </c:pt>
              <c:pt idx="199">
                <c:v>42294</c:v>
              </c:pt>
              <c:pt idx="200">
                <c:v>42295</c:v>
              </c:pt>
              <c:pt idx="201">
                <c:v>42296</c:v>
              </c:pt>
              <c:pt idx="202">
                <c:v>42297</c:v>
              </c:pt>
              <c:pt idx="203">
                <c:v>42298</c:v>
              </c:pt>
              <c:pt idx="204">
                <c:v>42299</c:v>
              </c:pt>
              <c:pt idx="205">
                <c:v>42300</c:v>
              </c:pt>
              <c:pt idx="206">
                <c:v>42301</c:v>
              </c:pt>
              <c:pt idx="207">
                <c:v>42302</c:v>
              </c:pt>
              <c:pt idx="208">
                <c:v>42303</c:v>
              </c:pt>
              <c:pt idx="209">
                <c:v>42304</c:v>
              </c:pt>
              <c:pt idx="210">
                <c:v>42305</c:v>
              </c:pt>
              <c:pt idx="211">
                <c:v>42306</c:v>
              </c:pt>
              <c:pt idx="212">
                <c:v>42307</c:v>
              </c:pt>
              <c:pt idx="213">
                <c:v>42308</c:v>
              </c:pt>
              <c:pt idx="214">
                <c:v>42309</c:v>
              </c:pt>
              <c:pt idx="215">
                <c:v>42310</c:v>
              </c:pt>
              <c:pt idx="216">
                <c:v>42311</c:v>
              </c:pt>
              <c:pt idx="217">
                <c:v>42312</c:v>
              </c:pt>
              <c:pt idx="218">
                <c:v>42313</c:v>
              </c:pt>
              <c:pt idx="219">
                <c:v>42314</c:v>
              </c:pt>
              <c:pt idx="220">
                <c:v>42315</c:v>
              </c:pt>
              <c:pt idx="221">
                <c:v>42316</c:v>
              </c:pt>
              <c:pt idx="222">
                <c:v>42317</c:v>
              </c:pt>
              <c:pt idx="223">
                <c:v>42318</c:v>
              </c:pt>
              <c:pt idx="224">
                <c:v>42319</c:v>
              </c:pt>
              <c:pt idx="225">
                <c:v>42320</c:v>
              </c:pt>
              <c:pt idx="226">
                <c:v>42321</c:v>
              </c:pt>
              <c:pt idx="227">
                <c:v>42322</c:v>
              </c:pt>
              <c:pt idx="228">
                <c:v>42323</c:v>
              </c:pt>
              <c:pt idx="229">
                <c:v>42324</c:v>
              </c:pt>
              <c:pt idx="230">
                <c:v>42325</c:v>
              </c:pt>
              <c:pt idx="231">
                <c:v>42326</c:v>
              </c:pt>
              <c:pt idx="232">
                <c:v>42327</c:v>
              </c:pt>
              <c:pt idx="233">
                <c:v>42328</c:v>
              </c:pt>
              <c:pt idx="234">
                <c:v>42329</c:v>
              </c:pt>
              <c:pt idx="235">
                <c:v>42330</c:v>
              </c:pt>
              <c:pt idx="236">
                <c:v>42331</c:v>
              </c:pt>
              <c:pt idx="237">
                <c:v>42332</c:v>
              </c:pt>
              <c:pt idx="238">
                <c:v>42333</c:v>
              </c:pt>
              <c:pt idx="239">
                <c:v>42334</c:v>
              </c:pt>
              <c:pt idx="240">
                <c:v>42335</c:v>
              </c:pt>
              <c:pt idx="241">
                <c:v>42336</c:v>
              </c:pt>
              <c:pt idx="242">
                <c:v>42337</c:v>
              </c:pt>
              <c:pt idx="243">
                <c:v>42338</c:v>
              </c:pt>
              <c:pt idx="244">
                <c:v>42339</c:v>
              </c:pt>
              <c:pt idx="245">
                <c:v>42340</c:v>
              </c:pt>
              <c:pt idx="246">
                <c:v>42341</c:v>
              </c:pt>
              <c:pt idx="247">
                <c:v>42342</c:v>
              </c:pt>
              <c:pt idx="248">
                <c:v>42343</c:v>
              </c:pt>
              <c:pt idx="249">
                <c:v>42344</c:v>
              </c:pt>
              <c:pt idx="250">
                <c:v>42345</c:v>
              </c:pt>
              <c:pt idx="251">
                <c:v>42346</c:v>
              </c:pt>
              <c:pt idx="252">
                <c:v>42347</c:v>
              </c:pt>
              <c:pt idx="253">
                <c:v>42348</c:v>
              </c:pt>
              <c:pt idx="254">
                <c:v>42349</c:v>
              </c:pt>
              <c:pt idx="255">
                <c:v>42350</c:v>
              </c:pt>
              <c:pt idx="256">
                <c:v>42351</c:v>
              </c:pt>
              <c:pt idx="257">
                <c:v>42352</c:v>
              </c:pt>
              <c:pt idx="258">
                <c:v>42353</c:v>
              </c:pt>
              <c:pt idx="259">
                <c:v>42354</c:v>
              </c:pt>
              <c:pt idx="260">
                <c:v>42355</c:v>
              </c:pt>
              <c:pt idx="261">
                <c:v>42356</c:v>
              </c:pt>
              <c:pt idx="262">
                <c:v>42357</c:v>
              </c:pt>
              <c:pt idx="263">
                <c:v>42358</c:v>
              </c:pt>
              <c:pt idx="264">
                <c:v>42359</c:v>
              </c:pt>
              <c:pt idx="265">
                <c:v>42360</c:v>
              </c:pt>
              <c:pt idx="266">
                <c:v>42361</c:v>
              </c:pt>
              <c:pt idx="267">
                <c:v>42362</c:v>
              </c:pt>
              <c:pt idx="268">
                <c:v>42363</c:v>
              </c:pt>
              <c:pt idx="269">
                <c:v>42364</c:v>
              </c:pt>
              <c:pt idx="270">
                <c:v>42365</c:v>
              </c:pt>
              <c:pt idx="271">
                <c:v>42366</c:v>
              </c:pt>
              <c:pt idx="272">
                <c:v>42367</c:v>
              </c:pt>
              <c:pt idx="273">
                <c:v>42368</c:v>
              </c:pt>
              <c:pt idx="274">
                <c:v>42369</c:v>
              </c:pt>
              <c:pt idx="275">
                <c:v>42370</c:v>
              </c:pt>
              <c:pt idx="276">
                <c:v>42371</c:v>
              </c:pt>
              <c:pt idx="277">
                <c:v>42372</c:v>
              </c:pt>
              <c:pt idx="278">
                <c:v>42373</c:v>
              </c:pt>
              <c:pt idx="279">
                <c:v>42374</c:v>
              </c:pt>
              <c:pt idx="280">
                <c:v>42375</c:v>
              </c:pt>
              <c:pt idx="281">
                <c:v>42376</c:v>
              </c:pt>
              <c:pt idx="282">
                <c:v>42377</c:v>
              </c:pt>
              <c:pt idx="283">
                <c:v>42378</c:v>
              </c:pt>
              <c:pt idx="284">
                <c:v>42379</c:v>
              </c:pt>
              <c:pt idx="285">
                <c:v>42380</c:v>
              </c:pt>
              <c:pt idx="286">
                <c:v>42381</c:v>
              </c:pt>
              <c:pt idx="287">
                <c:v>42382</c:v>
              </c:pt>
              <c:pt idx="288">
                <c:v>42383</c:v>
              </c:pt>
              <c:pt idx="289">
                <c:v>42384</c:v>
              </c:pt>
              <c:pt idx="290">
                <c:v>42385</c:v>
              </c:pt>
              <c:pt idx="291">
                <c:v>42386</c:v>
              </c:pt>
              <c:pt idx="292">
                <c:v>42387</c:v>
              </c:pt>
              <c:pt idx="293">
                <c:v>42388</c:v>
              </c:pt>
              <c:pt idx="294">
                <c:v>42389</c:v>
              </c:pt>
              <c:pt idx="295">
                <c:v>42390</c:v>
              </c:pt>
              <c:pt idx="296">
                <c:v>42391</c:v>
              </c:pt>
              <c:pt idx="297">
                <c:v>42392</c:v>
              </c:pt>
              <c:pt idx="298">
                <c:v>42393</c:v>
              </c:pt>
              <c:pt idx="299">
                <c:v>42394</c:v>
              </c:pt>
              <c:pt idx="300">
                <c:v>42395</c:v>
              </c:pt>
              <c:pt idx="301">
                <c:v>42396</c:v>
              </c:pt>
              <c:pt idx="302">
                <c:v>42397</c:v>
              </c:pt>
              <c:pt idx="303">
                <c:v>42398</c:v>
              </c:pt>
              <c:pt idx="304">
                <c:v>42399</c:v>
              </c:pt>
              <c:pt idx="305">
                <c:v>42400</c:v>
              </c:pt>
              <c:pt idx="306">
                <c:v>42401</c:v>
              </c:pt>
              <c:pt idx="307">
                <c:v>42402</c:v>
              </c:pt>
              <c:pt idx="308">
                <c:v>42403</c:v>
              </c:pt>
              <c:pt idx="309">
                <c:v>42404</c:v>
              </c:pt>
              <c:pt idx="310">
                <c:v>42405</c:v>
              </c:pt>
              <c:pt idx="311">
                <c:v>42406</c:v>
              </c:pt>
              <c:pt idx="312">
                <c:v>42407</c:v>
              </c:pt>
              <c:pt idx="313">
                <c:v>42408</c:v>
              </c:pt>
              <c:pt idx="314">
                <c:v>42409</c:v>
              </c:pt>
              <c:pt idx="315">
                <c:v>42410</c:v>
              </c:pt>
              <c:pt idx="316">
                <c:v>42411</c:v>
              </c:pt>
              <c:pt idx="317">
                <c:v>42412</c:v>
              </c:pt>
              <c:pt idx="318">
                <c:v>42413</c:v>
              </c:pt>
              <c:pt idx="319">
                <c:v>42414</c:v>
              </c:pt>
              <c:pt idx="320">
                <c:v>42415</c:v>
              </c:pt>
              <c:pt idx="321">
                <c:v>42416</c:v>
              </c:pt>
              <c:pt idx="322">
                <c:v>42417</c:v>
              </c:pt>
              <c:pt idx="323">
                <c:v>42418</c:v>
              </c:pt>
              <c:pt idx="324">
                <c:v>42419</c:v>
              </c:pt>
              <c:pt idx="325">
                <c:v>42420</c:v>
              </c:pt>
              <c:pt idx="326">
                <c:v>42421</c:v>
              </c:pt>
              <c:pt idx="327">
                <c:v>42422</c:v>
              </c:pt>
              <c:pt idx="328">
                <c:v>42423</c:v>
              </c:pt>
              <c:pt idx="329">
                <c:v>42424</c:v>
              </c:pt>
              <c:pt idx="330">
                <c:v>42425</c:v>
              </c:pt>
              <c:pt idx="331">
                <c:v>42426</c:v>
              </c:pt>
              <c:pt idx="332">
                <c:v>42427</c:v>
              </c:pt>
              <c:pt idx="333">
                <c:v>42428</c:v>
              </c:pt>
              <c:pt idx="334">
                <c:v>42429</c:v>
              </c:pt>
              <c:pt idx="335">
                <c:v>42430</c:v>
              </c:pt>
              <c:pt idx="336">
                <c:v>42431</c:v>
              </c:pt>
              <c:pt idx="337">
                <c:v>42432</c:v>
              </c:pt>
              <c:pt idx="338">
                <c:v>42433</c:v>
              </c:pt>
              <c:pt idx="339">
                <c:v>42434</c:v>
              </c:pt>
              <c:pt idx="340">
                <c:v>42435</c:v>
              </c:pt>
              <c:pt idx="341">
                <c:v>42436</c:v>
              </c:pt>
              <c:pt idx="342">
                <c:v>42437</c:v>
              </c:pt>
              <c:pt idx="343">
                <c:v>42438</c:v>
              </c:pt>
              <c:pt idx="344">
                <c:v>42439</c:v>
              </c:pt>
              <c:pt idx="345">
                <c:v>42440</c:v>
              </c:pt>
              <c:pt idx="346">
                <c:v>42441</c:v>
              </c:pt>
              <c:pt idx="347">
                <c:v>42442</c:v>
              </c:pt>
              <c:pt idx="348">
                <c:v>42443</c:v>
              </c:pt>
              <c:pt idx="349">
                <c:v>42444</c:v>
              </c:pt>
              <c:pt idx="350">
                <c:v>42445</c:v>
              </c:pt>
              <c:pt idx="351">
                <c:v>42446</c:v>
              </c:pt>
              <c:pt idx="352">
                <c:v>42447</c:v>
              </c:pt>
              <c:pt idx="353">
                <c:v>42448</c:v>
              </c:pt>
              <c:pt idx="354">
                <c:v>42449</c:v>
              </c:pt>
              <c:pt idx="355">
                <c:v>42450</c:v>
              </c:pt>
              <c:pt idx="356">
                <c:v>42451</c:v>
              </c:pt>
              <c:pt idx="357">
                <c:v>42452</c:v>
              </c:pt>
              <c:pt idx="358">
                <c:v>42453</c:v>
              </c:pt>
              <c:pt idx="359">
                <c:v>42454</c:v>
              </c:pt>
              <c:pt idx="360">
                <c:v>42455</c:v>
              </c:pt>
              <c:pt idx="361">
                <c:v>42456</c:v>
              </c:pt>
              <c:pt idx="362">
                <c:v>42457</c:v>
              </c:pt>
              <c:pt idx="363">
                <c:v>42458</c:v>
              </c:pt>
              <c:pt idx="364">
                <c:v>42459</c:v>
              </c:pt>
              <c:pt idx="365">
                <c:v>42460</c:v>
              </c:pt>
            </c:numLit>
          </c:cat>
          <c:val>
            <c:numRef>
              <c:f>'Figure 11 %data'!$L$1554:$L$1919</c:f>
              <c:numCache>
                <c:formatCode>0.00</c:formatCode>
                <c:ptCount val="366"/>
                <c:pt idx="0">
                  <c:v>27.94</c:v>
                </c:pt>
                <c:pt idx="1">
                  <c:v>27.76</c:v>
                </c:pt>
                <c:pt idx="2">
                  <c:v>27.67</c:v>
                </c:pt>
                <c:pt idx="3">
                  <c:v>27.63</c:v>
                </c:pt>
                <c:pt idx="4">
                  <c:v>27.61</c:v>
                </c:pt>
                <c:pt idx="5">
                  <c:v>27.59</c:v>
                </c:pt>
                <c:pt idx="6">
                  <c:v>27.45</c:v>
                </c:pt>
                <c:pt idx="7">
                  <c:v>27.34</c:v>
                </c:pt>
                <c:pt idx="8">
                  <c:v>27.34</c:v>
                </c:pt>
                <c:pt idx="9">
                  <c:v>27.35</c:v>
                </c:pt>
                <c:pt idx="10">
                  <c:v>27.41</c:v>
                </c:pt>
                <c:pt idx="11">
                  <c:v>27.49</c:v>
                </c:pt>
                <c:pt idx="12">
                  <c:v>27.49</c:v>
                </c:pt>
                <c:pt idx="13">
                  <c:v>27.57</c:v>
                </c:pt>
                <c:pt idx="14">
                  <c:v>27.68</c:v>
                </c:pt>
                <c:pt idx="15">
                  <c:v>27.8</c:v>
                </c:pt>
                <c:pt idx="16">
                  <c:v>27.9</c:v>
                </c:pt>
                <c:pt idx="17">
                  <c:v>28.03</c:v>
                </c:pt>
                <c:pt idx="18">
                  <c:v>28.15</c:v>
                </c:pt>
                <c:pt idx="19">
                  <c:v>28.24</c:v>
                </c:pt>
                <c:pt idx="20">
                  <c:v>28.35</c:v>
                </c:pt>
                <c:pt idx="21">
                  <c:v>28.46</c:v>
                </c:pt>
                <c:pt idx="22">
                  <c:v>28.58</c:v>
                </c:pt>
                <c:pt idx="23">
                  <c:v>28.72</c:v>
                </c:pt>
                <c:pt idx="24">
                  <c:v>28.92</c:v>
                </c:pt>
                <c:pt idx="25">
                  <c:v>29.14</c:v>
                </c:pt>
                <c:pt idx="26">
                  <c:v>29.22</c:v>
                </c:pt>
                <c:pt idx="27">
                  <c:v>29.3</c:v>
                </c:pt>
                <c:pt idx="28">
                  <c:v>29.36</c:v>
                </c:pt>
                <c:pt idx="29">
                  <c:v>29.49</c:v>
                </c:pt>
                <c:pt idx="30">
                  <c:v>29.83</c:v>
                </c:pt>
                <c:pt idx="31">
                  <c:v>30.13</c:v>
                </c:pt>
                <c:pt idx="32">
                  <c:v>30.45</c:v>
                </c:pt>
                <c:pt idx="33">
                  <c:v>30.73</c:v>
                </c:pt>
                <c:pt idx="34">
                  <c:v>31.04</c:v>
                </c:pt>
                <c:pt idx="35">
                  <c:v>31.32</c:v>
                </c:pt>
                <c:pt idx="36">
                  <c:v>31.57</c:v>
                </c:pt>
                <c:pt idx="37">
                  <c:v>31.84</c:v>
                </c:pt>
                <c:pt idx="38">
                  <c:v>32.21</c:v>
                </c:pt>
                <c:pt idx="39">
                  <c:v>33.200000000000003</c:v>
                </c:pt>
                <c:pt idx="40">
                  <c:v>33.520000000000003</c:v>
                </c:pt>
                <c:pt idx="41">
                  <c:v>33.85</c:v>
                </c:pt>
                <c:pt idx="42">
                  <c:v>34.159999999999997</c:v>
                </c:pt>
                <c:pt idx="43">
                  <c:v>34.49</c:v>
                </c:pt>
                <c:pt idx="44">
                  <c:v>34.82</c:v>
                </c:pt>
                <c:pt idx="45">
                  <c:v>35.18</c:v>
                </c:pt>
                <c:pt idx="46">
                  <c:v>35.58</c:v>
                </c:pt>
                <c:pt idx="47">
                  <c:v>35.9</c:v>
                </c:pt>
                <c:pt idx="48">
                  <c:v>36.17</c:v>
                </c:pt>
                <c:pt idx="49">
                  <c:v>36.4</c:v>
                </c:pt>
                <c:pt idx="50">
                  <c:v>36.65</c:v>
                </c:pt>
                <c:pt idx="51">
                  <c:v>36.950000000000003</c:v>
                </c:pt>
                <c:pt idx="52">
                  <c:v>37.340000000000003</c:v>
                </c:pt>
                <c:pt idx="53">
                  <c:v>37.729999999999997</c:v>
                </c:pt>
                <c:pt idx="54">
                  <c:v>38.04</c:v>
                </c:pt>
                <c:pt idx="55">
                  <c:v>38.33</c:v>
                </c:pt>
                <c:pt idx="56">
                  <c:v>38.61</c:v>
                </c:pt>
                <c:pt idx="57">
                  <c:v>38.89</c:v>
                </c:pt>
                <c:pt idx="58">
                  <c:v>39.200000000000003</c:v>
                </c:pt>
                <c:pt idx="59">
                  <c:v>39.6</c:v>
                </c:pt>
                <c:pt idx="60">
                  <c:v>40</c:v>
                </c:pt>
                <c:pt idx="61">
                  <c:v>40.299999999999997</c:v>
                </c:pt>
                <c:pt idx="62">
                  <c:v>40.619999999999997</c:v>
                </c:pt>
                <c:pt idx="63">
                  <c:v>40.94</c:v>
                </c:pt>
                <c:pt idx="64">
                  <c:v>41.27</c:v>
                </c:pt>
                <c:pt idx="65">
                  <c:v>41.62</c:v>
                </c:pt>
                <c:pt idx="66">
                  <c:v>42.02</c:v>
                </c:pt>
                <c:pt idx="67">
                  <c:v>42.43</c:v>
                </c:pt>
                <c:pt idx="68">
                  <c:v>42.75</c:v>
                </c:pt>
                <c:pt idx="69">
                  <c:v>43.05</c:v>
                </c:pt>
                <c:pt idx="70">
                  <c:v>43.36</c:v>
                </c:pt>
                <c:pt idx="71">
                  <c:v>43.69</c:v>
                </c:pt>
                <c:pt idx="72">
                  <c:v>44.04</c:v>
                </c:pt>
                <c:pt idx="73">
                  <c:v>44.43</c:v>
                </c:pt>
                <c:pt idx="74">
                  <c:v>44.83</c:v>
                </c:pt>
                <c:pt idx="75">
                  <c:v>45.13</c:v>
                </c:pt>
                <c:pt idx="76">
                  <c:v>45.41</c:v>
                </c:pt>
                <c:pt idx="77">
                  <c:v>45.71</c:v>
                </c:pt>
                <c:pt idx="78">
                  <c:v>46.03</c:v>
                </c:pt>
                <c:pt idx="79">
                  <c:v>46.35</c:v>
                </c:pt>
                <c:pt idx="80">
                  <c:v>46.69</c:v>
                </c:pt>
                <c:pt idx="81">
                  <c:v>47.07</c:v>
                </c:pt>
                <c:pt idx="82">
                  <c:v>47.36</c:v>
                </c:pt>
                <c:pt idx="83">
                  <c:v>47.64</c:v>
                </c:pt>
                <c:pt idx="84">
                  <c:v>47.91</c:v>
                </c:pt>
                <c:pt idx="85">
                  <c:v>48.24</c:v>
                </c:pt>
                <c:pt idx="86">
                  <c:v>48.61</c:v>
                </c:pt>
                <c:pt idx="87">
                  <c:v>49.03</c:v>
                </c:pt>
                <c:pt idx="88">
                  <c:v>49.47</c:v>
                </c:pt>
                <c:pt idx="89">
                  <c:v>49.87</c:v>
                </c:pt>
                <c:pt idx="90">
                  <c:v>50.27</c:v>
                </c:pt>
                <c:pt idx="91">
                  <c:v>50.58</c:v>
                </c:pt>
                <c:pt idx="92">
                  <c:v>50.97</c:v>
                </c:pt>
                <c:pt idx="93">
                  <c:v>51.38</c:v>
                </c:pt>
                <c:pt idx="94">
                  <c:v>51.84</c:v>
                </c:pt>
                <c:pt idx="95">
                  <c:v>52.32</c:v>
                </c:pt>
                <c:pt idx="96">
                  <c:v>52.7</c:v>
                </c:pt>
                <c:pt idx="97">
                  <c:v>53.03</c:v>
                </c:pt>
                <c:pt idx="98">
                  <c:v>53.38</c:v>
                </c:pt>
                <c:pt idx="99">
                  <c:v>53.7</c:v>
                </c:pt>
                <c:pt idx="100">
                  <c:v>54.11</c:v>
                </c:pt>
                <c:pt idx="101">
                  <c:v>54.57</c:v>
                </c:pt>
                <c:pt idx="102">
                  <c:v>55.03</c:v>
                </c:pt>
                <c:pt idx="103">
                  <c:v>55.44</c:v>
                </c:pt>
                <c:pt idx="104">
                  <c:v>55.85</c:v>
                </c:pt>
                <c:pt idx="105">
                  <c:v>56.22</c:v>
                </c:pt>
                <c:pt idx="106">
                  <c:v>56.59</c:v>
                </c:pt>
                <c:pt idx="107">
                  <c:v>57.01</c:v>
                </c:pt>
                <c:pt idx="108">
                  <c:v>57.5</c:v>
                </c:pt>
                <c:pt idx="109">
                  <c:v>57.98</c:v>
                </c:pt>
                <c:pt idx="110">
                  <c:v>58.39</c:v>
                </c:pt>
                <c:pt idx="111">
                  <c:v>58.77</c:v>
                </c:pt>
                <c:pt idx="112">
                  <c:v>59.11</c:v>
                </c:pt>
                <c:pt idx="113">
                  <c:v>59.47</c:v>
                </c:pt>
                <c:pt idx="114">
                  <c:v>59.87</c:v>
                </c:pt>
                <c:pt idx="115">
                  <c:v>60.34</c:v>
                </c:pt>
                <c:pt idx="116">
                  <c:v>60.8</c:v>
                </c:pt>
                <c:pt idx="117">
                  <c:v>61.24</c:v>
                </c:pt>
                <c:pt idx="118">
                  <c:v>61.65</c:v>
                </c:pt>
                <c:pt idx="119">
                  <c:v>62.04</c:v>
                </c:pt>
                <c:pt idx="120">
                  <c:v>62.42</c:v>
                </c:pt>
                <c:pt idx="121">
                  <c:v>62.82</c:v>
                </c:pt>
                <c:pt idx="122">
                  <c:v>63.28</c:v>
                </c:pt>
                <c:pt idx="123">
                  <c:v>63.77</c:v>
                </c:pt>
                <c:pt idx="124">
                  <c:v>64.23</c:v>
                </c:pt>
                <c:pt idx="125">
                  <c:v>64.63</c:v>
                </c:pt>
                <c:pt idx="126">
                  <c:v>65.03</c:v>
                </c:pt>
                <c:pt idx="127">
                  <c:v>65.44</c:v>
                </c:pt>
                <c:pt idx="128">
                  <c:v>65.81</c:v>
                </c:pt>
                <c:pt idx="129">
                  <c:v>66.25</c:v>
                </c:pt>
                <c:pt idx="130">
                  <c:v>66.7</c:v>
                </c:pt>
                <c:pt idx="131">
                  <c:v>67.12</c:v>
                </c:pt>
                <c:pt idx="132">
                  <c:v>67.459999999999994</c:v>
                </c:pt>
                <c:pt idx="133">
                  <c:v>67.81</c:v>
                </c:pt>
                <c:pt idx="134">
                  <c:v>68.16</c:v>
                </c:pt>
                <c:pt idx="135">
                  <c:v>68.53</c:v>
                </c:pt>
                <c:pt idx="136">
                  <c:v>68.930000000000007</c:v>
                </c:pt>
                <c:pt idx="137">
                  <c:v>69.34</c:v>
                </c:pt>
                <c:pt idx="138">
                  <c:v>69.67</c:v>
                </c:pt>
                <c:pt idx="139">
                  <c:v>69.98</c:v>
                </c:pt>
                <c:pt idx="140">
                  <c:v>70.3</c:v>
                </c:pt>
                <c:pt idx="141">
                  <c:v>70.7</c:v>
                </c:pt>
                <c:pt idx="142">
                  <c:v>71.13</c:v>
                </c:pt>
                <c:pt idx="143">
                  <c:v>71.56</c:v>
                </c:pt>
                <c:pt idx="144">
                  <c:v>72</c:v>
                </c:pt>
                <c:pt idx="145">
                  <c:v>72.34</c:v>
                </c:pt>
                <c:pt idx="146">
                  <c:v>72.63</c:v>
                </c:pt>
                <c:pt idx="147">
                  <c:v>72.92</c:v>
                </c:pt>
                <c:pt idx="148">
                  <c:v>73.23</c:v>
                </c:pt>
                <c:pt idx="149">
                  <c:v>73.56</c:v>
                </c:pt>
                <c:pt idx="150">
                  <c:v>73.95</c:v>
                </c:pt>
                <c:pt idx="151">
                  <c:v>74.349999999999994</c:v>
                </c:pt>
                <c:pt idx="152">
                  <c:v>74.7</c:v>
                </c:pt>
                <c:pt idx="153">
                  <c:v>75.010000000000005</c:v>
                </c:pt>
                <c:pt idx="154">
                  <c:v>75.3</c:v>
                </c:pt>
                <c:pt idx="155">
                  <c:v>75.56</c:v>
                </c:pt>
                <c:pt idx="156">
                  <c:v>75.849999999999994</c:v>
                </c:pt>
                <c:pt idx="157">
                  <c:v>76.239999999999995</c:v>
                </c:pt>
                <c:pt idx="158">
                  <c:v>76.62</c:v>
                </c:pt>
                <c:pt idx="159">
                  <c:v>76.900000000000006</c:v>
                </c:pt>
                <c:pt idx="160">
                  <c:v>77.16</c:v>
                </c:pt>
                <c:pt idx="161">
                  <c:v>77.38</c:v>
                </c:pt>
                <c:pt idx="162">
                  <c:v>77.63</c:v>
                </c:pt>
                <c:pt idx="163">
                  <c:v>77.900000000000006</c:v>
                </c:pt>
                <c:pt idx="164">
                  <c:v>78.27</c:v>
                </c:pt>
                <c:pt idx="165">
                  <c:v>78.7</c:v>
                </c:pt>
                <c:pt idx="166">
                  <c:v>79.040000000000006</c:v>
                </c:pt>
                <c:pt idx="167">
                  <c:v>79.37</c:v>
                </c:pt>
                <c:pt idx="168">
                  <c:v>79.67</c:v>
                </c:pt>
                <c:pt idx="169">
                  <c:v>79.98</c:v>
                </c:pt>
                <c:pt idx="170">
                  <c:v>80.28</c:v>
                </c:pt>
                <c:pt idx="171">
                  <c:v>80.66</c:v>
                </c:pt>
                <c:pt idx="172">
                  <c:v>81.05</c:v>
                </c:pt>
                <c:pt idx="173">
                  <c:v>81.349999999999994</c:v>
                </c:pt>
                <c:pt idx="174">
                  <c:v>81.59</c:v>
                </c:pt>
                <c:pt idx="175">
                  <c:v>81.81</c:v>
                </c:pt>
                <c:pt idx="176">
                  <c:v>81.97</c:v>
                </c:pt>
                <c:pt idx="177" formatCode="General">
                  <c:v>82.18</c:v>
                </c:pt>
                <c:pt idx="178" formatCode="General">
                  <c:v>82.46</c:v>
                </c:pt>
                <c:pt idx="179" formatCode="General">
                  <c:v>82.74</c:v>
                </c:pt>
                <c:pt idx="180" formatCode="General">
                  <c:v>82.94</c:v>
                </c:pt>
                <c:pt idx="181" formatCode="General">
                  <c:v>83.13</c:v>
                </c:pt>
                <c:pt idx="182" formatCode="General">
                  <c:v>83.27</c:v>
                </c:pt>
                <c:pt idx="183" formatCode="General">
                  <c:v>82.32</c:v>
                </c:pt>
                <c:pt idx="184" formatCode="General">
                  <c:v>82.49</c:v>
                </c:pt>
                <c:pt idx="185" formatCode="General">
                  <c:v>82.72</c:v>
                </c:pt>
                <c:pt idx="186" formatCode="General">
                  <c:v>82.96</c:v>
                </c:pt>
                <c:pt idx="187" formatCode="General">
                  <c:v>83.13</c:v>
                </c:pt>
                <c:pt idx="188" formatCode="General">
                  <c:v>83.29</c:v>
                </c:pt>
                <c:pt idx="189" formatCode="General">
                  <c:v>83.46</c:v>
                </c:pt>
                <c:pt idx="190" formatCode="General">
                  <c:v>83.59</c:v>
                </c:pt>
                <c:pt idx="191" formatCode="General">
                  <c:v>83.75</c:v>
                </c:pt>
                <c:pt idx="192" formatCode="General">
                  <c:v>83.95</c:v>
                </c:pt>
                <c:pt idx="193" formatCode="General">
                  <c:v>84.13</c:v>
                </c:pt>
                <c:pt idx="194" formatCode="General">
                  <c:v>84.17</c:v>
                </c:pt>
                <c:pt idx="195" formatCode="General">
                  <c:v>84.14</c:v>
                </c:pt>
                <c:pt idx="196" formatCode="General">
                  <c:v>84.08</c:v>
                </c:pt>
                <c:pt idx="197" formatCode="General">
                  <c:v>83.99</c:v>
                </c:pt>
                <c:pt idx="198" formatCode="General">
                  <c:v>83.93</c:v>
                </c:pt>
                <c:pt idx="199" formatCode="General">
                  <c:v>83.95</c:v>
                </c:pt>
                <c:pt idx="200" formatCode="General">
                  <c:v>83.99</c:v>
                </c:pt>
                <c:pt idx="201" formatCode="General">
                  <c:v>83.91</c:v>
                </c:pt>
                <c:pt idx="202" formatCode="General">
                  <c:v>83.81</c:v>
                </c:pt>
                <c:pt idx="203" formatCode="General">
                  <c:v>83.72</c:v>
                </c:pt>
                <c:pt idx="204" formatCode="General">
                  <c:v>83.65</c:v>
                </c:pt>
                <c:pt idx="205" formatCode="General">
                  <c:v>83.65</c:v>
                </c:pt>
                <c:pt idx="206" formatCode="General">
                  <c:v>83.72</c:v>
                </c:pt>
                <c:pt idx="207" formatCode="General">
                  <c:v>83.78</c:v>
                </c:pt>
                <c:pt idx="208" formatCode="General">
                  <c:v>83.76</c:v>
                </c:pt>
                <c:pt idx="209" formatCode="General">
                  <c:v>83.73</c:v>
                </c:pt>
                <c:pt idx="210" formatCode="General">
                  <c:v>83.69</c:v>
                </c:pt>
                <c:pt idx="211" formatCode="General">
                  <c:v>83.61</c:v>
                </c:pt>
                <c:pt idx="212" formatCode="General">
                  <c:v>83.58</c:v>
                </c:pt>
                <c:pt idx="213" formatCode="General">
                  <c:v>83.73</c:v>
                </c:pt>
                <c:pt idx="214" formatCode="General">
                  <c:v>83.8</c:v>
                </c:pt>
                <c:pt idx="215" formatCode="General">
                  <c:v>83.62</c:v>
                </c:pt>
                <c:pt idx="216" formatCode="General">
                  <c:v>83.43</c:v>
                </c:pt>
                <c:pt idx="217" formatCode="General">
                  <c:v>83.26</c:v>
                </c:pt>
                <c:pt idx="218" formatCode="General">
                  <c:v>83.13</c:v>
                </c:pt>
                <c:pt idx="219" formatCode="General">
                  <c:v>83.09</c:v>
                </c:pt>
                <c:pt idx="220" formatCode="General">
                  <c:v>83.14</c:v>
                </c:pt>
                <c:pt idx="221" formatCode="General">
                  <c:v>83.21</c:v>
                </c:pt>
                <c:pt idx="222" formatCode="General">
                  <c:v>83.18</c:v>
                </c:pt>
                <c:pt idx="223" formatCode="General">
                  <c:v>83.13</c:v>
                </c:pt>
                <c:pt idx="224" formatCode="General">
                  <c:v>83.11</c:v>
                </c:pt>
                <c:pt idx="225" formatCode="General">
                  <c:v>83.02</c:v>
                </c:pt>
                <c:pt idx="226" formatCode="General">
                  <c:v>82.96</c:v>
                </c:pt>
                <c:pt idx="227" formatCode="General">
                  <c:v>82.86</c:v>
                </c:pt>
                <c:pt idx="228" formatCode="General">
                  <c:v>82.88</c:v>
                </c:pt>
                <c:pt idx="229" formatCode="General">
                  <c:v>82.79</c:v>
                </c:pt>
                <c:pt idx="230" formatCode="General">
                  <c:v>82.68</c:v>
                </c:pt>
                <c:pt idx="231" formatCode="General">
                  <c:v>82.6</c:v>
                </c:pt>
                <c:pt idx="232" formatCode="General">
                  <c:v>82.48</c:v>
                </c:pt>
                <c:pt idx="233" formatCode="General">
                  <c:v>82.41</c:v>
                </c:pt>
                <c:pt idx="234" formatCode="General">
                  <c:v>82.23</c:v>
                </c:pt>
                <c:pt idx="235" formatCode="General">
                  <c:v>81.93</c:v>
                </c:pt>
                <c:pt idx="236" formatCode="General">
                  <c:v>81.430000000000007</c:v>
                </c:pt>
                <c:pt idx="237" formatCode="General">
                  <c:v>80.92</c:v>
                </c:pt>
                <c:pt idx="238" formatCode="General">
                  <c:v>80.44</c:v>
                </c:pt>
                <c:pt idx="239" formatCode="General">
                  <c:v>79.95</c:v>
                </c:pt>
                <c:pt idx="240" formatCode="General">
                  <c:v>79.510000000000005</c:v>
                </c:pt>
                <c:pt idx="241" formatCode="General">
                  <c:v>79.16</c:v>
                </c:pt>
                <c:pt idx="242" formatCode="General">
                  <c:v>78.88</c:v>
                </c:pt>
                <c:pt idx="243" formatCode="General">
                  <c:v>78.44</c:v>
                </c:pt>
                <c:pt idx="244" formatCode="General">
                  <c:v>78.069999999999993</c:v>
                </c:pt>
                <c:pt idx="245" formatCode="General">
                  <c:v>77.73</c:v>
                </c:pt>
                <c:pt idx="246" formatCode="General">
                  <c:v>77.36</c:v>
                </c:pt>
                <c:pt idx="247" formatCode="General">
                  <c:v>77.03</c:v>
                </c:pt>
                <c:pt idx="248" formatCode="General">
                  <c:v>76.790000000000006</c:v>
                </c:pt>
                <c:pt idx="249" formatCode="General">
                  <c:v>76.58</c:v>
                </c:pt>
                <c:pt idx="250" formatCode="General">
                  <c:v>76.31</c:v>
                </c:pt>
                <c:pt idx="251" formatCode="General">
                  <c:v>76.03</c:v>
                </c:pt>
                <c:pt idx="252" formatCode="General">
                  <c:v>75.67</c:v>
                </c:pt>
                <c:pt idx="253" formatCode="General">
                  <c:v>75.239999999999995</c:v>
                </c:pt>
                <c:pt idx="254" formatCode="General">
                  <c:v>74.8</c:v>
                </c:pt>
                <c:pt idx="255" formatCode="General">
                  <c:v>74.48</c:v>
                </c:pt>
                <c:pt idx="256" formatCode="General">
                  <c:v>74.17</c:v>
                </c:pt>
                <c:pt idx="257" formatCode="General">
                  <c:v>73.73</c:v>
                </c:pt>
                <c:pt idx="258" formatCode="General">
                  <c:v>73.3</c:v>
                </c:pt>
                <c:pt idx="259" formatCode="General">
                  <c:v>72.930000000000007</c:v>
                </c:pt>
                <c:pt idx="260" formatCode="General">
                  <c:v>72.66</c:v>
                </c:pt>
                <c:pt idx="261" formatCode="General">
                  <c:v>72.400000000000006</c:v>
                </c:pt>
                <c:pt idx="262" formatCode="General">
                  <c:v>72.27</c:v>
                </c:pt>
                <c:pt idx="263" formatCode="General">
                  <c:v>72.150000000000006</c:v>
                </c:pt>
                <c:pt idx="264" formatCode="General">
                  <c:v>71.900000000000006</c:v>
                </c:pt>
                <c:pt idx="265" formatCode="General">
                  <c:v>71.7</c:v>
                </c:pt>
                <c:pt idx="266" formatCode="General">
                  <c:v>71.5</c:v>
                </c:pt>
                <c:pt idx="267" formatCode="General">
                  <c:v>71.36</c:v>
                </c:pt>
                <c:pt idx="268" formatCode="General">
                  <c:v>71.260000000000005</c:v>
                </c:pt>
                <c:pt idx="269" formatCode="General">
                  <c:v>71.180000000000007</c:v>
                </c:pt>
                <c:pt idx="270" formatCode="General">
                  <c:v>71.040000000000006</c:v>
                </c:pt>
                <c:pt idx="271" formatCode="General">
                  <c:v>70.78</c:v>
                </c:pt>
                <c:pt idx="272" formatCode="General">
                  <c:v>70.48</c:v>
                </c:pt>
                <c:pt idx="273" formatCode="General">
                  <c:v>70.180000000000007</c:v>
                </c:pt>
                <c:pt idx="274" formatCode="General">
                  <c:v>69.98</c:v>
                </c:pt>
                <c:pt idx="275" formatCode="General">
                  <c:v>69.709999999999994</c:v>
                </c:pt>
                <c:pt idx="276" formatCode="General">
                  <c:v>69.349999999999994</c:v>
                </c:pt>
                <c:pt idx="277" formatCode="General">
                  <c:v>68.94</c:v>
                </c:pt>
                <c:pt idx="278" formatCode="General">
                  <c:v>68.37</c:v>
                </c:pt>
                <c:pt idx="279" formatCode="General">
                  <c:v>67.8</c:v>
                </c:pt>
                <c:pt idx="280" formatCode="General">
                  <c:v>67.27</c:v>
                </c:pt>
                <c:pt idx="281" formatCode="General">
                  <c:v>66.73</c:v>
                </c:pt>
                <c:pt idx="282" formatCode="General">
                  <c:v>66.23</c:v>
                </c:pt>
                <c:pt idx="283" formatCode="General">
                  <c:v>65.86</c:v>
                </c:pt>
                <c:pt idx="284" formatCode="General">
                  <c:v>65.53</c:v>
                </c:pt>
                <c:pt idx="285" formatCode="General">
                  <c:v>65.08</c:v>
                </c:pt>
                <c:pt idx="286" formatCode="General">
                  <c:v>64.67</c:v>
                </c:pt>
                <c:pt idx="287" formatCode="General">
                  <c:v>64.2</c:v>
                </c:pt>
                <c:pt idx="288" formatCode="General">
                  <c:v>63.62</c:v>
                </c:pt>
                <c:pt idx="289" formatCode="General">
                  <c:v>63.01</c:v>
                </c:pt>
                <c:pt idx="290" formatCode="General">
                  <c:v>62.46</c:v>
                </c:pt>
                <c:pt idx="291" formatCode="General">
                  <c:v>61.88</c:v>
                </c:pt>
                <c:pt idx="292" formatCode="General">
                  <c:v>61.04</c:v>
                </c:pt>
                <c:pt idx="293" formatCode="General">
                  <c:v>60.2</c:v>
                </c:pt>
                <c:pt idx="294" formatCode="General">
                  <c:v>59.39</c:v>
                </c:pt>
                <c:pt idx="295" formatCode="General">
                  <c:v>58.58</c:v>
                </c:pt>
                <c:pt idx="296" formatCode="General">
                  <c:v>57.83</c:v>
                </c:pt>
                <c:pt idx="297" formatCode="General">
                  <c:v>57.28</c:v>
                </c:pt>
                <c:pt idx="298" formatCode="General">
                  <c:v>56.84</c:v>
                </c:pt>
                <c:pt idx="299" formatCode="General">
                  <c:v>56.38</c:v>
                </c:pt>
                <c:pt idx="300" formatCode="General">
                  <c:v>55.98</c:v>
                </c:pt>
                <c:pt idx="301" formatCode="General">
                  <c:v>55.57</c:v>
                </c:pt>
                <c:pt idx="302" formatCode="General">
                  <c:v>55.17</c:v>
                </c:pt>
                <c:pt idx="303" formatCode="General">
                  <c:v>54.81</c:v>
                </c:pt>
                <c:pt idx="304" formatCode="General">
                  <c:v>54.51</c:v>
                </c:pt>
                <c:pt idx="305" formatCode="General">
                  <c:v>54.26</c:v>
                </c:pt>
                <c:pt idx="306" formatCode="General">
                  <c:v>53.96</c:v>
                </c:pt>
                <c:pt idx="307" formatCode="General">
                  <c:v>53.62</c:v>
                </c:pt>
                <c:pt idx="308" formatCode="General">
                  <c:v>53.43</c:v>
                </c:pt>
                <c:pt idx="309" formatCode="General">
                  <c:v>53</c:v>
                </c:pt>
                <c:pt idx="310" formatCode="General">
                  <c:v>52.63</c:v>
                </c:pt>
                <c:pt idx="311" formatCode="General">
                  <c:v>52.38</c:v>
                </c:pt>
                <c:pt idx="312" formatCode="General">
                  <c:v>52.14</c:v>
                </c:pt>
                <c:pt idx="313" formatCode="General">
                  <c:v>51.81</c:v>
                </c:pt>
                <c:pt idx="314" formatCode="General">
                  <c:v>51.46</c:v>
                </c:pt>
                <c:pt idx="315" formatCode="General">
                  <c:v>51.07</c:v>
                </c:pt>
                <c:pt idx="316" formatCode="General">
                  <c:v>50.64</c:v>
                </c:pt>
                <c:pt idx="317" formatCode="General">
                  <c:v>50.25</c:v>
                </c:pt>
                <c:pt idx="318" formatCode="General">
                  <c:v>49.95</c:v>
                </c:pt>
                <c:pt idx="319" formatCode="General">
                  <c:v>49.68</c:v>
                </c:pt>
                <c:pt idx="320" formatCode="General">
                  <c:v>49.23</c:v>
                </c:pt>
                <c:pt idx="321" formatCode="General">
                  <c:v>48.72</c:v>
                </c:pt>
                <c:pt idx="322" formatCode="General">
                  <c:v>48.18</c:v>
                </c:pt>
                <c:pt idx="323" formatCode="General">
                  <c:v>47.66</c:v>
                </c:pt>
                <c:pt idx="324" formatCode="General">
                  <c:v>47.23</c:v>
                </c:pt>
                <c:pt idx="325" formatCode="General">
                  <c:v>46.96</c:v>
                </c:pt>
                <c:pt idx="326" formatCode="General">
                  <c:v>46.79</c:v>
                </c:pt>
                <c:pt idx="327" formatCode="General">
                  <c:v>46.53</c:v>
                </c:pt>
                <c:pt idx="328" formatCode="General">
                  <c:v>46.22</c:v>
                </c:pt>
                <c:pt idx="329" formatCode="General">
                  <c:v>45.84</c:v>
                </c:pt>
                <c:pt idx="330" formatCode="General">
                  <c:v>45.4</c:v>
                </c:pt>
                <c:pt idx="331" formatCode="General">
                  <c:v>44.95</c:v>
                </c:pt>
                <c:pt idx="332" formatCode="General">
                  <c:v>44.62</c:v>
                </c:pt>
                <c:pt idx="333" formatCode="General">
                  <c:v>44.32</c:v>
                </c:pt>
                <c:pt idx="334" formatCode="General">
                  <c:v>43.89</c:v>
                </c:pt>
                <c:pt idx="335" formatCode="General">
                  <c:v>43.43</c:v>
                </c:pt>
                <c:pt idx="336" formatCode="General">
                  <c:v>43.07</c:v>
                </c:pt>
                <c:pt idx="337" formatCode="General">
                  <c:v>42.64</c:v>
                </c:pt>
                <c:pt idx="338" formatCode="General">
                  <c:v>42.2</c:v>
                </c:pt>
                <c:pt idx="339" formatCode="General">
                  <c:v>41.88</c:v>
                </c:pt>
                <c:pt idx="340" formatCode="General">
                  <c:v>41.56</c:v>
                </c:pt>
                <c:pt idx="341" formatCode="General">
                  <c:v>41.09</c:v>
                </c:pt>
                <c:pt idx="342" formatCode="General">
                  <c:v>40.619999999999997</c:v>
                </c:pt>
                <c:pt idx="343" formatCode="General">
                  <c:v>40.18</c:v>
                </c:pt>
                <c:pt idx="344" formatCode="General">
                  <c:v>39.770000000000003</c:v>
                </c:pt>
                <c:pt idx="345" formatCode="General">
                  <c:v>39.380000000000003</c:v>
                </c:pt>
                <c:pt idx="346" formatCode="General">
                  <c:v>39.14</c:v>
                </c:pt>
                <c:pt idx="347" formatCode="General">
                  <c:v>38.9</c:v>
                </c:pt>
                <c:pt idx="348" formatCode="General">
                  <c:v>38.549999999999997</c:v>
                </c:pt>
                <c:pt idx="349" formatCode="General">
                  <c:v>38.159999999999997</c:v>
                </c:pt>
                <c:pt idx="350" formatCode="General">
                  <c:v>37.76</c:v>
                </c:pt>
                <c:pt idx="351" formatCode="General">
                  <c:v>37.409999999999997</c:v>
                </c:pt>
                <c:pt idx="352" formatCode="General">
                  <c:v>37.119999999999997</c:v>
                </c:pt>
                <c:pt idx="353" formatCode="General">
                  <c:v>36.950000000000003</c:v>
                </c:pt>
                <c:pt idx="354" formatCode="General">
                  <c:v>36.799999999999997</c:v>
                </c:pt>
                <c:pt idx="355" formatCode="General">
                  <c:v>36.53</c:v>
                </c:pt>
                <c:pt idx="356" formatCode="General">
                  <c:v>36.31</c:v>
                </c:pt>
                <c:pt idx="357" formatCode="General">
                  <c:v>36.07</c:v>
                </c:pt>
                <c:pt idx="358" formatCode="General">
                  <c:v>35.869999999999997</c:v>
                </c:pt>
                <c:pt idx="359" formatCode="General">
                  <c:v>35.74</c:v>
                </c:pt>
                <c:pt idx="360" formatCode="General">
                  <c:v>35.729999999999997</c:v>
                </c:pt>
                <c:pt idx="361" formatCode="General">
                  <c:v>35.71</c:v>
                </c:pt>
                <c:pt idx="362" formatCode="General">
                  <c:v>35.67</c:v>
                </c:pt>
                <c:pt idx="363" formatCode="General">
                  <c:v>35.56</c:v>
                </c:pt>
                <c:pt idx="364" formatCode="General">
                  <c:v>35.450000000000003</c:v>
                </c:pt>
                <c:pt idx="365" formatCode="General">
                  <c:v>35.159999999999997</c:v>
                </c:pt>
              </c:numCache>
            </c:numRef>
          </c:val>
          <c:smooth val="0"/>
          <c:extLst>
            <c:ext xmlns:c16="http://schemas.microsoft.com/office/drawing/2014/chart" uri="{C3380CC4-5D6E-409C-BE32-E72D297353CC}">
              <c16:uniqueId val="{00000007-C0AB-4AB6-B085-155704900AC1}"/>
            </c:ext>
          </c:extLst>
        </c:ser>
        <c:dLbls>
          <c:showLegendKey val="0"/>
          <c:showVal val="0"/>
          <c:showCatName val="0"/>
          <c:showSerName val="0"/>
          <c:showPercent val="0"/>
          <c:showBubbleSize val="0"/>
        </c:dLbls>
        <c:smooth val="0"/>
        <c:axId val="503625760"/>
        <c:axId val="503620512"/>
      </c:lineChart>
      <c:catAx>
        <c:axId val="503625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620512"/>
        <c:crosses val="autoZero"/>
        <c:auto val="1"/>
        <c:lblAlgn val="ctr"/>
        <c:lblOffset val="100"/>
        <c:noMultiLvlLbl val="1"/>
      </c:catAx>
      <c:valAx>
        <c:axId val="50362051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3625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NBP - TTF differential compared to European Interconnector flows</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12 data'!$F$3</c:f>
              <c:strCache>
                <c:ptCount val="1"/>
                <c:pt idx="0">
                  <c:v>Day-ahead price differential, NBP-TTF</c:v>
                </c:pt>
              </c:strCache>
            </c:strRef>
          </c:tx>
          <c:spPr>
            <a:ln w="28575" cap="rnd">
              <a:solidFill>
                <a:schemeClr val="accent1"/>
              </a:solidFill>
              <a:round/>
            </a:ln>
            <a:effectLst/>
          </c:spPr>
          <c:marker>
            <c:symbol val="none"/>
          </c:marker>
          <c:cat>
            <c:numRef>
              <c:f>'Figure 12 data'!$E$4:$E$185</c:f>
              <c:numCache>
                <c:formatCode>dd\-mmm\-yyyy</c:formatCode>
                <c:ptCount val="18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pt idx="92">
                  <c:v>44562</c:v>
                </c:pt>
                <c:pt idx="93">
                  <c:v>44563</c:v>
                </c:pt>
                <c:pt idx="94">
                  <c:v>44564</c:v>
                </c:pt>
                <c:pt idx="95">
                  <c:v>44565</c:v>
                </c:pt>
                <c:pt idx="96">
                  <c:v>44566</c:v>
                </c:pt>
                <c:pt idx="97">
                  <c:v>44567</c:v>
                </c:pt>
                <c:pt idx="98">
                  <c:v>44568</c:v>
                </c:pt>
                <c:pt idx="99">
                  <c:v>44569</c:v>
                </c:pt>
                <c:pt idx="100">
                  <c:v>44570</c:v>
                </c:pt>
                <c:pt idx="101">
                  <c:v>44571</c:v>
                </c:pt>
                <c:pt idx="102">
                  <c:v>44572</c:v>
                </c:pt>
                <c:pt idx="103">
                  <c:v>44573</c:v>
                </c:pt>
                <c:pt idx="104">
                  <c:v>44574</c:v>
                </c:pt>
                <c:pt idx="105">
                  <c:v>44575</c:v>
                </c:pt>
                <c:pt idx="106">
                  <c:v>44576</c:v>
                </c:pt>
                <c:pt idx="107">
                  <c:v>44577</c:v>
                </c:pt>
                <c:pt idx="108">
                  <c:v>44578</c:v>
                </c:pt>
                <c:pt idx="109">
                  <c:v>44579</c:v>
                </c:pt>
                <c:pt idx="110">
                  <c:v>44580</c:v>
                </c:pt>
                <c:pt idx="111">
                  <c:v>44581</c:v>
                </c:pt>
                <c:pt idx="112">
                  <c:v>44582</c:v>
                </c:pt>
                <c:pt idx="113">
                  <c:v>44583</c:v>
                </c:pt>
                <c:pt idx="114">
                  <c:v>44584</c:v>
                </c:pt>
                <c:pt idx="115">
                  <c:v>44585</c:v>
                </c:pt>
                <c:pt idx="116">
                  <c:v>44586</c:v>
                </c:pt>
                <c:pt idx="117">
                  <c:v>44587</c:v>
                </c:pt>
                <c:pt idx="118">
                  <c:v>44588</c:v>
                </c:pt>
                <c:pt idx="119">
                  <c:v>44589</c:v>
                </c:pt>
                <c:pt idx="120">
                  <c:v>44590</c:v>
                </c:pt>
                <c:pt idx="121">
                  <c:v>44591</c:v>
                </c:pt>
                <c:pt idx="122">
                  <c:v>44592</c:v>
                </c:pt>
                <c:pt idx="123">
                  <c:v>44593</c:v>
                </c:pt>
                <c:pt idx="124">
                  <c:v>44594</c:v>
                </c:pt>
                <c:pt idx="125">
                  <c:v>44595</c:v>
                </c:pt>
                <c:pt idx="126">
                  <c:v>44596</c:v>
                </c:pt>
                <c:pt idx="127">
                  <c:v>44597</c:v>
                </c:pt>
                <c:pt idx="128">
                  <c:v>44598</c:v>
                </c:pt>
                <c:pt idx="129">
                  <c:v>44599</c:v>
                </c:pt>
                <c:pt idx="130">
                  <c:v>44600</c:v>
                </c:pt>
                <c:pt idx="131">
                  <c:v>44601</c:v>
                </c:pt>
                <c:pt idx="132">
                  <c:v>44602</c:v>
                </c:pt>
                <c:pt idx="133">
                  <c:v>44603</c:v>
                </c:pt>
                <c:pt idx="134">
                  <c:v>44604</c:v>
                </c:pt>
                <c:pt idx="135">
                  <c:v>44605</c:v>
                </c:pt>
                <c:pt idx="136">
                  <c:v>44606</c:v>
                </c:pt>
                <c:pt idx="137">
                  <c:v>44607</c:v>
                </c:pt>
                <c:pt idx="138">
                  <c:v>44608</c:v>
                </c:pt>
                <c:pt idx="139">
                  <c:v>44609</c:v>
                </c:pt>
                <c:pt idx="140">
                  <c:v>44610</c:v>
                </c:pt>
                <c:pt idx="141">
                  <c:v>44611</c:v>
                </c:pt>
                <c:pt idx="142">
                  <c:v>44612</c:v>
                </c:pt>
                <c:pt idx="143">
                  <c:v>44613</c:v>
                </c:pt>
                <c:pt idx="144">
                  <c:v>44614</c:v>
                </c:pt>
                <c:pt idx="145">
                  <c:v>44615</c:v>
                </c:pt>
                <c:pt idx="146">
                  <c:v>44616</c:v>
                </c:pt>
                <c:pt idx="147">
                  <c:v>44617</c:v>
                </c:pt>
                <c:pt idx="148">
                  <c:v>44618</c:v>
                </c:pt>
                <c:pt idx="149">
                  <c:v>44619</c:v>
                </c:pt>
                <c:pt idx="150">
                  <c:v>44620</c:v>
                </c:pt>
                <c:pt idx="151">
                  <c:v>44621</c:v>
                </c:pt>
                <c:pt idx="152">
                  <c:v>44622</c:v>
                </c:pt>
                <c:pt idx="153">
                  <c:v>44623</c:v>
                </c:pt>
                <c:pt idx="154">
                  <c:v>44624</c:v>
                </c:pt>
                <c:pt idx="155">
                  <c:v>44625</c:v>
                </c:pt>
                <c:pt idx="156">
                  <c:v>44626</c:v>
                </c:pt>
                <c:pt idx="157">
                  <c:v>44627</c:v>
                </c:pt>
                <c:pt idx="158">
                  <c:v>44628</c:v>
                </c:pt>
                <c:pt idx="159">
                  <c:v>44629</c:v>
                </c:pt>
                <c:pt idx="160">
                  <c:v>44630</c:v>
                </c:pt>
                <c:pt idx="161">
                  <c:v>44631</c:v>
                </c:pt>
                <c:pt idx="162">
                  <c:v>44632</c:v>
                </c:pt>
                <c:pt idx="163">
                  <c:v>44633</c:v>
                </c:pt>
                <c:pt idx="164">
                  <c:v>44634</c:v>
                </c:pt>
                <c:pt idx="165">
                  <c:v>44635</c:v>
                </c:pt>
                <c:pt idx="166">
                  <c:v>44636</c:v>
                </c:pt>
                <c:pt idx="167">
                  <c:v>44637</c:v>
                </c:pt>
                <c:pt idx="168">
                  <c:v>44638</c:v>
                </c:pt>
                <c:pt idx="169">
                  <c:v>44639</c:v>
                </c:pt>
                <c:pt idx="170">
                  <c:v>44640</c:v>
                </c:pt>
                <c:pt idx="171">
                  <c:v>44641</c:v>
                </c:pt>
                <c:pt idx="172">
                  <c:v>44642</c:v>
                </c:pt>
                <c:pt idx="173">
                  <c:v>44643</c:v>
                </c:pt>
                <c:pt idx="174">
                  <c:v>44644</c:v>
                </c:pt>
                <c:pt idx="175">
                  <c:v>44645</c:v>
                </c:pt>
                <c:pt idx="176">
                  <c:v>44646</c:v>
                </c:pt>
                <c:pt idx="177">
                  <c:v>44647</c:v>
                </c:pt>
                <c:pt idx="178">
                  <c:v>44648</c:v>
                </c:pt>
                <c:pt idx="179">
                  <c:v>44649</c:v>
                </c:pt>
                <c:pt idx="180">
                  <c:v>44650</c:v>
                </c:pt>
                <c:pt idx="181">
                  <c:v>44651</c:v>
                </c:pt>
              </c:numCache>
            </c:numRef>
          </c:cat>
          <c:val>
            <c:numRef>
              <c:f>'Figure 12 data'!$F$4:$F$185</c:f>
              <c:numCache>
                <c:formatCode>0.00</c:formatCode>
                <c:ptCount val="182"/>
                <c:pt idx="0">
                  <c:v>-14.798</c:v>
                </c:pt>
                <c:pt idx="1">
                  <c:v>-23.491</c:v>
                </c:pt>
                <c:pt idx="2">
                  <c:v>-26.847000000000001</c:v>
                </c:pt>
                <c:pt idx="3">
                  <c:v>-26.847000000000001</c:v>
                </c:pt>
                <c:pt idx="4">
                  <c:v>-9.0340000000000007</c:v>
                </c:pt>
                <c:pt idx="5">
                  <c:v>-12.53</c:v>
                </c:pt>
                <c:pt idx="6">
                  <c:v>-19.873000000000001</c:v>
                </c:pt>
                <c:pt idx="7">
                  <c:v>-14.528</c:v>
                </c:pt>
                <c:pt idx="8">
                  <c:v>-14.673999999999999</c:v>
                </c:pt>
                <c:pt idx="9">
                  <c:v>-8.5820000000000007</c:v>
                </c:pt>
                <c:pt idx="10">
                  <c:v>-8.5820000000000007</c:v>
                </c:pt>
                <c:pt idx="11">
                  <c:v>-5.4850000000000003</c:v>
                </c:pt>
                <c:pt idx="12">
                  <c:v>-5.8949999999999996</c:v>
                </c:pt>
                <c:pt idx="13">
                  <c:v>-12.093</c:v>
                </c:pt>
                <c:pt idx="14">
                  <c:v>-10.019</c:v>
                </c:pt>
                <c:pt idx="15">
                  <c:v>-15.172000000000001</c:v>
                </c:pt>
                <c:pt idx="16">
                  <c:v>-6.0069999999999997</c:v>
                </c:pt>
                <c:pt idx="17">
                  <c:v>-6.0069999999999997</c:v>
                </c:pt>
                <c:pt idx="18">
                  <c:v>-11.391</c:v>
                </c:pt>
                <c:pt idx="19">
                  <c:v>-15.003</c:v>
                </c:pt>
                <c:pt idx="20">
                  <c:v>-16.373999999999999</c:v>
                </c:pt>
                <c:pt idx="21">
                  <c:v>-12.46</c:v>
                </c:pt>
                <c:pt idx="22">
                  <c:v>-13.599</c:v>
                </c:pt>
                <c:pt idx="23">
                  <c:v>-9.3699999999999992</c:v>
                </c:pt>
                <c:pt idx="24">
                  <c:v>-9.3699999999999992</c:v>
                </c:pt>
                <c:pt idx="25">
                  <c:v>-10.37</c:v>
                </c:pt>
                <c:pt idx="26">
                  <c:v>-6.4169999999999998</c:v>
                </c:pt>
                <c:pt idx="27">
                  <c:v>-11.066000000000001</c:v>
                </c:pt>
                <c:pt idx="28">
                  <c:v>-10.241</c:v>
                </c:pt>
                <c:pt idx="29">
                  <c:v>-11.445</c:v>
                </c:pt>
                <c:pt idx="30">
                  <c:v>-12.441000000000001</c:v>
                </c:pt>
                <c:pt idx="31">
                  <c:v>-12.441000000000001</c:v>
                </c:pt>
                <c:pt idx="32">
                  <c:v>-7.6890000000000001</c:v>
                </c:pt>
                <c:pt idx="33">
                  <c:v>-1.8069999999999999</c:v>
                </c:pt>
                <c:pt idx="34">
                  <c:v>-0.78400000000000003</c:v>
                </c:pt>
                <c:pt idx="35">
                  <c:v>-2.8849999999999998</c:v>
                </c:pt>
                <c:pt idx="36">
                  <c:v>-5.75</c:v>
                </c:pt>
                <c:pt idx="37">
                  <c:v>-7.8710000000000004</c:v>
                </c:pt>
                <c:pt idx="38">
                  <c:v>-7.8710000000000004</c:v>
                </c:pt>
                <c:pt idx="39">
                  <c:v>-7.8920000000000003</c:v>
                </c:pt>
                <c:pt idx="40">
                  <c:v>-7.806</c:v>
                </c:pt>
                <c:pt idx="41">
                  <c:v>-9.952</c:v>
                </c:pt>
                <c:pt idx="42">
                  <c:v>-9.2710000000000008</c:v>
                </c:pt>
                <c:pt idx="43">
                  <c:v>-3.7719999999999998</c:v>
                </c:pt>
                <c:pt idx="44">
                  <c:v>-7.1210000000000004</c:v>
                </c:pt>
                <c:pt idx="45">
                  <c:v>-7.1210000000000004</c:v>
                </c:pt>
                <c:pt idx="46">
                  <c:v>3.8210000000000002</c:v>
                </c:pt>
                <c:pt idx="47">
                  <c:v>-8.8800000000000008</c:v>
                </c:pt>
                <c:pt idx="48">
                  <c:v>-7.016</c:v>
                </c:pt>
                <c:pt idx="49">
                  <c:v>-11.919</c:v>
                </c:pt>
                <c:pt idx="50">
                  <c:v>1.3939999999999999</c:v>
                </c:pt>
                <c:pt idx="51">
                  <c:v>3.383</c:v>
                </c:pt>
                <c:pt idx="52">
                  <c:v>3.383</c:v>
                </c:pt>
                <c:pt idx="53">
                  <c:v>4.7539999999999996</c:v>
                </c:pt>
                <c:pt idx="54">
                  <c:v>2.7040000000000002</c:v>
                </c:pt>
                <c:pt idx="55">
                  <c:v>4.2610000000000001</c:v>
                </c:pt>
                <c:pt idx="56">
                  <c:v>3.2890000000000001</c:v>
                </c:pt>
                <c:pt idx="57">
                  <c:v>2.6819999999999999</c:v>
                </c:pt>
                <c:pt idx="58">
                  <c:v>1.4890000000000001</c:v>
                </c:pt>
                <c:pt idx="59">
                  <c:v>1.4890000000000001</c:v>
                </c:pt>
                <c:pt idx="60">
                  <c:v>2.702</c:v>
                </c:pt>
                <c:pt idx="61">
                  <c:v>2.2509999999999999</c:v>
                </c:pt>
                <c:pt idx="62">
                  <c:v>3.2120000000000002</c:v>
                </c:pt>
                <c:pt idx="63">
                  <c:v>2.33</c:v>
                </c:pt>
                <c:pt idx="64">
                  <c:v>3.2170000000000001</c:v>
                </c:pt>
                <c:pt idx="65">
                  <c:v>4.032</c:v>
                </c:pt>
                <c:pt idx="66">
                  <c:v>4.032</c:v>
                </c:pt>
                <c:pt idx="67">
                  <c:v>2.4169999999999998</c:v>
                </c:pt>
                <c:pt idx="68">
                  <c:v>0.68200000000000005</c:v>
                </c:pt>
                <c:pt idx="69">
                  <c:v>2.262</c:v>
                </c:pt>
                <c:pt idx="70">
                  <c:v>-2.6389999999999998</c:v>
                </c:pt>
                <c:pt idx="71">
                  <c:v>0.38300000000000001</c:v>
                </c:pt>
                <c:pt idx="72">
                  <c:v>-1.1779999999999999</c:v>
                </c:pt>
                <c:pt idx="73">
                  <c:v>-1.1779999999999999</c:v>
                </c:pt>
                <c:pt idx="74">
                  <c:v>0.42899999999999999</c:v>
                </c:pt>
                <c:pt idx="75">
                  <c:v>-3.3540000000000001</c:v>
                </c:pt>
                <c:pt idx="76">
                  <c:v>2.569</c:v>
                </c:pt>
                <c:pt idx="77">
                  <c:v>-0.50700000000000001</c:v>
                </c:pt>
                <c:pt idx="78">
                  <c:v>2.5960000000000001</c:v>
                </c:pt>
                <c:pt idx="79">
                  <c:v>3.3479999999999999</c:v>
                </c:pt>
                <c:pt idx="80">
                  <c:v>3.3479999999999999</c:v>
                </c:pt>
                <c:pt idx="81">
                  <c:v>3.8090000000000002</c:v>
                </c:pt>
                <c:pt idx="82">
                  <c:v>-5.3929999999999998</c:v>
                </c:pt>
                <c:pt idx="83">
                  <c:v>-2.9159999999999999</c:v>
                </c:pt>
                <c:pt idx="84">
                  <c:v>-5.55</c:v>
                </c:pt>
                <c:pt idx="85">
                  <c:v>-8.8859999999999992</c:v>
                </c:pt>
                <c:pt idx="86">
                  <c:v>-16.603000000000002</c:v>
                </c:pt>
                <c:pt idx="87">
                  <c:v>-16.603000000000002</c:v>
                </c:pt>
                <c:pt idx="88">
                  <c:v>-16.603000000000002</c:v>
                </c:pt>
                <c:pt idx="89">
                  <c:v>-16.603000000000002</c:v>
                </c:pt>
                <c:pt idx="90">
                  <c:v>-42.920999999999999</c:v>
                </c:pt>
                <c:pt idx="91">
                  <c:v>-21.327999999999999</c:v>
                </c:pt>
                <c:pt idx="92">
                  <c:v>-30.213999999999999</c:v>
                </c:pt>
                <c:pt idx="93">
                  <c:v>-36.74</c:v>
                </c:pt>
                <c:pt idx="94">
                  <c:v>-36.74</c:v>
                </c:pt>
                <c:pt idx="95">
                  <c:v>-36.74</c:v>
                </c:pt>
                <c:pt idx="96">
                  <c:v>-10.545999999999999</c:v>
                </c:pt>
                <c:pt idx="97">
                  <c:v>-3.165</c:v>
                </c:pt>
                <c:pt idx="98">
                  <c:v>-9.4640000000000004</c:v>
                </c:pt>
                <c:pt idx="99">
                  <c:v>-12.423999999999999</c:v>
                </c:pt>
                <c:pt idx="100">
                  <c:v>-9.234</c:v>
                </c:pt>
                <c:pt idx="101">
                  <c:v>-9.234</c:v>
                </c:pt>
                <c:pt idx="102">
                  <c:v>-5.0259999999999998</c:v>
                </c:pt>
                <c:pt idx="103">
                  <c:v>-7.7039999999999997</c:v>
                </c:pt>
                <c:pt idx="104">
                  <c:v>-5.15</c:v>
                </c:pt>
                <c:pt idx="105">
                  <c:v>-4.4269999999999996</c:v>
                </c:pt>
                <c:pt idx="106">
                  <c:v>-3.4289999999999998</c:v>
                </c:pt>
                <c:pt idx="107">
                  <c:v>-1.165</c:v>
                </c:pt>
                <c:pt idx="108">
                  <c:v>-1.165</c:v>
                </c:pt>
                <c:pt idx="109">
                  <c:v>-2.2909999999999999</c:v>
                </c:pt>
                <c:pt idx="110">
                  <c:v>-3.6850000000000001</c:v>
                </c:pt>
                <c:pt idx="111">
                  <c:v>0.372</c:v>
                </c:pt>
                <c:pt idx="112">
                  <c:v>-5.0259999999999998</c:v>
                </c:pt>
                <c:pt idx="113">
                  <c:v>-7.6230000000000002</c:v>
                </c:pt>
                <c:pt idx="114">
                  <c:v>-9.5619999999999994</c:v>
                </c:pt>
                <c:pt idx="115">
                  <c:v>-9.5619999999999994</c:v>
                </c:pt>
                <c:pt idx="116">
                  <c:v>-2.823</c:v>
                </c:pt>
                <c:pt idx="117">
                  <c:v>-7.1509999999999998</c:v>
                </c:pt>
                <c:pt idx="118">
                  <c:v>-8.1430000000000007</c:v>
                </c:pt>
                <c:pt idx="119">
                  <c:v>-8.6690000000000005</c:v>
                </c:pt>
                <c:pt idx="120">
                  <c:v>-1.0469999999999999</c:v>
                </c:pt>
                <c:pt idx="121">
                  <c:v>-1.87</c:v>
                </c:pt>
                <c:pt idx="122">
                  <c:v>-1.87</c:v>
                </c:pt>
                <c:pt idx="123">
                  <c:v>-14.029</c:v>
                </c:pt>
                <c:pt idx="124">
                  <c:v>-10.759</c:v>
                </c:pt>
                <c:pt idx="125">
                  <c:v>-10.983000000000001</c:v>
                </c:pt>
                <c:pt idx="126">
                  <c:v>-13.752000000000001</c:v>
                </c:pt>
                <c:pt idx="127">
                  <c:v>-10.786</c:v>
                </c:pt>
                <c:pt idx="128">
                  <c:v>-12.324</c:v>
                </c:pt>
                <c:pt idx="129">
                  <c:v>-12.324</c:v>
                </c:pt>
                <c:pt idx="130">
                  <c:v>-11.026</c:v>
                </c:pt>
                <c:pt idx="131">
                  <c:v>-9.2859999999999996</c:v>
                </c:pt>
                <c:pt idx="132">
                  <c:v>-5.7919999999999998</c:v>
                </c:pt>
                <c:pt idx="133">
                  <c:v>-3.9510000000000001</c:v>
                </c:pt>
                <c:pt idx="134">
                  <c:v>-5.625</c:v>
                </c:pt>
                <c:pt idx="135">
                  <c:v>-8.4849999999999994</c:v>
                </c:pt>
                <c:pt idx="136">
                  <c:v>-8.4849999999999994</c:v>
                </c:pt>
                <c:pt idx="137">
                  <c:v>-6.78</c:v>
                </c:pt>
                <c:pt idx="138">
                  <c:v>-5.4290000000000003</c:v>
                </c:pt>
                <c:pt idx="139">
                  <c:v>-4.4710000000000001</c:v>
                </c:pt>
                <c:pt idx="140">
                  <c:v>-4.4379999999999997</c:v>
                </c:pt>
                <c:pt idx="141">
                  <c:v>-5.2969999999999997</c:v>
                </c:pt>
                <c:pt idx="142">
                  <c:v>-5.28</c:v>
                </c:pt>
                <c:pt idx="143">
                  <c:v>-5.28</c:v>
                </c:pt>
                <c:pt idx="144">
                  <c:v>-4.7510000000000003</c:v>
                </c:pt>
                <c:pt idx="145">
                  <c:v>-7.7809999999999997</c:v>
                </c:pt>
                <c:pt idx="146">
                  <c:v>-8.3569999999999993</c:v>
                </c:pt>
                <c:pt idx="147">
                  <c:v>-8.0950000000000006</c:v>
                </c:pt>
                <c:pt idx="148">
                  <c:v>-15.804</c:v>
                </c:pt>
                <c:pt idx="149">
                  <c:v>-23.106000000000002</c:v>
                </c:pt>
                <c:pt idx="150">
                  <c:v>-23.106000000000002</c:v>
                </c:pt>
                <c:pt idx="151">
                  <c:v>-13.015000000000001</c:v>
                </c:pt>
                <c:pt idx="152">
                  <c:v>-6.4480000000000004</c:v>
                </c:pt>
                <c:pt idx="153">
                  <c:v>-6.2389999999999999</c:v>
                </c:pt>
                <c:pt idx="154">
                  <c:v>0.17899999999999999</c:v>
                </c:pt>
                <c:pt idx="155">
                  <c:v>-6.7249999999999996</c:v>
                </c:pt>
                <c:pt idx="156">
                  <c:v>-5.4630000000000001</c:v>
                </c:pt>
                <c:pt idx="157">
                  <c:v>-5.4630000000000001</c:v>
                </c:pt>
                <c:pt idx="158">
                  <c:v>-2.64</c:v>
                </c:pt>
                <c:pt idx="159">
                  <c:v>-14.952999999999999</c:v>
                </c:pt>
                <c:pt idx="160">
                  <c:v>-12.294</c:v>
                </c:pt>
                <c:pt idx="161">
                  <c:v>-2.8370000000000002</c:v>
                </c:pt>
                <c:pt idx="162">
                  <c:v>-9.5359999999999996</c:v>
                </c:pt>
                <c:pt idx="163">
                  <c:v>-9.6609999999999996</c:v>
                </c:pt>
                <c:pt idx="164">
                  <c:v>-9.6609999999999996</c:v>
                </c:pt>
                <c:pt idx="165">
                  <c:v>-8.0380000000000003</c:v>
                </c:pt>
                <c:pt idx="166">
                  <c:v>-3.0790000000000002</c:v>
                </c:pt>
                <c:pt idx="167">
                  <c:v>-12.327</c:v>
                </c:pt>
                <c:pt idx="168">
                  <c:v>-6.0229999999999997</c:v>
                </c:pt>
                <c:pt idx="169">
                  <c:v>-14.59</c:v>
                </c:pt>
                <c:pt idx="170">
                  <c:v>-10.763999999999999</c:v>
                </c:pt>
                <c:pt idx="171">
                  <c:v>-10.763999999999999</c:v>
                </c:pt>
                <c:pt idx="172">
                  <c:v>-22.472000000000001</c:v>
                </c:pt>
                <c:pt idx="173">
                  <c:v>-13.484</c:v>
                </c:pt>
                <c:pt idx="174">
                  <c:v>-21.556999999999999</c:v>
                </c:pt>
                <c:pt idx="175">
                  <c:v>-15.872999999999999</c:v>
                </c:pt>
                <c:pt idx="176">
                  <c:v>-17.236000000000001</c:v>
                </c:pt>
                <c:pt idx="177">
                  <c:v>-15.269</c:v>
                </c:pt>
                <c:pt idx="178">
                  <c:v>-15.269</c:v>
                </c:pt>
                <c:pt idx="179">
                  <c:v>-4.3929999999999998</c:v>
                </c:pt>
                <c:pt idx="180">
                  <c:v>-10.298</c:v>
                </c:pt>
                <c:pt idx="181">
                  <c:v>-12.678000000000001</c:v>
                </c:pt>
              </c:numCache>
            </c:numRef>
          </c:val>
          <c:smooth val="0"/>
          <c:extLst>
            <c:ext xmlns:c16="http://schemas.microsoft.com/office/drawing/2014/chart" uri="{C3380CC4-5D6E-409C-BE32-E72D297353CC}">
              <c16:uniqueId val="{00000000-EBDF-4667-AABC-43A58B8E4EDF}"/>
            </c:ext>
          </c:extLst>
        </c:ser>
        <c:dLbls>
          <c:showLegendKey val="0"/>
          <c:showVal val="0"/>
          <c:showCatName val="0"/>
          <c:showSerName val="0"/>
          <c:showPercent val="0"/>
          <c:showBubbleSize val="0"/>
        </c:dLbls>
        <c:marker val="1"/>
        <c:smooth val="0"/>
        <c:axId val="1571551128"/>
        <c:axId val="1571549816"/>
      </c:lineChart>
      <c:lineChart>
        <c:grouping val="standard"/>
        <c:varyColors val="0"/>
        <c:ser>
          <c:idx val="1"/>
          <c:order val="1"/>
          <c:tx>
            <c:strRef>
              <c:f>'Figure 12 data'!$G$3</c:f>
              <c:strCache>
                <c:ptCount val="1"/>
                <c:pt idx="0">
                  <c:v>Net imports</c:v>
                </c:pt>
              </c:strCache>
            </c:strRef>
          </c:tx>
          <c:spPr>
            <a:ln w="28575" cap="rnd">
              <a:solidFill>
                <a:schemeClr val="accent2"/>
              </a:solidFill>
              <a:round/>
            </a:ln>
            <a:effectLst/>
          </c:spPr>
          <c:marker>
            <c:symbol val="none"/>
          </c:marker>
          <c:cat>
            <c:numRef>
              <c:f>'Figure 12 data'!$E$4:$E$185</c:f>
              <c:numCache>
                <c:formatCode>dd\-mmm\-yyyy</c:formatCode>
                <c:ptCount val="18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pt idx="92">
                  <c:v>44562</c:v>
                </c:pt>
                <c:pt idx="93">
                  <c:v>44563</c:v>
                </c:pt>
                <c:pt idx="94">
                  <c:v>44564</c:v>
                </c:pt>
                <c:pt idx="95">
                  <c:v>44565</c:v>
                </c:pt>
                <c:pt idx="96">
                  <c:v>44566</c:v>
                </c:pt>
                <c:pt idx="97">
                  <c:v>44567</c:v>
                </c:pt>
                <c:pt idx="98">
                  <c:v>44568</c:v>
                </c:pt>
                <c:pt idx="99">
                  <c:v>44569</c:v>
                </c:pt>
                <c:pt idx="100">
                  <c:v>44570</c:v>
                </c:pt>
                <c:pt idx="101">
                  <c:v>44571</c:v>
                </c:pt>
                <c:pt idx="102">
                  <c:v>44572</c:v>
                </c:pt>
                <c:pt idx="103">
                  <c:v>44573</c:v>
                </c:pt>
                <c:pt idx="104">
                  <c:v>44574</c:v>
                </c:pt>
                <c:pt idx="105">
                  <c:v>44575</c:v>
                </c:pt>
                <c:pt idx="106">
                  <c:v>44576</c:v>
                </c:pt>
                <c:pt idx="107">
                  <c:v>44577</c:v>
                </c:pt>
                <c:pt idx="108">
                  <c:v>44578</c:v>
                </c:pt>
                <c:pt idx="109">
                  <c:v>44579</c:v>
                </c:pt>
                <c:pt idx="110">
                  <c:v>44580</c:v>
                </c:pt>
                <c:pt idx="111">
                  <c:v>44581</c:v>
                </c:pt>
                <c:pt idx="112">
                  <c:v>44582</c:v>
                </c:pt>
                <c:pt idx="113">
                  <c:v>44583</c:v>
                </c:pt>
                <c:pt idx="114">
                  <c:v>44584</c:v>
                </c:pt>
                <c:pt idx="115">
                  <c:v>44585</c:v>
                </c:pt>
                <c:pt idx="116">
                  <c:v>44586</c:v>
                </c:pt>
                <c:pt idx="117">
                  <c:v>44587</c:v>
                </c:pt>
                <c:pt idx="118">
                  <c:v>44588</c:v>
                </c:pt>
                <c:pt idx="119">
                  <c:v>44589</c:v>
                </c:pt>
                <c:pt idx="120">
                  <c:v>44590</c:v>
                </c:pt>
                <c:pt idx="121">
                  <c:v>44591</c:v>
                </c:pt>
                <c:pt idx="122">
                  <c:v>44592</c:v>
                </c:pt>
                <c:pt idx="123">
                  <c:v>44593</c:v>
                </c:pt>
                <c:pt idx="124">
                  <c:v>44594</c:v>
                </c:pt>
                <c:pt idx="125">
                  <c:v>44595</c:v>
                </c:pt>
                <c:pt idx="126">
                  <c:v>44596</c:v>
                </c:pt>
                <c:pt idx="127">
                  <c:v>44597</c:v>
                </c:pt>
                <c:pt idx="128">
                  <c:v>44598</c:v>
                </c:pt>
                <c:pt idx="129">
                  <c:v>44599</c:v>
                </c:pt>
                <c:pt idx="130">
                  <c:v>44600</c:v>
                </c:pt>
                <c:pt idx="131">
                  <c:v>44601</c:v>
                </c:pt>
                <c:pt idx="132">
                  <c:v>44602</c:v>
                </c:pt>
                <c:pt idx="133">
                  <c:v>44603</c:v>
                </c:pt>
                <c:pt idx="134">
                  <c:v>44604</c:v>
                </c:pt>
                <c:pt idx="135">
                  <c:v>44605</c:v>
                </c:pt>
                <c:pt idx="136">
                  <c:v>44606</c:v>
                </c:pt>
                <c:pt idx="137">
                  <c:v>44607</c:v>
                </c:pt>
                <c:pt idx="138">
                  <c:v>44608</c:v>
                </c:pt>
                <c:pt idx="139">
                  <c:v>44609</c:v>
                </c:pt>
                <c:pt idx="140">
                  <c:v>44610</c:v>
                </c:pt>
                <c:pt idx="141">
                  <c:v>44611</c:v>
                </c:pt>
                <c:pt idx="142">
                  <c:v>44612</c:v>
                </c:pt>
                <c:pt idx="143">
                  <c:v>44613</c:v>
                </c:pt>
                <c:pt idx="144">
                  <c:v>44614</c:v>
                </c:pt>
                <c:pt idx="145">
                  <c:v>44615</c:v>
                </c:pt>
                <c:pt idx="146">
                  <c:v>44616</c:v>
                </c:pt>
                <c:pt idx="147">
                  <c:v>44617</c:v>
                </c:pt>
                <c:pt idx="148">
                  <c:v>44618</c:v>
                </c:pt>
                <c:pt idx="149">
                  <c:v>44619</c:v>
                </c:pt>
                <c:pt idx="150">
                  <c:v>44620</c:v>
                </c:pt>
                <c:pt idx="151">
                  <c:v>44621</c:v>
                </c:pt>
                <c:pt idx="152">
                  <c:v>44622</c:v>
                </c:pt>
                <c:pt idx="153">
                  <c:v>44623</c:v>
                </c:pt>
                <c:pt idx="154">
                  <c:v>44624</c:v>
                </c:pt>
                <c:pt idx="155">
                  <c:v>44625</c:v>
                </c:pt>
                <c:pt idx="156">
                  <c:v>44626</c:v>
                </c:pt>
                <c:pt idx="157">
                  <c:v>44627</c:v>
                </c:pt>
                <c:pt idx="158">
                  <c:v>44628</c:v>
                </c:pt>
                <c:pt idx="159">
                  <c:v>44629</c:v>
                </c:pt>
                <c:pt idx="160">
                  <c:v>44630</c:v>
                </c:pt>
                <c:pt idx="161">
                  <c:v>44631</c:v>
                </c:pt>
                <c:pt idx="162">
                  <c:v>44632</c:v>
                </c:pt>
                <c:pt idx="163">
                  <c:v>44633</c:v>
                </c:pt>
                <c:pt idx="164">
                  <c:v>44634</c:v>
                </c:pt>
                <c:pt idx="165">
                  <c:v>44635</c:v>
                </c:pt>
                <c:pt idx="166">
                  <c:v>44636</c:v>
                </c:pt>
                <c:pt idx="167">
                  <c:v>44637</c:v>
                </c:pt>
                <c:pt idx="168">
                  <c:v>44638</c:v>
                </c:pt>
                <c:pt idx="169">
                  <c:v>44639</c:v>
                </c:pt>
                <c:pt idx="170">
                  <c:v>44640</c:v>
                </c:pt>
                <c:pt idx="171">
                  <c:v>44641</c:v>
                </c:pt>
                <c:pt idx="172">
                  <c:v>44642</c:v>
                </c:pt>
                <c:pt idx="173">
                  <c:v>44643</c:v>
                </c:pt>
                <c:pt idx="174">
                  <c:v>44644</c:v>
                </c:pt>
                <c:pt idx="175">
                  <c:v>44645</c:v>
                </c:pt>
                <c:pt idx="176">
                  <c:v>44646</c:v>
                </c:pt>
                <c:pt idx="177">
                  <c:v>44647</c:v>
                </c:pt>
                <c:pt idx="178">
                  <c:v>44648</c:v>
                </c:pt>
                <c:pt idx="179">
                  <c:v>44649</c:v>
                </c:pt>
                <c:pt idx="180">
                  <c:v>44650</c:v>
                </c:pt>
                <c:pt idx="181">
                  <c:v>44651</c:v>
                </c:pt>
              </c:numCache>
            </c:numRef>
          </c:cat>
          <c:val>
            <c:numRef>
              <c:f>'Figure 12 data'!$G$4:$G$185</c:f>
              <c:numCache>
                <c:formatCode>0.00</c:formatCode>
                <c:ptCount val="182"/>
                <c:pt idx="0">
                  <c:v>-68.461700000000008</c:v>
                </c:pt>
                <c:pt idx="1">
                  <c:v>-48.398999999999994</c:v>
                </c:pt>
                <c:pt idx="2">
                  <c:v>-51.379800000000003</c:v>
                </c:pt>
                <c:pt idx="3">
                  <c:v>-32.415399999999998</c:v>
                </c:pt>
                <c:pt idx="4">
                  <c:v>-39.351399999999998</c:v>
                </c:pt>
                <c:pt idx="5">
                  <c:v>-23.2699</c:v>
                </c:pt>
                <c:pt idx="6">
                  <c:v>-31.786799999999999</c:v>
                </c:pt>
                <c:pt idx="7">
                  <c:v>-42.346900000000005</c:v>
                </c:pt>
                <c:pt idx="8">
                  <c:v>-33.280100000000004</c:v>
                </c:pt>
                <c:pt idx="9">
                  <c:v>-35.079700000000003</c:v>
                </c:pt>
                <c:pt idx="10">
                  <c:v>-21.704999999999998</c:v>
                </c:pt>
                <c:pt idx="11">
                  <c:v>-10.205500000000001</c:v>
                </c:pt>
                <c:pt idx="12">
                  <c:v>-17.963100000000001</c:v>
                </c:pt>
                <c:pt idx="13">
                  <c:v>-48.922399999999996</c:v>
                </c:pt>
                <c:pt idx="14">
                  <c:v>-33.238100000000003</c:v>
                </c:pt>
                <c:pt idx="15">
                  <c:v>-31.075699999999998</c:v>
                </c:pt>
                <c:pt idx="16">
                  <c:v>-45.922600000000003</c:v>
                </c:pt>
                <c:pt idx="17">
                  <c:v>-51.305599999999998</c:v>
                </c:pt>
                <c:pt idx="18">
                  <c:v>-63.348700000000001</c:v>
                </c:pt>
                <c:pt idx="19">
                  <c:v>-50.111800000000002</c:v>
                </c:pt>
                <c:pt idx="20">
                  <c:v>-46.957700000000003</c:v>
                </c:pt>
                <c:pt idx="21">
                  <c:v>-32.503100000000003</c:v>
                </c:pt>
                <c:pt idx="22">
                  <c:v>-34.720999999999997</c:v>
                </c:pt>
                <c:pt idx="23">
                  <c:v>-36.235100000000003</c:v>
                </c:pt>
                <c:pt idx="24">
                  <c:v>-50.586500000000001</c:v>
                </c:pt>
                <c:pt idx="25">
                  <c:v>-52.036200000000001</c:v>
                </c:pt>
                <c:pt idx="26">
                  <c:v>-50.979199999999999</c:v>
                </c:pt>
                <c:pt idx="27">
                  <c:v>-48.946799999999996</c:v>
                </c:pt>
                <c:pt idx="28">
                  <c:v>-32.137900000000002</c:v>
                </c:pt>
                <c:pt idx="29">
                  <c:v>-44.543999999999997</c:v>
                </c:pt>
                <c:pt idx="30">
                  <c:v>-44.514399999999995</c:v>
                </c:pt>
                <c:pt idx="31">
                  <c:v>-22.723600000000001</c:v>
                </c:pt>
                <c:pt idx="32">
                  <c:v>-0.95239999999999991</c:v>
                </c:pt>
                <c:pt idx="33">
                  <c:v>-1.1999999999999999E-3</c:v>
                </c:pt>
                <c:pt idx="34">
                  <c:v>0</c:v>
                </c:pt>
                <c:pt idx="35">
                  <c:v>0</c:v>
                </c:pt>
                <c:pt idx="36">
                  <c:v>-28.138500000000001</c:v>
                </c:pt>
                <c:pt idx="37">
                  <c:v>-27.6617</c:v>
                </c:pt>
                <c:pt idx="38">
                  <c:v>-3.3001999999999998</c:v>
                </c:pt>
                <c:pt idx="39">
                  <c:v>-16.099799999999998</c:v>
                </c:pt>
                <c:pt idx="40">
                  <c:v>-17.9361</c:v>
                </c:pt>
                <c:pt idx="41">
                  <c:v>-36.634</c:v>
                </c:pt>
                <c:pt idx="42">
                  <c:v>-58.211300000000001</c:v>
                </c:pt>
                <c:pt idx="43">
                  <c:v>-32.126599999999996</c:v>
                </c:pt>
                <c:pt idx="44">
                  <c:v>-23.0489</c:v>
                </c:pt>
                <c:pt idx="45">
                  <c:v>-6.9817</c:v>
                </c:pt>
                <c:pt idx="46">
                  <c:v>-4.306</c:v>
                </c:pt>
                <c:pt idx="47">
                  <c:v>-7.0959000000000003</c:v>
                </c:pt>
                <c:pt idx="48">
                  <c:v>-13.115500000000001</c:v>
                </c:pt>
                <c:pt idx="49">
                  <c:v>-12.8225</c:v>
                </c:pt>
                <c:pt idx="50">
                  <c:v>-0.69699999999999995</c:v>
                </c:pt>
                <c:pt idx="51">
                  <c:v>-1.8E-3</c:v>
                </c:pt>
                <c:pt idx="52">
                  <c:v>5.0759999999999996</c:v>
                </c:pt>
                <c:pt idx="53">
                  <c:v>7.9500999999999999</c:v>
                </c:pt>
                <c:pt idx="54">
                  <c:v>10.7849</c:v>
                </c:pt>
                <c:pt idx="55">
                  <c:v>15.012499999999999</c:v>
                </c:pt>
                <c:pt idx="56">
                  <c:v>1.0213000000000001</c:v>
                </c:pt>
                <c:pt idx="57">
                  <c:v>9.8348999999999993</c:v>
                </c:pt>
                <c:pt idx="58">
                  <c:v>15.0945</c:v>
                </c:pt>
                <c:pt idx="59">
                  <c:v>14.522</c:v>
                </c:pt>
                <c:pt idx="60">
                  <c:v>4.4294000000000002</c:v>
                </c:pt>
                <c:pt idx="61">
                  <c:v>9.1094000000000008</c:v>
                </c:pt>
                <c:pt idx="62">
                  <c:v>29.435600000000001</c:v>
                </c:pt>
                <c:pt idx="63">
                  <c:v>20.7591</c:v>
                </c:pt>
                <c:pt idx="64">
                  <c:v>8.472999999999999</c:v>
                </c:pt>
                <c:pt idx="65">
                  <c:v>13.1206</c:v>
                </c:pt>
                <c:pt idx="66">
                  <c:v>18.305900000000001</c:v>
                </c:pt>
                <c:pt idx="67">
                  <c:v>15.459899999999999</c:v>
                </c:pt>
                <c:pt idx="68">
                  <c:v>24.004300000000001</c:v>
                </c:pt>
                <c:pt idx="69">
                  <c:v>20.749099999999999</c:v>
                </c:pt>
                <c:pt idx="70">
                  <c:v>0.48430000000000001</c:v>
                </c:pt>
                <c:pt idx="71">
                  <c:v>4.2192999999999996</c:v>
                </c:pt>
                <c:pt idx="72">
                  <c:v>-5.1543999999999999</c:v>
                </c:pt>
                <c:pt idx="73">
                  <c:v>0.93669999999999998</c:v>
                </c:pt>
                <c:pt idx="74">
                  <c:v>-2.6097999999999999</c:v>
                </c:pt>
                <c:pt idx="75">
                  <c:v>0.70920000000000005</c:v>
                </c:pt>
                <c:pt idx="76">
                  <c:v>9.2241999999999997</c:v>
                </c:pt>
                <c:pt idx="77">
                  <c:v>13.809699999999999</c:v>
                </c:pt>
                <c:pt idx="78">
                  <c:v>10.6492</c:v>
                </c:pt>
                <c:pt idx="79">
                  <c:v>16.6693</c:v>
                </c:pt>
                <c:pt idx="80">
                  <c:v>33.1524</c:v>
                </c:pt>
                <c:pt idx="81">
                  <c:v>26.067699999999999</c:v>
                </c:pt>
                <c:pt idx="82">
                  <c:v>12.5754</c:v>
                </c:pt>
                <c:pt idx="83">
                  <c:v>-2.5420000000000003</c:v>
                </c:pt>
                <c:pt idx="84">
                  <c:v>-11.6403</c:v>
                </c:pt>
                <c:pt idx="85">
                  <c:v>-27.7852</c:v>
                </c:pt>
                <c:pt idx="86">
                  <c:v>-23.6343</c:v>
                </c:pt>
                <c:pt idx="87">
                  <c:v>-30.7165</c:v>
                </c:pt>
                <c:pt idx="88">
                  <c:v>-35.909599999999998</c:v>
                </c:pt>
                <c:pt idx="89">
                  <c:v>-60.976500000000001</c:v>
                </c:pt>
                <c:pt idx="90">
                  <c:v>-59.917000000000002</c:v>
                </c:pt>
                <c:pt idx="91">
                  <c:v>-77.629400000000004</c:v>
                </c:pt>
                <c:pt idx="92">
                  <c:v>-66.797399999999996</c:v>
                </c:pt>
                <c:pt idx="93">
                  <c:v>-67.555099999999996</c:v>
                </c:pt>
                <c:pt idx="94">
                  <c:v>-67.951099999999997</c:v>
                </c:pt>
                <c:pt idx="95">
                  <c:v>-41.095799999999997</c:v>
                </c:pt>
                <c:pt idx="96">
                  <c:v>5.2626999999999997</c:v>
                </c:pt>
                <c:pt idx="97">
                  <c:v>10.2898</c:v>
                </c:pt>
                <c:pt idx="98">
                  <c:v>-5.5956000000000001</c:v>
                </c:pt>
                <c:pt idx="99">
                  <c:v>-21.910900000000002</c:v>
                </c:pt>
                <c:pt idx="100">
                  <c:v>-12.901400000000001</c:v>
                </c:pt>
                <c:pt idx="101">
                  <c:v>-13.825600000000001</c:v>
                </c:pt>
                <c:pt idx="102">
                  <c:v>3.3982000000000001</c:v>
                </c:pt>
                <c:pt idx="103">
                  <c:v>-1.7093000000000003</c:v>
                </c:pt>
                <c:pt idx="104">
                  <c:v>-0.1379999999999999</c:v>
                </c:pt>
                <c:pt idx="105">
                  <c:v>10.082700000000001</c:v>
                </c:pt>
                <c:pt idx="106">
                  <c:v>3.423</c:v>
                </c:pt>
                <c:pt idx="107">
                  <c:v>2.8841000000000001</c:v>
                </c:pt>
                <c:pt idx="108">
                  <c:v>10.4133</c:v>
                </c:pt>
                <c:pt idx="109">
                  <c:v>12.7058</c:v>
                </c:pt>
                <c:pt idx="110">
                  <c:v>4.0334000000000003</c:v>
                </c:pt>
                <c:pt idx="111">
                  <c:v>10.851699999999999</c:v>
                </c:pt>
                <c:pt idx="112">
                  <c:v>7.4375</c:v>
                </c:pt>
                <c:pt idx="113">
                  <c:v>1.0406</c:v>
                </c:pt>
                <c:pt idx="114">
                  <c:v>-0.60329999999999995</c:v>
                </c:pt>
                <c:pt idx="115">
                  <c:v>7.4737999999999998</c:v>
                </c:pt>
                <c:pt idx="116">
                  <c:v>9.5090000000000003</c:v>
                </c:pt>
                <c:pt idx="117">
                  <c:v>0.71009999999999973</c:v>
                </c:pt>
                <c:pt idx="118">
                  <c:v>-2.2384000000000004</c:v>
                </c:pt>
                <c:pt idx="119">
                  <c:v>0.53339999999999987</c:v>
                </c:pt>
                <c:pt idx="120">
                  <c:v>-1.5218999999999998</c:v>
                </c:pt>
                <c:pt idx="121">
                  <c:v>1.0269999999999999</c:v>
                </c:pt>
                <c:pt idx="122">
                  <c:v>3.9085000000000001</c:v>
                </c:pt>
                <c:pt idx="123">
                  <c:v>-19.813000000000002</c:v>
                </c:pt>
                <c:pt idx="124">
                  <c:v>-20.255300000000002</c:v>
                </c:pt>
                <c:pt idx="125">
                  <c:v>-31.171099999999999</c:v>
                </c:pt>
                <c:pt idx="126">
                  <c:v>-30.8782</c:v>
                </c:pt>
                <c:pt idx="127">
                  <c:v>-28.4236</c:v>
                </c:pt>
                <c:pt idx="128">
                  <c:v>-30.1753</c:v>
                </c:pt>
                <c:pt idx="129">
                  <c:v>-19.5624</c:v>
                </c:pt>
                <c:pt idx="130">
                  <c:v>-27.887799999999999</c:v>
                </c:pt>
                <c:pt idx="131">
                  <c:v>-19.9497</c:v>
                </c:pt>
                <c:pt idx="132">
                  <c:v>-11.706300000000001</c:v>
                </c:pt>
                <c:pt idx="133">
                  <c:v>-12.756600000000001</c:v>
                </c:pt>
                <c:pt idx="134">
                  <c:v>-13.3612</c:v>
                </c:pt>
                <c:pt idx="135">
                  <c:v>-15.754300000000001</c:v>
                </c:pt>
                <c:pt idx="136">
                  <c:v>-10.1061</c:v>
                </c:pt>
                <c:pt idx="137">
                  <c:v>-12.222100000000001</c:v>
                </c:pt>
                <c:pt idx="138">
                  <c:v>-12.509899999999998</c:v>
                </c:pt>
                <c:pt idx="139">
                  <c:v>-11.7219</c:v>
                </c:pt>
                <c:pt idx="140">
                  <c:v>-6.2565999999999997</c:v>
                </c:pt>
                <c:pt idx="141">
                  <c:v>-7.8329999999999993</c:v>
                </c:pt>
                <c:pt idx="142">
                  <c:v>-11.176300000000001</c:v>
                </c:pt>
                <c:pt idx="143">
                  <c:v>-10.9549</c:v>
                </c:pt>
                <c:pt idx="144">
                  <c:v>-16.8719</c:v>
                </c:pt>
                <c:pt idx="145">
                  <c:v>-15.104100000000001</c:v>
                </c:pt>
                <c:pt idx="146">
                  <c:v>-13.239899999999999</c:v>
                </c:pt>
                <c:pt idx="147">
                  <c:v>-19.0654</c:v>
                </c:pt>
                <c:pt idx="148">
                  <c:v>-39.731699999999996</c:v>
                </c:pt>
                <c:pt idx="149">
                  <c:v>-45.919499999999999</c:v>
                </c:pt>
                <c:pt idx="150">
                  <c:v>-28.202999999999999</c:v>
                </c:pt>
                <c:pt idx="151">
                  <c:v>-25.413</c:v>
                </c:pt>
                <c:pt idx="152">
                  <c:v>-20.724699999999999</c:v>
                </c:pt>
                <c:pt idx="153">
                  <c:v>-22.360700000000001</c:v>
                </c:pt>
                <c:pt idx="154">
                  <c:v>-18.6065</c:v>
                </c:pt>
                <c:pt idx="155">
                  <c:v>-16.0244</c:v>
                </c:pt>
                <c:pt idx="156">
                  <c:v>-18.1633</c:v>
                </c:pt>
                <c:pt idx="157">
                  <c:v>-12.216799999999999</c:v>
                </c:pt>
                <c:pt idx="158">
                  <c:v>-27.575199999999999</c:v>
                </c:pt>
                <c:pt idx="159">
                  <c:v>-27.311799999999998</c:v>
                </c:pt>
                <c:pt idx="160">
                  <c:v>-25.905900000000003</c:v>
                </c:pt>
                <c:pt idx="161">
                  <c:v>-35.305199999999999</c:v>
                </c:pt>
                <c:pt idx="162">
                  <c:v>-32.501400000000004</c:v>
                </c:pt>
                <c:pt idx="163">
                  <c:v>-25.904200000000003</c:v>
                </c:pt>
                <c:pt idx="164">
                  <c:v>-22.4162</c:v>
                </c:pt>
                <c:pt idx="165">
                  <c:v>-16.746000000000002</c:v>
                </c:pt>
                <c:pt idx="166">
                  <c:v>-19.596999999999998</c:v>
                </c:pt>
                <c:pt idx="167">
                  <c:v>-34.561500000000002</c:v>
                </c:pt>
                <c:pt idx="168">
                  <c:v>-45.780399999999993</c:v>
                </c:pt>
                <c:pt idx="169">
                  <c:v>-55.612099999999998</c:v>
                </c:pt>
                <c:pt idx="170">
                  <c:v>-50.7804</c:v>
                </c:pt>
                <c:pt idx="171">
                  <c:v>-32.641399999999997</c:v>
                </c:pt>
                <c:pt idx="172">
                  <c:v>-50.403600000000004</c:v>
                </c:pt>
                <c:pt idx="173">
                  <c:v>-42.505499999999998</c:v>
                </c:pt>
                <c:pt idx="174">
                  <c:v>-51.488800000000005</c:v>
                </c:pt>
                <c:pt idx="175">
                  <c:v>-53.008299999999998</c:v>
                </c:pt>
                <c:pt idx="176">
                  <c:v>-38.103000000000002</c:v>
                </c:pt>
                <c:pt idx="177">
                  <c:v>-33.458199999999998</c:v>
                </c:pt>
                <c:pt idx="178">
                  <c:v>-22.727399999999999</c:v>
                </c:pt>
                <c:pt idx="179">
                  <c:v>-15.2121</c:v>
                </c:pt>
                <c:pt idx="180">
                  <c:v>-19.539899999999999</c:v>
                </c:pt>
                <c:pt idx="181">
                  <c:v>-34.900999999999996</c:v>
                </c:pt>
              </c:numCache>
            </c:numRef>
          </c:val>
          <c:smooth val="0"/>
          <c:extLst>
            <c:ext xmlns:c16="http://schemas.microsoft.com/office/drawing/2014/chart" uri="{C3380CC4-5D6E-409C-BE32-E72D297353CC}">
              <c16:uniqueId val="{00000001-EBDF-4667-AABC-43A58B8E4EDF}"/>
            </c:ext>
          </c:extLst>
        </c:ser>
        <c:dLbls>
          <c:showLegendKey val="0"/>
          <c:showVal val="0"/>
          <c:showCatName val="0"/>
          <c:showSerName val="0"/>
          <c:showPercent val="0"/>
          <c:showBubbleSize val="0"/>
        </c:dLbls>
        <c:marker val="1"/>
        <c:smooth val="0"/>
        <c:axId val="1539252008"/>
        <c:axId val="1539249384"/>
      </c:lineChart>
      <c:dateAx>
        <c:axId val="1571551128"/>
        <c:scaling>
          <c:orientation val="minMax"/>
        </c:scaling>
        <c:delete val="0"/>
        <c:axPos val="b"/>
        <c:numFmt formatCode="dd\-mmm\-yyyy" sourceLinked="1"/>
        <c:majorTickMark val="out"/>
        <c:minorTickMark val="none"/>
        <c:tickLblPos val="low"/>
        <c:spPr>
          <a:noFill/>
          <a:ln w="222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71549816"/>
        <c:crosses val="autoZero"/>
        <c:auto val="1"/>
        <c:lblOffset val="100"/>
        <c:baseTimeUnit val="days"/>
        <c:majorUnit val="1"/>
        <c:majorTimeUnit val="months"/>
      </c:dateAx>
      <c:valAx>
        <c:axId val="1571549816"/>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NBP - TTF differential (p/therm)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571551128"/>
        <c:crosses val="autoZero"/>
        <c:crossBetween val="between"/>
      </c:valAx>
      <c:valAx>
        <c:axId val="1539249384"/>
        <c:scaling>
          <c:orientation val="minMax"/>
        </c:scaling>
        <c:delete val="0"/>
        <c:axPos val="r"/>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a:t>Net European Interconnector imports (mcm/d)</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9252008"/>
        <c:crosses val="max"/>
        <c:crossBetween val="between"/>
      </c:valAx>
      <c:dateAx>
        <c:axId val="1539252008"/>
        <c:scaling>
          <c:orientation val="minMax"/>
        </c:scaling>
        <c:delete val="1"/>
        <c:axPos val="b"/>
        <c:numFmt formatCode="dd\-mmm\-yyyy" sourceLinked="1"/>
        <c:majorTickMark val="out"/>
        <c:minorTickMark val="none"/>
        <c:tickLblPos val="nextTo"/>
        <c:crossAx val="1539249384"/>
        <c:crosses val="autoZero"/>
        <c:auto val="1"/>
        <c:lblOffset val="100"/>
        <c:baseTimeUnit val="days"/>
        <c:majorUnit val="1"/>
        <c:minorUnit val="1"/>
      </c:date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11796131866495"/>
          <c:y val="4.2271698732030162E-2"/>
          <c:w val="0.86422463513716852"/>
          <c:h val="0.60054429094879502"/>
        </c:manualLayout>
      </c:layout>
      <c:barChart>
        <c:barDir val="col"/>
        <c:grouping val="stacked"/>
        <c:varyColors val="0"/>
        <c:ser>
          <c:idx val="0"/>
          <c:order val="0"/>
          <c:tx>
            <c:strRef>
              <c:f>'Figure 13 and 14 data'!$C$2</c:f>
              <c:strCache>
                <c:ptCount val="1"/>
                <c:pt idx="0">
                  <c:v>UKCS</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data'!$C$3:$C$7</c:f>
              <c:numCache>
                <c:formatCode>0.00</c:formatCode>
                <c:ptCount val="5"/>
                <c:pt idx="0">
                  <c:v>98</c:v>
                </c:pt>
                <c:pt idx="2">
                  <c:v>117.1</c:v>
                </c:pt>
                <c:pt idx="3">
                  <c:v>117.1</c:v>
                </c:pt>
              </c:numCache>
            </c:numRef>
          </c:val>
          <c:extLst>
            <c:ext xmlns:c16="http://schemas.microsoft.com/office/drawing/2014/chart" uri="{C3380CC4-5D6E-409C-BE32-E72D297353CC}">
              <c16:uniqueId val="{00000000-1786-4013-A3DE-5C1F8DDFD66B}"/>
            </c:ext>
          </c:extLst>
        </c:ser>
        <c:ser>
          <c:idx val="1"/>
          <c:order val="1"/>
          <c:tx>
            <c:strRef>
              <c:f>'Figure 13 and 14 data'!$D$2</c:f>
              <c:strCache>
                <c:ptCount val="1"/>
                <c:pt idx="0">
                  <c:v>Norway</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data'!$D$3:$D$7</c:f>
              <c:numCache>
                <c:formatCode>0.00</c:formatCode>
                <c:ptCount val="5"/>
                <c:pt idx="0">
                  <c:v>110</c:v>
                </c:pt>
                <c:pt idx="2">
                  <c:v>141</c:v>
                </c:pt>
                <c:pt idx="3">
                  <c:v>141</c:v>
                </c:pt>
              </c:numCache>
            </c:numRef>
          </c:val>
          <c:extLst>
            <c:ext xmlns:c16="http://schemas.microsoft.com/office/drawing/2014/chart" uri="{C3380CC4-5D6E-409C-BE32-E72D297353CC}">
              <c16:uniqueId val="{00000001-1786-4013-A3DE-5C1F8DDFD66B}"/>
            </c:ext>
          </c:extLst>
        </c:ser>
        <c:ser>
          <c:idx val="2"/>
          <c:order val="2"/>
          <c:tx>
            <c:strRef>
              <c:f>'Figure 13 and 14 data'!$E$2</c:f>
              <c:strCache>
                <c:ptCount val="1"/>
                <c:pt idx="0">
                  <c:v>LNG</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data'!$E$3:$E$7</c:f>
              <c:numCache>
                <c:formatCode>0.00</c:formatCode>
                <c:ptCount val="5"/>
                <c:pt idx="0">
                  <c:v>104.4734</c:v>
                </c:pt>
                <c:pt idx="2">
                  <c:v>141</c:v>
                </c:pt>
                <c:pt idx="3">
                  <c:v>68.7</c:v>
                </c:pt>
              </c:numCache>
            </c:numRef>
          </c:val>
          <c:extLst>
            <c:ext xmlns:c16="http://schemas.microsoft.com/office/drawing/2014/chart" uri="{C3380CC4-5D6E-409C-BE32-E72D297353CC}">
              <c16:uniqueId val="{00000002-1786-4013-A3DE-5C1F8DDFD66B}"/>
            </c:ext>
          </c:extLst>
        </c:ser>
        <c:ser>
          <c:idx val="3"/>
          <c:order val="3"/>
          <c:tx>
            <c:strRef>
              <c:f>'Figure 13 and 14 data'!$F$2</c:f>
              <c:strCache>
                <c:ptCount val="1"/>
                <c:pt idx="0">
                  <c:v>Continental Europe</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data'!$F$3:$F$7</c:f>
              <c:numCache>
                <c:formatCode>0.00</c:formatCode>
                <c:ptCount val="5"/>
                <c:pt idx="0">
                  <c:v>75</c:v>
                </c:pt>
                <c:pt idx="2">
                  <c:v>89</c:v>
                </c:pt>
                <c:pt idx="3">
                  <c:v>89</c:v>
                </c:pt>
              </c:numCache>
            </c:numRef>
          </c:val>
          <c:extLst>
            <c:ext xmlns:c16="http://schemas.microsoft.com/office/drawing/2014/chart" uri="{C3380CC4-5D6E-409C-BE32-E72D297353CC}">
              <c16:uniqueId val="{00000003-1786-4013-A3DE-5C1F8DDFD66B}"/>
            </c:ext>
          </c:extLst>
        </c:ser>
        <c:ser>
          <c:idx val="5"/>
          <c:order val="4"/>
          <c:tx>
            <c:strRef>
              <c:f>'Figure 13 and 14 data'!$G$2</c:f>
              <c:strCache>
                <c:ptCount val="1"/>
                <c:pt idx="0">
                  <c:v>Storage</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data'!$G$3:$G$7</c:f>
              <c:numCache>
                <c:formatCode>0.00</c:formatCode>
                <c:ptCount val="5"/>
                <c:pt idx="0">
                  <c:v>93.6</c:v>
                </c:pt>
                <c:pt idx="2">
                  <c:v>117</c:v>
                </c:pt>
                <c:pt idx="3">
                  <c:v>117</c:v>
                </c:pt>
              </c:numCache>
            </c:numRef>
          </c:val>
          <c:extLst>
            <c:ext xmlns:c16="http://schemas.microsoft.com/office/drawing/2014/chart" uri="{C3380CC4-5D6E-409C-BE32-E72D297353CC}">
              <c16:uniqueId val="{00000005-1786-4013-A3DE-5C1F8DDFD66B}"/>
            </c:ext>
          </c:extLst>
        </c:ser>
        <c:ser>
          <c:idx val="6"/>
          <c:order val="5"/>
          <c:tx>
            <c:strRef>
              <c:f>'Figure 13 and 14 data'!$H$2</c:f>
              <c:strCache>
                <c:ptCount val="1"/>
                <c:pt idx="0">
                  <c:v>Non-daily metered</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data'!$H$3:$H$7</c:f>
              <c:numCache>
                <c:formatCode>0.00</c:formatCode>
                <c:ptCount val="5"/>
                <c:pt idx="1">
                  <c:v>300.60000000000002</c:v>
                </c:pt>
                <c:pt idx="4">
                  <c:v>320.5</c:v>
                </c:pt>
              </c:numCache>
            </c:numRef>
          </c:val>
          <c:extLst>
            <c:ext xmlns:c16="http://schemas.microsoft.com/office/drawing/2014/chart" uri="{C3380CC4-5D6E-409C-BE32-E72D297353CC}">
              <c16:uniqueId val="{00000006-1786-4013-A3DE-5C1F8DDFD66B}"/>
            </c:ext>
          </c:extLst>
        </c:ser>
        <c:ser>
          <c:idx val="8"/>
          <c:order val="6"/>
          <c:tx>
            <c:strRef>
              <c:f>'Figure 13 and 14 data'!$I$2</c:f>
              <c:strCache>
                <c:ptCount val="1"/>
                <c:pt idx="0">
                  <c:v>Daily metered (excluding generation)</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data'!$I$3:$I$7</c:f>
              <c:numCache>
                <c:formatCode>0.00</c:formatCode>
                <c:ptCount val="5"/>
                <c:pt idx="1">
                  <c:v>32.31</c:v>
                </c:pt>
                <c:pt idx="4">
                  <c:v>34.81</c:v>
                </c:pt>
              </c:numCache>
            </c:numRef>
          </c:val>
          <c:extLst>
            <c:ext xmlns:c16="http://schemas.microsoft.com/office/drawing/2014/chart" uri="{C3380CC4-5D6E-409C-BE32-E72D297353CC}">
              <c16:uniqueId val="{00000007-1786-4013-A3DE-5C1F8DDFD66B}"/>
            </c:ext>
          </c:extLst>
        </c:ser>
        <c:ser>
          <c:idx val="9"/>
          <c:order val="7"/>
          <c:tx>
            <c:strRef>
              <c:f>'Figure 13 and 14 data'!$J$2</c:f>
              <c:strCache>
                <c:ptCount val="1"/>
                <c:pt idx="0">
                  <c:v>Electricity generation</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data'!$J$3:$J$7</c:f>
              <c:numCache>
                <c:formatCode>0.00</c:formatCode>
                <c:ptCount val="5"/>
                <c:pt idx="1">
                  <c:v>78.09</c:v>
                </c:pt>
                <c:pt idx="4">
                  <c:v>96.76</c:v>
                </c:pt>
              </c:numCache>
            </c:numRef>
          </c:val>
          <c:extLst>
            <c:ext xmlns:c16="http://schemas.microsoft.com/office/drawing/2014/chart" uri="{C3380CC4-5D6E-409C-BE32-E72D297353CC}">
              <c16:uniqueId val="{00000008-1786-4013-A3DE-5C1F8DDFD66B}"/>
            </c:ext>
          </c:extLst>
        </c:ser>
        <c:ser>
          <c:idx val="10"/>
          <c:order val="8"/>
          <c:tx>
            <c:strRef>
              <c:f>'Figure 13 and 14 data'!$K$2</c:f>
              <c:strCache>
                <c:ptCount val="1"/>
                <c:pt idx="0">
                  <c:v>Export to Ireland</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data'!$K$3:$K$7</c:f>
              <c:numCache>
                <c:formatCode>0.00</c:formatCode>
                <c:ptCount val="5"/>
                <c:pt idx="1">
                  <c:v>27.44</c:v>
                </c:pt>
                <c:pt idx="4">
                  <c:v>29.26</c:v>
                </c:pt>
              </c:numCache>
            </c:numRef>
          </c:val>
          <c:extLst>
            <c:ext xmlns:c16="http://schemas.microsoft.com/office/drawing/2014/chart" uri="{C3380CC4-5D6E-409C-BE32-E72D297353CC}">
              <c16:uniqueId val="{00000009-1786-4013-A3DE-5C1F8DDFD66B}"/>
            </c:ext>
          </c:extLst>
        </c:ser>
        <c:dLbls>
          <c:showLegendKey val="0"/>
          <c:showVal val="0"/>
          <c:showCatName val="0"/>
          <c:showSerName val="0"/>
          <c:showPercent val="0"/>
          <c:showBubbleSize val="0"/>
        </c:dLbls>
        <c:gapWidth val="150"/>
        <c:overlap val="100"/>
        <c:axId val="180848512"/>
        <c:axId val="180850048"/>
      </c:barChart>
      <c:lineChart>
        <c:grouping val="standard"/>
        <c:varyColors val="0"/>
        <c:ser>
          <c:idx val="7"/>
          <c:order val="9"/>
          <c:tx>
            <c:strRef>
              <c:f>'Figure 13 and 14 data'!$M$2</c:f>
              <c:strCache>
                <c:ptCount val="1"/>
                <c:pt idx="0">
                  <c:v>Total</c:v>
                </c:pt>
              </c:strCache>
            </c:strRef>
          </c:tx>
          <c:spPr>
            <a:ln>
              <a:noFill/>
            </a:ln>
          </c:spPr>
          <c:marker>
            <c:symbol val="none"/>
          </c:marker>
          <c:dLbls>
            <c:numFmt formatCode="0\ &quot;mcm/d&quot;"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13 and 14 data'!$B$3:$B$7</c:f>
              <c:strCache>
                <c:ptCount val="5"/>
                <c:pt idx="0">
                  <c:v>Cold day supply</c:v>
                </c:pt>
                <c:pt idx="1">
                  <c:v>Cold day demand</c:v>
                </c:pt>
                <c:pt idx="2">
                  <c:v>Peak supply</c:v>
                </c:pt>
                <c:pt idx="3">
                  <c:v>Peak Supply (N-1 largest Loss)</c:v>
                </c:pt>
                <c:pt idx="4">
                  <c:v>Peak demand*</c:v>
                </c:pt>
              </c:strCache>
            </c:strRef>
          </c:cat>
          <c:val>
            <c:numRef>
              <c:f>'Figure 13 and 14 data'!$M$3:$M$7</c:f>
              <c:numCache>
                <c:formatCode>0.00</c:formatCode>
                <c:ptCount val="5"/>
                <c:pt idx="0">
                  <c:v>481.07339999999999</c:v>
                </c:pt>
                <c:pt idx="1">
                  <c:v>439.86</c:v>
                </c:pt>
                <c:pt idx="2">
                  <c:v>605.1</c:v>
                </c:pt>
                <c:pt idx="3">
                  <c:v>532.79999999999995</c:v>
                </c:pt>
                <c:pt idx="4">
                  <c:v>482.75</c:v>
                </c:pt>
              </c:numCache>
            </c:numRef>
          </c:val>
          <c:smooth val="0"/>
          <c:extLst>
            <c:ext xmlns:c16="http://schemas.microsoft.com/office/drawing/2014/chart" uri="{C3380CC4-5D6E-409C-BE32-E72D297353CC}">
              <c16:uniqueId val="{0000000A-1786-4013-A3DE-5C1F8DDFD66B}"/>
            </c:ext>
          </c:extLst>
        </c:ser>
        <c:dLbls>
          <c:showLegendKey val="0"/>
          <c:showVal val="0"/>
          <c:showCatName val="0"/>
          <c:showSerName val="0"/>
          <c:showPercent val="0"/>
          <c:showBubbleSize val="0"/>
        </c:dLbls>
        <c:marker val="1"/>
        <c:smooth val="0"/>
        <c:axId val="180848512"/>
        <c:axId val="180850048"/>
      </c:lineChart>
      <c:catAx>
        <c:axId val="180848512"/>
        <c:scaling>
          <c:orientation val="minMax"/>
        </c:scaling>
        <c:delete val="0"/>
        <c:axPos val="b"/>
        <c:numFmt formatCode="General" sourceLinked="1"/>
        <c:majorTickMark val="out"/>
        <c:minorTickMark val="none"/>
        <c:tickLblPos val="nextTo"/>
        <c:crossAx val="180850048"/>
        <c:crosses val="autoZero"/>
        <c:auto val="1"/>
        <c:lblAlgn val="ctr"/>
        <c:lblOffset val="100"/>
        <c:noMultiLvlLbl val="0"/>
      </c:catAx>
      <c:valAx>
        <c:axId val="180850048"/>
        <c:scaling>
          <c:orientation val="minMax"/>
        </c:scaling>
        <c:delete val="0"/>
        <c:axPos val="l"/>
        <c:majorGridlines>
          <c:spPr>
            <a:ln>
              <a:noFill/>
            </a:ln>
          </c:spPr>
        </c:majorGridlines>
        <c:title>
          <c:tx>
            <c:rich>
              <a:bodyPr rot="-5400000" vert="horz"/>
              <a:lstStyle/>
              <a:p>
                <a:pPr>
                  <a:defRPr/>
                </a:pPr>
                <a:r>
                  <a:rPr lang="en-US"/>
                  <a:t>mcm/d</a:t>
                </a:r>
              </a:p>
            </c:rich>
          </c:tx>
          <c:overlay val="0"/>
        </c:title>
        <c:numFmt formatCode="0.00" sourceLinked="1"/>
        <c:majorTickMark val="out"/>
        <c:minorTickMark val="none"/>
        <c:tickLblPos val="nextTo"/>
        <c:crossAx val="180848512"/>
        <c:crosses val="autoZero"/>
        <c:crossBetween val="between"/>
      </c:valAx>
    </c:plotArea>
    <c:legend>
      <c:legendPos val="b"/>
      <c:legendEntry>
        <c:idx val="9"/>
        <c:delete val="1"/>
      </c:legendEntry>
      <c:layout>
        <c:manualLayout>
          <c:xMode val="edge"/>
          <c:yMode val="edge"/>
          <c:x val="0.10098801373171629"/>
          <c:y val="0.73280594737426985"/>
          <c:w val="0.8518446358068027"/>
          <c:h val="0.24490072171876015"/>
        </c:manualLayout>
      </c:layout>
      <c:overlay val="0"/>
      <c:spPr>
        <a:ln>
          <a:noFill/>
        </a:ln>
      </c:spPr>
      <c:txPr>
        <a:bodyPr/>
        <a:lstStyle/>
        <a:p>
          <a:pPr>
            <a:defRPr sz="600"/>
          </a:pPr>
          <a:endParaRPr lang="en-US"/>
        </a:p>
      </c:txPr>
    </c:legend>
    <c:plotVisOnly val="1"/>
    <c:dispBlanksAs val="gap"/>
    <c:showDLblsOverMax val="0"/>
  </c:chart>
  <c:spPr>
    <a:ln>
      <a:noFill/>
    </a:ln>
  </c:spPr>
  <c:txPr>
    <a:bodyPr/>
    <a:lstStyle/>
    <a:p>
      <a:pPr>
        <a:defRPr sz="600" b="0">
          <a:latin typeface="Arial" panose="020B0604020202020204" pitchFamily="34" charset="0"/>
          <a:cs typeface="Arial" panose="020B0604020202020204" pitchFamily="34" charset="0"/>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11796131866495"/>
          <c:y val="4.2271698732030162E-2"/>
          <c:w val="0.87696348864035323"/>
          <c:h val="0.58135056258803575"/>
        </c:manualLayout>
      </c:layout>
      <c:barChart>
        <c:barDir val="col"/>
        <c:grouping val="stacked"/>
        <c:varyColors val="0"/>
        <c:ser>
          <c:idx val="0"/>
          <c:order val="0"/>
          <c:tx>
            <c:strRef>
              <c:f>'Figure 13 and 14 data'!$C$2</c:f>
              <c:strCache>
                <c:ptCount val="1"/>
                <c:pt idx="0">
                  <c:v>UKCS</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data'!$C$3:$C$7</c15:sqref>
                  </c15:fullRef>
                </c:ext>
              </c:extLst>
              <c:f>'Figure 13 and 14 data'!$C$3:$C$4</c:f>
              <c:numCache>
                <c:formatCode>0.00</c:formatCode>
                <c:ptCount val="2"/>
                <c:pt idx="0">
                  <c:v>98</c:v>
                </c:pt>
              </c:numCache>
            </c:numRef>
          </c:val>
          <c:extLst>
            <c:ext xmlns:c16="http://schemas.microsoft.com/office/drawing/2014/chart" uri="{C3380CC4-5D6E-409C-BE32-E72D297353CC}">
              <c16:uniqueId val="{00000000-A230-4102-A59B-5C5B035A0B17}"/>
            </c:ext>
          </c:extLst>
        </c:ser>
        <c:ser>
          <c:idx val="1"/>
          <c:order val="1"/>
          <c:tx>
            <c:strRef>
              <c:f>'Figure 13 and 14 data'!$D$2</c:f>
              <c:strCache>
                <c:ptCount val="1"/>
                <c:pt idx="0">
                  <c:v>Norway</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data'!$D$3:$D$7</c15:sqref>
                  </c15:fullRef>
                </c:ext>
              </c:extLst>
              <c:f>'Figure 13 and 14 data'!$D$3:$D$4</c:f>
              <c:numCache>
                <c:formatCode>0.00</c:formatCode>
                <c:ptCount val="2"/>
                <c:pt idx="0">
                  <c:v>110</c:v>
                </c:pt>
              </c:numCache>
            </c:numRef>
          </c:val>
          <c:extLst>
            <c:ext xmlns:c16="http://schemas.microsoft.com/office/drawing/2014/chart" uri="{C3380CC4-5D6E-409C-BE32-E72D297353CC}">
              <c16:uniqueId val="{00000001-A230-4102-A59B-5C5B035A0B17}"/>
            </c:ext>
          </c:extLst>
        </c:ser>
        <c:ser>
          <c:idx val="2"/>
          <c:order val="2"/>
          <c:tx>
            <c:strRef>
              <c:f>'Figure 13 and 14 data'!$E$2</c:f>
              <c:strCache>
                <c:ptCount val="1"/>
                <c:pt idx="0">
                  <c:v>LNG</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data'!$E$3:$E$7</c15:sqref>
                  </c15:fullRef>
                </c:ext>
              </c:extLst>
              <c:f>'Figure 13 and 14 data'!$E$3:$E$4</c:f>
              <c:numCache>
                <c:formatCode>0.00</c:formatCode>
                <c:ptCount val="2"/>
                <c:pt idx="0">
                  <c:v>104.4734</c:v>
                </c:pt>
              </c:numCache>
            </c:numRef>
          </c:val>
          <c:extLst>
            <c:ext xmlns:c16="http://schemas.microsoft.com/office/drawing/2014/chart" uri="{C3380CC4-5D6E-409C-BE32-E72D297353CC}">
              <c16:uniqueId val="{00000002-A230-4102-A59B-5C5B035A0B17}"/>
            </c:ext>
          </c:extLst>
        </c:ser>
        <c:ser>
          <c:idx val="3"/>
          <c:order val="3"/>
          <c:tx>
            <c:strRef>
              <c:f>'Figure 13 and 14 data'!$F$2</c:f>
              <c:strCache>
                <c:ptCount val="1"/>
                <c:pt idx="0">
                  <c:v>Continental Europe</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data'!$F$3:$F$7</c15:sqref>
                  </c15:fullRef>
                </c:ext>
              </c:extLst>
              <c:f>'Figure 13 and 14 data'!$F$3:$F$4</c:f>
              <c:numCache>
                <c:formatCode>0.00</c:formatCode>
                <c:ptCount val="2"/>
                <c:pt idx="0">
                  <c:v>75</c:v>
                </c:pt>
              </c:numCache>
            </c:numRef>
          </c:val>
          <c:extLst>
            <c:ext xmlns:c16="http://schemas.microsoft.com/office/drawing/2014/chart" uri="{C3380CC4-5D6E-409C-BE32-E72D297353CC}">
              <c16:uniqueId val="{00000003-A230-4102-A59B-5C5B035A0B17}"/>
            </c:ext>
          </c:extLst>
        </c:ser>
        <c:ser>
          <c:idx val="5"/>
          <c:order val="4"/>
          <c:tx>
            <c:strRef>
              <c:f>'Figure 13 and 14 data'!$G$2</c:f>
              <c:strCache>
                <c:ptCount val="1"/>
                <c:pt idx="0">
                  <c:v>Storage</c:v>
                </c:pt>
              </c:strCache>
            </c:strRef>
          </c:tx>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30-4102-A59B-5C5B035A0B17}"/>
                </c:ext>
              </c:extLst>
            </c:dLbl>
            <c:numFmt formatCode="#,##0" sourceLinked="0"/>
            <c:spPr>
              <a:noFill/>
              <a:ln>
                <a:noFill/>
              </a:ln>
              <a:effectLst/>
            </c:spPr>
            <c:txPr>
              <a:bodyPr wrap="square" lIns="38100" tIns="19050" rIns="38100" bIns="19050" anchor="ctr">
                <a:spAutoFit/>
              </a:bodyPr>
              <a:lstStyle/>
              <a:p>
                <a:pPr>
                  <a:defRPr sz="6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data'!$G$3:$G$7</c15:sqref>
                  </c15:fullRef>
                </c:ext>
              </c:extLst>
              <c:f>'Figure 13 and 14 data'!$G$3:$G$4</c:f>
              <c:numCache>
                <c:formatCode>0.00</c:formatCode>
                <c:ptCount val="2"/>
                <c:pt idx="0">
                  <c:v>93.6</c:v>
                </c:pt>
              </c:numCache>
            </c:numRef>
          </c:val>
          <c:extLst>
            <c:ext xmlns:c16="http://schemas.microsoft.com/office/drawing/2014/chart" uri="{C3380CC4-5D6E-409C-BE32-E72D297353CC}">
              <c16:uniqueId val="{00000006-A230-4102-A59B-5C5B035A0B17}"/>
            </c:ext>
          </c:extLst>
        </c:ser>
        <c:ser>
          <c:idx val="6"/>
          <c:order val="5"/>
          <c:tx>
            <c:strRef>
              <c:f>'Figure 13 and 14 data'!$H$2</c:f>
              <c:strCache>
                <c:ptCount val="1"/>
                <c:pt idx="0">
                  <c:v>Non-daily metered</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data'!$H$3:$H$7</c15:sqref>
                  </c15:fullRef>
                </c:ext>
              </c:extLst>
              <c:f>'Figure 13 and 14 data'!$H$3:$H$4</c:f>
              <c:numCache>
                <c:formatCode>0.00</c:formatCode>
                <c:ptCount val="2"/>
                <c:pt idx="1">
                  <c:v>300.60000000000002</c:v>
                </c:pt>
              </c:numCache>
            </c:numRef>
          </c:val>
          <c:extLst>
            <c:ext xmlns:c16="http://schemas.microsoft.com/office/drawing/2014/chart" uri="{C3380CC4-5D6E-409C-BE32-E72D297353CC}">
              <c16:uniqueId val="{00000007-A230-4102-A59B-5C5B035A0B17}"/>
            </c:ext>
          </c:extLst>
        </c:ser>
        <c:ser>
          <c:idx val="8"/>
          <c:order val="6"/>
          <c:tx>
            <c:strRef>
              <c:f>'Figure 13 and 14 data'!$I$2</c:f>
              <c:strCache>
                <c:ptCount val="1"/>
                <c:pt idx="0">
                  <c:v>Daily metered (excluding generation)</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data'!$I$3:$I$7</c15:sqref>
                  </c15:fullRef>
                </c:ext>
              </c:extLst>
              <c:f>'Figure 13 and 14 data'!$I$3:$I$4</c:f>
              <c:numCache>
                <c:formatCode>0.00</c:formatCode>
                <c:ptCount val="2"/>
                <c:pt idx="1">
                  <c:v>32.31</c:v>
                </c:pt>
              </c:numCache>
            </c:numRef>
          </c:val>
          <c:extLst>
            <c:ext xmlns:c16="http://schemas.microsoft.com/office/drawing/2014/chart" uri="{C3380CC4-5D6E-409C-BE32-E72D297353CC}">
              <c16:uniqueId val="{00000008-A230-4102-A59B-5C5B035A0B17}"/>
            </c:ext>
          </c:extLst>
        </c:ser>
        <c:ser>
          <c:idx val="9"/>
          <c:order val="7"/>
          <c:tx>
            <c:strRef>
              <c:f>'Figure 13 and 14 data'!$J$2</c:f>
              <c:strCache>
                <c:ptCount val="1"/>
                <c:pt idx="0">
                  <c:v>Electricity generation</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data'!$J$3:$J$7</c15:sqref>
                  </c15:fullRef>
                </c:ext>
              </c:extLst>
              <c:f>'Figure 13 and 14 data'!$J$3:$J$4</c:f>
              <c:numCache>
                <c:formatCode>0.00</c:formatCode>
                <c:ptCount val="2"/>
                <c:pt idx="1">
                  <c:v>78.09</c:v>
                </c:pt>
              </c:numCache>
            </c:numRef>
          </c:val>
          <c:extLst>
            <c:ext xmlns:c16="http://schemas.microsoft.com/office/drawing/2014/chart" uri="{C3380CC4-5D6E-409C-BE32-E72D297353CC}">
              <c16:uniqueId val="{00000009-A230-4102-A59B-5C5B035A0B17}"/>
            </c:ext>
          </c:extLst>
        </c:ser>
        <c:ser>
          <c:idx val="10"/>
          <c:order val="8"/>
          <c:tx>
            <c:strRef>
              <c:f>'Figure 13 and 14 data'!$K$2</c:f>
              <c:strCache>
                <c:ptCount val="1"/>
                <c:pt idx="0">
                  <c:v>Export to Ireland</c:v>
                </c:pt>
              </c:strCache>
            </c:strRef>
          </c:tx>
          <c:invertIfNegative val="0"/>
          <c:dLbls>
            <c:numFmt formatCode="#,##0" sourceLinked="0"/>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data'!$K$3:$K$7</c15:sqref>
                  </c15:fullRef>
                </c:ext>
              </c:extLst>
              <c:f>'Figure 13 and 14 data'!$K$3:$K$4</c:f>
              <c:numCache>
                <c:formatCode>0.00</c:formatCode>
                <c:ptCount val="2"/>
                <c:pt idx="1">
                  <c:v>27.44</c:v>
                </c:pt>
              </c:numCache>
            </c:numRef>
          </c:val>
          <c:extLst>
            <c:ext xmlns:c16="http://schemas.microsoft.com/office/drawing/2014/chart" uri="{C3380CC4-5D6E-409C-BE32-E72D297353CC}">
              <c16:uniqueId val="{0000000A-A230-4102-A59B-5C5B035A0B17}"/>
            </c:ext>
          </c:extLst>
        </c:ser>
        <c:dLbls>
          <c:showLegendKey val="0"/>
          <c:showVal val="0"/>
          <c:showCatName val="0"/>
          <c:showSerName val="0"/>
          <c:showPercent val="0"/>
          <c:showBubbleSize val="0"/>
        </c:dLbls>
        <c:gapWidth val="150"/>
        <c:overlap val="100"/>
        <c:axId val="180848512"/>
        <c:axId val="180850048"/>
      </c:barChart>
      <c:lineChart>
        <c:grouping val="standard"/>
        <c:varyColors val="0"/>
        <c:ser>
          <c:idx val="7"/>
          <c:order val="9"/>
          <c:tx>
            <c:strRef>
              <c:f>'Figure 13 and 14 data'!$M$2</c:f>
              <c:strCache>
                <c:ptCount val="1"/>
                <c:pt idx="0">
                  <c:v>Total</c:v>
                </c:pt>
              </c:strCache>
            </c:strRef>
          </c:tx>
          <c:spPr>
            <a:ln>
              <a:noFill/>
            </a:ln>
          </c:spPr>
          <c:marker>
            <c:symbol val="none"/>
          </c:marker>
          <c:dLbls>
            <c:numFmt formatCode="0\ &quot;mcm/d&quot;" sourceLinked="0"/>
            <c:spPr>
              <a:noFill/>
              <a:ln>
                <a:noFill/>
              </a:ln>
              <a:effectLst/>
            </c:spPr>
            <c:txPr>
              <a:bodyPr wrap="square" lIns="38100" tIns="19050" rIns="38100" bIns="19050" anchor="ctr">
                <a:spAutoFit/>
              </a:bodyPr>
              <a:lstStyle/>
              <a:p>
                <a:pPr>
                  <a:defRPr sz="6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13 and 14 data'!$B$3:$B$7</c15:sqref>
                  </c15:fullRef>
                </c:ext>
              </c:extLst>
              <c:f>'Figure 13 and 14 data'!$B$3:$B$4</c:f>
              <c:strCache>
                <c:ptCount val="2"/>
                <c:pt idx="0">
                  <c:v>Cold day supply</c:v>
                </c:pt>
                <c:pt idx="1">
                  <c:v>Cold day demand</c:v>
                </c:pt>
              </c:strCache>
            </c:strRef>
          </c:cat>
          <c:val>
            <c:numRef>
              <c:extLst>
                <c:ext xmlns:c15="http://schemas.microsoft.com/office/drawing/2012/chart" uri="{02D57815-91ED-43cb-92C2-25804820EDAC}">
                  <c15:fullRef>
                    <c15:sqref>'Figure 13 and 14 data'!$M$3:$M$7</c15:sqref>
                  </c15:fullRef>
                </c:ext>
              </c:extLst>
              <c:f>'Figure 13 and 14 data'!$M$3:$M$4</c:f>
              <c:numCache>
                <c:formatCode>0.00</c:formatCode>
                <c:ptCount val="2"/>
                <c:pt idx="0">
                  <c:v>481.07339999999999</c:v>
                </c:pt>
                <c:pt idx="1">
                  <c:v>439.86</c:v>
                </c:pt>
              </c:numCache>
            </c:numRef>
          </c:val>
          <c:smooth val="0"/>
          <c:extLst>
            <c:ext xmlns:c16="http://schemas.microsoft.com/office/drawing/2014/chart" uri="{C3380CC4-5D6E-409C-BE32-E72D297353CC}">
              <c16:uniqueId val="{0000000B-A230-4102-A59B-5C5B035A0B17}"/>
            </c:ext>
          </c:extLst>
        </c:ser>
        <c:dLbls>
          <c:showLegendKey val="0"/>
          <c:showVal val="0"/>
          <c:showCatName val="0"/>
          <c:showSerName val="0"/>
          <c:showPercent val="0"/>
          <c:showBubbleSize val="0"/>
        </c:dLbls>
        <c:marker val="1"/>
        <c:smooth val="0"/>
        <c:axId val="180848512"/>
        <c:axId val="180850048"/>
      </c:lineChart>
      <c:catAx>
        <c:axId val="180848512"/>
        <c:scaling>
          <c:orientation val="minMax"/>
        </c:scaling>
        <c:delete val="0"/>
        <c:axPos val="b"/>
        <c:numFmt formatCode="General" sourceLinked="1"/>
        <c:majorTickMark val="out"/>
        <c:minorTickMark val="none"/>
        <c:tickLblPos val="nextTo"/>
        <c:crossAx val="180850048"/>
        <c:crosses val="autoZero"/>
        <c:auto val="1"/>
        <c:lblAlgn val="ctr"/>
        <c:lblOffset val="100"/>
        <c:noMultiLvlLbl val="0"/>
      </c:catAx>
      <c:valAx>
        <c:axId val="180850048"/>
        <c:scaling>
          <c:orientation val="minMax"/>
        </c:scaling>
        <c:delete val="0"/>
        <c:axPos val="l"/>
        <c:majorGridlines>
          <c:spPr>
            <a:ln>
              <a:noFill/>
            </a:ln>
          </c:spPr>
        </c:majorGridlines>
        <c:title>
          <c:tx>
            <c:rich>
              <a:bodyPr rot="-5400000" vert="horz"/>
              <a:lstStyle/>
              <a:p>
                <a:pPr>
                  <a:defRPr/>
                </a:pPr>
                <a:r>
                  <a:rPr lang="en-US"/>
                  <a:t>mcm/d</a:t>
                </a:r>
              </a:p>
            </c:rich>
          </c:tx>
          <c:overlay val="0"/>
        </c:title>
        <c:numFmt formatCode="0.00" sourceLinked="1"/>
        <c:majorTickMark val="out"/>
        <c:minorTickMark val="none"/>
        <c:tickLblPos val="nextTo"/>
        <c:crossAx val="180848512"/>
        <c:crosses val="autoZero"/>
        <c:crossBetween val="between"/>
      </c:valAx>
    </c:plotArea>
    <c:legend>
      <c:legendPos val="b"/>
      <c:legendEntry>
        <c:idx val="9"/>
        <c:delete val="1"/>
      </c:legendEntry>
      <c:layout>
        <c:manualLayout>
          <c:xMode val="edge"/>
          <c:yMode val="edge"/>
          <c:x val="7.7617198397278417E-2"/>
          <c:y val="0.71366815920267856"/>
          <c:w val="0.88677802936679728"/>
          <c:h val="0.26403872695560399"/>
        </c:manualLayout>
      </c:layout>
      <c:overlay val="0"/>
      <c:spPr>
        <a:ln>
          <a:noFill/>
        </a:ln>
      </c:spPr>
      <c:txPr>
        <a:bodyPr/>
        <a:lstStyle/>
        <a:p>
          <a:pPr>
            <a:defRPr sz="600"/>
          </a:pPr>
          <a:endParaRPr lang="en-US"/>
        </a:p>
      </c:txPr>
    </c:legend>
    <c:plotVisOnly val="1"/>
    <c:dispBlanksAs val="gap"/>
    <c:showDLblsOverMax val="0"/>
  </c:chart>
  <c:spPr>
    <a:ln>
      <a:noFill/>
    </a:ln>
  </c:spPr>
  <c:txPr>
    <a:bodyPr/>
    <a:lstStyle/>
    <a:p>
      <a:pPr>
        <a:defRPr sz="800" b="0">
          <a:latin typeface="Arial" panose="020B0604020202020204" pitchFamily="34" charset="0"/>
          <a:cs typeface="Arial" panose="020B0604020202020204" pitchFamily="34"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11796131866495"/>
          <c:y val="4.2271698732030162E-2"/>
          <c:w val="0.86422463513716852"/>
          <c:h val="0.69526209223847024"/>
        </c:manualLayout>
      </c:layout>
      <c:barChart>
        <c:barDir val="col"/>
        <c:grouping val="stacked"/>
        <c:varyColors val="0"/>
        <c:ser>
          <c:idx val="0"/>
          <c:order val="0"/>
          <c:tx>
            <c:strRef>
              <c:f>'Figure 1 and 2 data - %'!$C$2</c:f>
              <c:strCache>
                <c:ptCount val="1"/>
                <c:pt idx="0">
                  <c:v>UKCS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%'!$C$3:$C$7</c15:sqref>
                  </c15:fullRef>
                </c:ext>
              </c:extLst>
              <c:f>('Figure 1 and 2 data - %'!$C$5,'Figure 1 and 2 data - %'!$C$7)</c:f>
              <c:numCache>
                <c:formatCode>General</c:formatCode>
                <c:ptCount val="2"/>
                <c:pt idx="0" formatCode="0.0%">
                  <c:v>0.19352173194513303</c:v>
                </c:pt>
              </c:numCache>
            </c:numRef>
          </c:val>
          <c:extLst>
            <c:ext xmlns:c16="http://schemas.microsoft.com/office/drawing/2014/chart" uri="{C3380CC4-5D6E-409C-BE32-E72D297353CC}">
              <c16:uniqueId val="{00000000-7BAF-4677-A21E-649913F4A0BA}"/>
            </c:ext>
          </c:extLst>
        </c:ser>
        <c:ser>
          <c:idx val="1"/>
          <c:order val="1"/>
          <c:tx>
            <c:strRef>
              <c:f>'Figure 1 and 2 data - %'!$D$2</c:f>
              <c:strCache>
                <c:ptCount val="1"/>
                <c:pt idx="0">
                  <c:v>Norway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%'!$D$3:$D$7</c15:sqref>
                  </c15:fullRef>
                </c:ext>
              </c:extLst>
              <c:f>('Figure 1 and 2 data - %'!$D$5,'Figure 1 and 2 data - %'!$D$7)</c:f>
              <c:numCache>
                <c:formatCode>General</c:formatCode>
                <c:ptCount val="2"/>
                <c:pt idx="0" formatCode="0.0%">
                  <c:v>0.23301933564700048</c:v>
                </c:pt>
              </c:numCache>
            </c:numRef>
          </c:val>
          <c:extLst>
            <c:ext xmlns:c16="http://schemas.microsoft.com/office/drawing/2014/chart" uri="{C3380CC4-5D6E-409C-BE32-E72D297353CC}">
              <c16:uniqueId val="{00000001-7BAF-4677-A21E-649913F4A0BA}"/>
            </c:ext>
          </c:extLst>
        </c:ser>
        <c:ser>
          <c:idx val="2"/>
          <c:order val="2"/>
          <c:tx>
            <c:strRef>
              <c:f>'Figure 1 and 2 data - %'!$E$2</c:f>
              <c:strCache>
                <c:ptCount val="1"/>
                <c:pt idx="0">
                  <c:v>LNG</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%'!$E$3:$E$7</c15:sqref>
                  </c15:fullRef>
                </c:ext>
              </c:extLst>
              <c:f>('Figure 1 and 2 data - %'!$E$5,'Figure 1 and 2 data - %'!$E$7)</c:f>
              <c:numCache>
                <c:formatCode>General</c:formatCode>
                <c:ptCount val="2"/>
                <c:pt idx="0" formatCode="0.0%">
                  <c:v>0.23301933564700048</c:v>
                </c:pt>
              </c:numCache>
            </c:numRef>
          </c:val>
          <c:extLst>
            <c:ext xmlns:c16="http://schemas.microsoft.com/office/drawing/2014/chart" uri="{C3380CC4-5D6E-409C-BE32-E72D297353CC}">
              <c16:uniqueId val="{00000002-7BAF-4677-A21E-649913F4A0BA}"/>
            </c:ext>
          </c:extLst>
        </c:ser>
        <c:ser>
          <c:idx val="3"/>
          <c:order val="3"/>
          <c:tx>
            <c:strRef>
              <c:f>'Figure 1 and 2 data - %'!$F$2</c:f>
              <c:strCache>
                <c:ptCount val="1"/>
                <c:pt idx="0">
                  <c:v>Continental Europe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%'!$F$3:$F$7</c15:sqref>
                  </c15:fullRef>
                </c:ext>
              </c:extLst>
              <c:f>('Figure 1 and 2 data - %'!$F$5,'Figure 1 and 2 data - %'!$F$7)</c:f>
              <c:numCache>
                <c:formatCode>General</c:formatCode>
                <c:ptCount val="2"/>
                <c:pt idx="0" formatCode="0.0%">
                  <c:v>0.14708312675590812</c:v>
                </c:pt>
              </c:numCache>
            </c:numRef>
          </c:val>
          <c:extLst>
            <c:ext xmlns:c16="http://schemas.microsoft.com/office/drawing/2014/chart" uri="{C3380CC4-5D6E-409C-BE32-E72D297353CC}">
              <c16:uniqueId val="{00000003-7BAF-4677-A21E-649913F4A0BA}"/>
            </c:ext>
          </c:extLst>
        </c:ser>
        <c:ser>
          <c:idx val="5"/>
          <c:order val="4"/>
          <c:tx>
            <c:strRef>
              <c:f>'Figure 1 and 2 data - %'!$G$2</c:f>
              <c:strCache>
                <c:ptCount val="1"/>
                <c:pt idx="0">
                  <c:v>Storage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%'!$G$3:$G$7</c15:sqref>
                  </c15:fullRef>
                </c:ext>
              </c:extLst>
              <c:f>('Figure 1 and 2 data - %'!$G$5,'Figure 1 and 2 data - %'!$G$7)</c:f>
              <c:numCache>
                <c:formatCode>0</c:formatCode>
                <c:ptCount val="2"/>
                <c:pt idx="0" formatCode="0.0%">
                  <c:v>0.19335647000495784</c:v>
                </c:pt>
              </c:numCache>
            </c:numRef>
          </c:val>
          <c:extLst>
            <c:ext xmlns:c16="http://schemas.microsoft.com/office/drawing/2014/chart" uri="{C3380CC4-5D6E-409C-BE32-E72D297353CC}">
              <c16:uniqueId val="{00000005-7BAF-4677-A21E-649913F4A0BA}"/>
            </c:ext>
          </c:extLst>
        </c:ser>
        <c:ser>
          <c:idx val="6"/>
          <c:order val="5"/>
          <c:tx>
            <c:strRef>
              <c:f>'Figure 1 and 2 data - %'!$H$2</c:f>
              <c:strCache>
                <c:ptCount val="1"/>
                <c:pt idx="0">
                  <c:v>Non-daily metered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%'!$H$3:$H$7</c15:sqref>
                  </c15:fullRef>
                </c:ext>
              </c:extLst>
              <c:f>('Figure 1 and 2 data - %'!$H$5,'Figure 1 and 2 data - %'!$H$7)</c:f>
              <c:numCache>
                <c:formatCode>0.0%</c:formatCode>
                <c:ptCount val="2"/>
                <c:pt idx="1">
                  <c:v>0.66390471258415329</c:v>
                </c:pt>
              </c:numCache>
            </c:numRef>
          </c:val>
          <c:extLst>
            <c:ext xmlns:c16="http://schemas.microsoft.com/office/drawing/2014/chart" uri="{C3380CC4-5D6E-409C-BE32-E72D297353CC}">
              <c16:uniqueId val="{00000006-7BAF-4677-A21E-649913F4A0BA}"/>
            </c:ext>
          </c:extLst>
        </c:ser>
        <c:ser>
          <c:idx val="8"/>
          <c:order val="6"/>
          <c:tx>
            <c:strRef>
              <c:f>'Figure 1 and 2 data - %'!$I$2</c:f>
              <c:strCache>
                <c:ptCount val="1"/>
                <c:pt idx="0">
                  <c:v>Daily metered (excluding generation)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%'!$I$3:$I$7</c15:sqref>
                  </c15:fullRef>
                </c:ext>
              </c:extLst>
              <c:f>('Figure 1 and 2 data - %'!$I$5,'Figure 1 and 2 data - %'!$I$7)</c:f>
              <c:numCache>
                <c:formatCode>0.0%</c:formatCode>
                <c:ptCount val="2"/>
                <c:pt idx="1">
                  <c:v>7.210771620921802E-2</c:v>
                </c:pt>
              </c:numCache>
            </c:numRef>
          </c:val>
          <c:extLst>
            <c:ext xmlns:c16="http://schemas.microsoft.com/office/drawing/2014/chart" uri="{C3380CC4-5D6E-409C-BE32-E72D297353CC}">
              <c16:uniqueId val="{00000007-7BAF-4677-A21E-649913F4A0BA}"/>
            </c:ext>
          </c:extLst>
        </c:ser>
        <c:ser>
          <c:idx val="9"/>
          <c:order val="7"/>
          <c:tx>
            <c:strRef>
              <c:f>'Figure 1 and 2 data - %'!$J$2</c:f>
              <c:strCache>
                <c:ptCount val="1"/>
                <c:pt idx="0">
                  <c:v>Electricity generation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%'!$J$3:$J$7</c15:sqref>
                  </c15:fullRef>
                </c:ext>
              </c:extLst>
              <c:f>('Figure 1 and 2 data - %'!$J$5,'Figure 1 and 2 data - %'!$J$7)</c:f>
              <c:numCache>
                <c:formatCode>0.0%</c:formatCode>
                <c:ptCount val="2"/>
                <c:pt idx="1">
                  <c:v>0.20043500776799586</c:v>
                </c:pt>
              </c:numCache>
            </c:numRef>
          </c:val>
          <c:extLst>
            <c:ext xmlns:c16="http://schemas.microsoft.com/office/drawing/2014/chart" uri="{C3380CC4-5D6E-409C-BE32-E72D297353CC}">
              <c16:uniqueId val="{00000008-7BAF-4677-A21E-649913F4A0BA}"/>
            </c:ext>
          </c:extLst>
        </c:ser>
        <c:ser>
          <c:idx val="10"/>
          <c:order val="8"/>
          <c:tx>
            <c:strRef>
              <c:f>'Figure 1 and 2 data - %'!$K$2</c:f>
              <c:strCache>
                <c:ptCount val="1"/>
                <c:pt idx="0">
                  <c:v>Ireland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%'!$K$3:$K$7</c15:sqref>
                  </c15:fullRef>
                </c:ext>
              </c:extLst>
              <c:f>('Figure 1 and 2 data - %'!$K$5,'Figure 1 and 2 data - %'!$K$7)</c:f>
              <c:numCache>
                <c:formatCode>0.0%</c:formatCode>
                <c:ptCount val="2"/>
                <c:pt idx="1">
                  <c:v>6.0611082340756087E-2</c:v>
                </c:pt>
              </c:numCache>
            </c:numRef>
          </c:val>
          <c:extLst>
            <c:ext xmlns:c16="http://schemas.microsoft.com/office/drawing/2014/chart" uri="{C3380CC4-5D6E-409C-BE32-E72D297353CC}">
              <c16:uniqueId val="{00000009-7BAF-4677-A21E-649913F4A0BA}"/>
            </c:ext>
          </c:extLst>
        </c:ser>
        <c:dLbls>
          <c:showLegendKey val="0"/>
          <c:showVal val="0"/>
          <c:showCatName val="0"/>
          <c:showSerName val="0"/>
          <c:showPercent val="0"/>
          <c:showBubbleSize val="0"/>
        </c:dLbls>
        <c:gapWidth val="150"/>
        <c:overlap val="100"/>
        <c:axId val="180848512"/>
        <c:axId val="180850048"/>
      </c:barChart>
      <c:lineChart>
        <c:grouping val="standard"/>
        <c:varyColors val="0"/>
        <c:ser>
          <c:idx val="7"/>
          <c:order val="9"/>
          <c:tx>
            <c:strRef>
              <c:f>'Figure 1 and 2 data - %'!$L$2</c:f>
              <c:strCache>
                <c:ptCount val="1"/>
                <c:pt idx="0">
                  <c:v>Shrinkage</c:v>
                </c:pt>
              </c:strCache>
            </c:strRef>
          </c:tx>
          <c:spPr>
            <a:ln w="28575">
              <a:noFill/>
            </a:ln>
          </c:spPr>
          <c:marker>
            <c:symbol val="none"/>
          </c:marker>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%'!$L$3:$L$7</c15:sqref>
                  </c15:fullRef>
                </c:ext>
              </c:extLst>
              <c:f>('Figure 1 and 2 data - %'!$L$5,'Figure 1 and 2 data - %'!$L$7)</c:f>
              <c:numCache>
                <c:formatCode>0.0%</c:formatCode>
                <c:ptCount val="2"/>
                <c:pt idx="1">
                  <c:v>2.9414810978767476E-3</c:v>
                </c:pt>
              </c:numCache>
            </c:numRef>
          </c:val>
          <c:smooth val="0"/>
          <c:extLst>
            <c:ext xmlns:c16="http://schemas.microsoft.com/office/drawing/2014/chart" uri="{C3380CC4-5D6E-409C-BE32-E72D297353CC}">
              <c16:uniqueId val="{0000000A-7BAF-4677-A21E-649913F4A0BA}"/>
            </c:ext>
          </c:extLst>
        </c:ser>
        <c:ser>
          <c:idx val="11"/>
          <c:order val="10"/>
          <c:tx>
            <c:strRef>
              <c:f>'Figure 1 and 2 data - %'!$M$2</c:f>
              <c:strCache>
                <c:ptCount val="1"/>
                <c:pt idx="0">
                  <c:v>Totals</c:v>
                </c:pt>
              </c:strCache>
            </c:strRef>
          </c:tx>
          <c:spPr>
            <a:ln>
              <a:noFill/>
            </a:ln>
          </c:spPr>
          <c:marker>
            <c:symbol val="none"/>
          </c:marker>
          <c:cat>
            <c:strRef>
              <c:extLst>
                <c:ext xmlns:c15="http://schemas.microsoft.com/office/drawing/2012/chart" uri="{02D57815-91ED-43cb-92C2-25804820EDAC}">
                  <c15:fullRef>
                    <c15:sqref>'Figure 1 and 2 data - %'!$B$3:$B$7</c15:sqref>
                  </c15:fullRef>
                </c:ext>
              </c:extLst>
              <c:f>('Figure 1 and 2 data - %'!$B$5,'Figure 1 and 2 data - %'!$B$7)</c:f>
              <c:strCache>
                <c:ptCount val="2"/>
                <c:pt idx="0">
                  <c:v>Peak supply</c:v>
                </c:pt>
                <c:pt idx="1">
                  <c:v>Peak demand</c:v>
                </c:pt>
              </c:strCache>
            </c:strRef>
          </c:cat>
          <c:val>
            <c:numRef>
              <c:extLst>
                <c:ext xmlns:c15="http://schemas.microsoft.com/office/drawing/2012/chart" uri="{02D57815-91ED-43cb-92C2-25804820EDAC}">
                  <c15:fullRef>
                    <c15:sqref>'Figure 1 and 2 data - %'!$M$3:$M$7</c15:sqref>
                  </c15:fullRef>
                </c:ext>
              </c:extLst>
              <c:f>('Figure 1 and 2 data - %'!$M$5,'Figure 1 and 2 data - %'!$M$7)</c:f>
              <c:numCache>
                <c:formatCode>0</c:formatCode>
                <c:ptCount val="2"/>
                <c:pt idx="0">
                  <c:v>0.99999999999999989</c:v>
                </c:pt>
                <c:pt idx="1">
                  <c:v>1</c:v>
                </c:pt>
              </c:numCache>
            </c:numRef>
          </c:val>
          <c:smooth val="0"/>
          <c:extLst>
            <c:ext xmlns:c16="http://schemas.microsoft.com/office/drawing/2014/chart" uri="{C3380CC4-5D6E-409C-BE32-E72D297353CC}">
              <c16:uniqueId val="{0000000B-7BAF-4677-A21E-649913F4A0BA}"/>
            </c:ext>
          </c:extLst>
        </c:ser>
        <c:dLbls>
          <c:showLegendKey val="0"/>
          <c:showVal val="0"/>
          <c:showCatName val="0"/>
          <c:showSerName val="0"/>
          <c:showPercent val="0"/>
          <c:showBubbleSize val="0"/>
        </c:dLbls>
        <c:marker val="1"/>
        <c:smooth val="0"/>
        <c:axId val="180848512"/>
        <c:axId val="180850048"/>
      </c:lineChart>
      <c:catAx>
        <c:axId val="180848512"/>
        <c:scaling>
          <c:orientation val="minMax"/>
        </c:scaling>
        <c:delete val="0"/>
        <c:axPos val="b"/>
        <c:numFmt formatCode="General" sourceLinked="1"/>
        <c:majorTickMark val="out"/>
        <c:minorTickMark val="none"/>
        <c:tickLblPos val="nextTo"/>
        <c:crossAx val="180850048"/>
        <c:crosses val="autoZero"/>
        <c:auto val="1"/>
        <c:lblAlgn val="ctr"/>
        <c:lblOffset val="100"/>
        <c:noMultiLvlLbl val="0"/>
      </c:catAx>
      <c:valAx>
        <c:axId val="180850048"/>
        <c:scaling>
          <c:orientation val="minMax"/>
          <c:max val="1"/>
        </c:scaling>
        <c:delete val="0"/>
        <c:axPos val="l"/>
        <c:majorGridlines>
          <c:spPr>
            <a:ln>
              <a:noFill/>
            </a:ln>
          </c:spPr>
        </c:majorGridlines>
        <c:title>
          <c:tx>
            <c:rich>
              <a:bodyPr rot="-5400000" vert="horz"/>
              <a:lstStyle/>
              <a:p>
                <a:pPr>
                  <a:defRPr/>
                </a:pPr>
                <a:r>
                  <a:rPr lang="en-US"/>
                  <a:t>%</a:t>
                </a:r>
              </a:p>
            </c:rich>
          </c:tx>
          <c:overlay val="0"/>
        </c:title>
        <c:numFmt formatCode="0%" sourceLinked="0"/>
        <c:majorTickMark val="out"/>
        <c:minorTickMark val="none"/>
        <c:tickLblPos val="nextTo"/>
        <c:crossAx val="180848512"/>
        <c:crosses val="autoZero"/>
        <c:crossBetween val="between"/>
        <c:majorUnit val="0.2"/>
      </c:valAx>
    </c:plotArea>
    <c:legend>
      <c:legendPos val="b"/>
      <c:legendEntry>
        <c:idx val="9"/>
        <c:delete val="1"/>
      </c:legendEntry>
      <c:layout>
        <c:manualLayout>
          <c:xMode val="edge"/>
          <c:yMode val="edge"/>
          <c:x val="7.7617198397278417E-2"/>
          <c:y val="0.85605767504740793"/>
          <c:w val="0.90002659045146804"/>
          <c:h val="0.14394227186299552"/>
        </c:manualLayout>
      </c:layout>
      <c:overlay val="0"/>
      <c:spPr>
        <a:ln>
          <a:noFill/>
        </a:ln>
      </c:spPr>
      <c:txPr>
        <a:bodyPr/>
        <a:lstStyle/>
        <a:p>
          <a:pPr>
            <a:defRPr sz="600"/>
          </a:pPr>
          <a:endParaRPr lang="en-US"/>
        </a:p>
      </c:txPr>
    </c:legend>
    <c:plotVisOnly val="1"/>
    <c:dispBlanksAs val="gap"/>
    <c:showDLblsOverMax val="0"/>
  </c:chart>
  <c:spPr>
    <a:ln>
      <a:noFill/>
    </a:ln>
  </c:spPr>
  <c:txPr>
    <a:bodyPr/>
    <a:lstStyle/>
    <a:p>
      <a:pPr>
        <a:defRPr sz="800" b="0">
          <a:latin typeface="Arial" panose="020B0604020202020204" pitchFamily="34" charset="0"/>
          <a:cs typeface="Arial" panose="020B0604020202020204" pitchFamily="34" charset="0"/>
        </a:defRPr>
      </a:pPr>
      <a:endParaRPr lang="en-US"/>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11796131866495"/>
          <c:y val="4.2271698732030162E-2"/>
          <c:w val="0.87696348864035323"/>
          <c:h val="0.69526209223847024"/>
        </c:manualLayout>
      </c:layout>
      <c:barChart>
        <c:barDir val="col"/>
        <c:grouping val="stacked"/>
        <c:varyColors val="0"/>
        <c:ser>
          <c:idx val="0"/>
          <c:order val="0"/>
          <c:tx>
            <c:strRef>
              <c:f>'Figure 1 and 2 data - %'!$C$2</c:f>
              <c:strCache>
                <c:ptCount val="1"/>
                <c:pt idx="0">
                  <c:v>UKCS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%'!$C$3:$C$7</c15:sqref>
                  </c15:fullRef>
                </c:ext>
              </c:extLst>
              <c:f>'Figure 1 and 2 data - %'!$C$3:$C$4</c:f>
              <c:numCache>
                <c:formatCode>General</c:formatCode>
                <c:ptCount val="2"/>
                <c:pt idx="0" formatCode="0.0%">
                  <c:v>0.2037111176797553</c:v>
                </c:pt>
              </c:numCache>
            </c:numRef>
          </c:val>
          <c:extLst>
            <c:ext xmlns:c16="http://schemas.microsoft.com/office/drawing/2014/chart" uri="{C3380CC4-5D6E-409C-BE32-E72D297353CC}">
              <c16:uniqueId val="{00000000-89AF-42EE-90D3-E50CD324AEEA}"/>
            </c:ext>
          </c:extLst>
        </c:ser>
        <c:ser>
          <c:idx val="1"/>
          <c:order val="1"/>
          <c:tx>
            <c:strRef>
              <c:f>'Figure 1 and 2 data - %'!$D$2</c:f>
              <c:strCache>
                <c:ptCount val="1"/>
                <c:pt idx="0">
                  <c:v>Norway</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%'!$D$3:$D$7</c15:sqref>
                  </c15:fullRef>
                </c:ext>
              </c:extLst>
              <c:f>'Figure 1 and 2 data - %'!$D$3:$D$4</c:f>
              <c:numCache>
                <c:formatCode>General</c:formatCode>
                <c:ptCount val="2"/>
                <c:pt idx="0" formatCode="0.0%">
                  <c:v>0.22865533617115394</c:v>
                </c:pt>
              </c:numCache>
            </c:numRef>
          </c:val>
          <c:extLst>
            <c:ext xmlns:c16="http://schemas.microsoft.com/office/drawing/2014/chart" uri="{C3380CC4-5D6E-409C-BE32-E72D297353CC}">
              <c16:uniqueId val="{00000001-89AF-42EE-90D3-E50CD324AEEA}"/>
            </c:ext>
          </c:extLst>
        </c:ser>
        <c:ser>
          <c:idx val="2"/>
          <c:order val="2"/>
          <c:tx>
            <c:strRef>
              <c:f>'Figure 1 and 2 data - %'!$E$2</c:f>
              <c:strCache>
                <c:ptCount val="1"/>
                <c:pt idx="0">
                  <c:v>LNG</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%'!$E$3:$E$7</c15:sqref>
                  </c15:fullRef>
                </c:ext>
              </c:extLst>
              <c:f>'Figure 1 and 2 data - %'!$E$3:$E$4</c:f>
              <c:numCache>
                <c:formatCode>General</c:formatCode>
                <c:ptCount val="2"/>
                <c:pt idx="0" formatCode="0.0%">
                  <c:v>0.21716727634494029</c:v>
                </c:pt>
              </c:numCache>
            </c:numRef>
          </c:val>
          <c:extLst>
            <c:ext xmlns:c16="http://schemas.microsoft.com/office/drawing/2014/chart" uri="{C3380CC4-5D6E-409C-BE32-E72D297353CC}">
              <c16:uniqueId val="{00000002-89AF-42EE-90D3-E50CD324AEEA}"/>
            </c:ext>
          </c:extLst>
        </c:ser>
        <c:ser>
          <c:idx val="3"/>
          <c:order val="3"/>
          <c:tx>
            <c:strRef>
              <c:f>'Figure 1 and 2 data - %'!$F$2</c:f>
              <c:strCache>
                <c:ptCount val="1"/>
                <c:pt idx="0">
                  <c:v>Continental Europe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%'!$F$3:$F$7</c15:sqref>
                  </c15:fullRef>
                </c:ext>
              </c:extLst>
              <c:f>'Figure 1 and 2 data - %'!$F$3:$F$4</c:f>
              <c:numCache>
                <c:formatCode>General</c:formatCode>
                <c:ptCount val="2"/>
                <c:pt idx="0" formatCode="0.0%">
                  <c:v>0.15590136557124132</c:v>
                </c:pt>
              </c:numCache>
            </c:numRef>
          </c:val>
          <c:extLst>
            <c:ext xmlns:c16="http://schemas.microsoft.com/office/drawing/2014/chart" uri="{C3380CC4-5D6E-409C-BE32-E72D297353CC}">
              <c16:uniqueId val="{00000003-89AF-42EE-90D3-E50CD324AEEA}"/>
            </c:ext>
          </c:extLst>
        </c:ser>
        <c:ser>
          <c:idx val="5"/>
          <c:order val="4"/>
          <c:tx>
            <c:strRef>
              <c:f>'Figure 1 and 2 data - %'!$G$2</c:f>
              <c:strCache>
                <c:ptCount val="1"/>
                <c:pt idx="0">
                  <c:v>Storage</c:v>
                </c:pt>
              </c:strCache>
            </c:strRef>
          </c:tx>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AF-42EE-90D3-E50CD324AE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%'!$G$3:$G$7</c15:sqref>
                  </c15:fullRef>
                </c:ext>
              </c:extLst>
              <c:f>'Figure 1 and 2 data - %'!$G$3:$G$4</c:f>
              <c:numCache>
                <c:formatCode>0</c:formatCode>
                <c:ptCount val="2"/>
                <c:pt idx="0" formatCode="0.0%">
                  <c:v>0.19456490423290915</c:v>
                </c:pt>
              </c:numCache>
            </c:numRef>
          </c:val>
          <c:extLst>
            <c:ext xmlns:c16="http://schemas.microsoft.com/office/drawing/2014/chart" uri="{C3380CC4-5D6E-409C-BE32-E72D297353CC}">
              <c16:uniqueId val="{00000006-89AF-42EE-90D3-E50CD324AEEA}"/>
            </c:ext>
          </c:extLst>
        </c:ser>
        <c:ser>
          <c:idx val="6"/>
          <c:order val="5"/>
          <c:tx>
            <c:strRef>
              <c:f>'Figure 1 and 2 data - %'!$H$2</c:f>
              <c:strCache>
                <c:ptCount val="1"/>
                <c:pt idx="0">
                  <c:v>Non-daily metered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%'!$H$3:$H$7</c15:sqref>
                  </c15:fullRef>
                </c:ext>
              </c:extLst>
              <c:f>'Figure 1 and 2 data - %'!$H$3:$H$4</c:f>
              <c:numCache>
                <c:formatCode>0.0%</c:formatCode>
                <c:ptCount val="2"/>
                <c:pt idx="1">
                  <c:v>0.68339926340199153</c:v>
                </c:pt>
              </c:numCache>
            </c:numRef>
          </c:val>
          <c:extLst>
            <c:ext xmlns:c16="http://schemas.microsoft.com/office/drawing/2014/chart" uri="{C3380CC4-5D6E-409C-BE32-E72D297353CC}">
              <c16:uniqueId val="{00000007-89AF-42EE-90D3-E50CD324AEEA}"/>
            </c:ext>
          </c:extLst>
        </c:ser>
        <c:ser>
          <c:idx val="8"/>
          <c:order val="6"/>
          <c:tx>
            <c:strRef>
              <c:f>'Figure 1 and 2 data - %'!$I$2</c:f>
              <c:strCache>
                <c:ptCount val="1"/>
                <c:pt idx="0">
                  <c:v>Daily metered (excluding generation)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%'!$I$3:$I$7</c15:sqref>
                  </c15:fullRef>
                </c:ext>
              </c:extLst>
              <c:f>'Figure 1 and 2 data - %'!$I$3:$I$4</c:f>
              <c:numCache>
                <c:formatCode>0.0%</c:formatCode>
                <c:ptCount val="2"/>
                <c:pt idx="1">
                  <c:v>7.3455190287818856E-2</c:v>
                </c:pt>
              </c:numCache>
            </c:numRef>
          </c:val>
          <c:extLst>
            <c:ext xmlns:c16="http://schemas.microsoft.com/office/drawing/2014/chart" uri="{C3380CC4-5D6E-409C-BE32-E72D297353CC}">
              <c16:uniqueId val="{00000008-89AF-42EE-90D3-E50CD324AEEA}"/>
            </c:ext>
          </c:extLst>
        </c:ser>
        <c:ser>
          <c:idx val="9"/>
          <c:order val="7"/>
          <c:tx>
            <c:strRef>
              <c:f>'Figure 1 and 2 data - %'!$J$2</c:f>
              <c:strCache>
                <c:ptCount val="1"/>
                <c:pt idx="0">
                  <c:v>Electricity generation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%'!$J$3:$J$7</c15:sqref>
                  </c15:fullRef>
                </c:ext>
              </c:extLst>
              <c:f>'Figure 1 and 2 data - %'!$J$3:$J$4</c:f>
              <c:numCache>
                <c:formatCode>0.0%</c:formatCode>
                <c:ptCount val="2"/>
                <c:pt idx="1">
                  <c:v>0.17753376074205429</c:v>
                </c:pt>
              </c:numCache>
            </c:numRef>
          </c:val>
          <c:extLst>
            <c:ext xmlns:c16="http://schemas.microsoft.com/office/drawing/2014/chart" uri="{C3380CC4-5D6E-409C-BE32-E72D297353CC}">
              <c16:uniqueId val="{00000009-89AF-42EE-90D3-E50CD324AEEA}"/>
            </c:ext>
          </c:extLst>
        </c:ser>
        <c:ser>
          <c:idx val="10"/>
          <c:order val="8"/>
          <c:tx>
            <c:strRef>
              <c:f>'Figure 1 and 2 data - %'!$K$2</c:f>
              <c:strCache>
                <c:ptCount val="1"/>
                <c:pt idx="0">
                  <c:v>Ireland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%'!$K$3:$K$7</c15:sqref>
                  </c15:fullRef>
                </c:ext>
              </c:extLst>
              <c:f>'Figure 1 and 2 data - %'!$K$3:$K$4</c:f>
              <c:numCache>
                <c:formatCode>0.0%</c:formatCode>
                <c:ptCount val="2"/>
                <c:pt idx="1">
                  <c:v>6.2383485654526442E-2</c:v>
                </c:pt>
              </c:numCache>
            </c:numRef>
          </c:val>
          <c:extLst>
            <c:ext xmlns:c16="http://schemas.microsoft.com/office/drawing/2014/chart" uri="{C3380CC4-5D6E-409C-BE32-E72D297353CC}">
              <c16:uniqueId val="{0000000A-89AF-42EE-90D3-E50CD324AEEA}"/>
            </c:ext>
          </c:extLst>
        </c:ser>
        <c:dLbls>
          <c:showLegendKey val="0"/>
          <c:showVal val="0"/>
          <c:showCatName val="0"/>
          <c:showSerName val="0"/>
          <c:showPercent val="0"/>
          <c:showBubbleSize val="0"/>
        </c:dLbls>
        <c:gapWidth val="150"/>
        <c:overlap val="100"/>
        <c:axId val="180848512"/>
        <c:axId val="180850048"/>
      </c:barChart>
      <c:lineChart>
        <c:grouping val="standard"/>
        <c:varyColors val="0"/>
        <c:ser>
          <c:idx val="7"/>
          <c:order val="9"/>
          <c:tx>
            <c:strRef>
              <c:f>'Figure 1 and 2 data - %'!$L$2</c:f>
              <c:strCache>
                <c:ptCount val="1"/>
                <c:pt idx="0">
                  <c:v>Shrinkage</c:v>
                </c:pt>
              </c:strCache>
            </c:strRef>
          </c:tx>
          <c:spPr>
            <a:ln w="28575">
              <a:noFill/>
            </a:ln>
          </c:spPr>
          <c:marker>
            <c:symbol val="none"/>
          </c:marker>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%'!$L$3:$L$7</c15:sqref>
                  </c15:fullRef>
                </c:ext>
              </c:extLst>
              <c:f>'Figure 1 and 2 data - %'!$L$3:$L$4</c:f>
              <c:numCache>
                <c:formatCode>0.0%</c:formatCode>
                <c:ptCount val="2"/>
                <c:pt idx="1">
                  <c:v>3.2282999136088752E-3</c:v>
                </c:pt>
              </c:numCache>
            </c:numRef>
          </c:val>
          <c:smooth val="0"/>
          <c:extLst>
            <c:ext xmlns:c16="http://schemas.microsoft.com/office/drawing/2014/chart" uri="{C3380CC4-5D6E-409C-BE32-E72D297353CC}">
              <c16:uniqueId val="{0000000B-89AF-42EE-90D3-E50CD324AEEA}"/>
            </c:ext>
          </c:extLst>
        </c:ser>
        <c:ser>
          <c:idx val="11"/>
          <c:order val="10"/>
          <c:tx>
            <c:strRef>
              <c:f>'Figure 1 and 2 data - %'!$M$2</c:f>
              <c:strCache>
                <c:ptCount val="1"/>
                <c:pt idx="0">
                  <c:v>Totals</c:v>
                </c:pt>
              </c:strCache>
            </c:strRef>
          </c:tx>
          <c:spPr>
            <a:ln>
              <a:noFill/>
            </a:ln>
          </c:spPr>
          <c:marker>
            <c:symbol val="none"/>
          </c:marker>
          <c:cat>
            <c:strRef>
              <c:extLst>
                <c:ext xmlns:c15="http://schemas.microsoft.com/office/drawing/2012/chart" uri="{02D57815-91ED-43cb-92C2-25804820EDAC}">
                  <c15:fullRef>
                    <c15:sqref>'Figure 1 and 2 data - %'!$B$3:$B$7</c15:sqref>
                  </c15:fullRef>
                </c:ext>
              </c:extLst>
              <c:f>'Figure 1 and 2 data - %'!$B$3:$B$4</c:f>
              <c:strCache>
                <c:ptCount val="2"/>
                <c:pt idx="0">
                  <c:v>Cold day supply</c:v>
                </c:pt>
                <c:pt idx="1">
                  <c:v>Cold day demand</c:v>
                </c:pt>
              </c:strCache>
            </c:strRef>
          </c:cat>
          <c:val>
            <c:numRef>
              <c:extLst>
                <c:ext xmlns:c15="http://schemas.microsoft.com/office/drawing/2012/chart" uri="{02D57815-91ED-43cb-92C2-25804820EDAC}">
                  <c15:fullRef>
                    <c15:sqref>'Figure 1 and 2 data - %'!$M$3:$M$7</c15:sqref>
                  </c15:fullRef>
                </c:ext>
              </c:extLst>
              <c:f>'Figure 1 and 2 data - %'!$M$3:$M$4</c:f>
              <c:numCache>
                <c:formatCode>0</c:formatCode>
                <c:ptCount val="2"/>
                <c:pt idx="0">
                  <c:v>1</c:v>
                </c:pt>
                <c:pt idx="1">
                  <c:v>1</c:v>
                </c:pt>
              </c:numCache>
            </c:numRef>
          </c:val>
          <c:smooth val="0"/>
          <c:extLst>
            <c:ext xmlns:c16="http://schemas.microsoft.com/office/drawing/2014/chart" uri="{C3380CC4-5D6E-409C-BE32-E72D297353CC}">
              <c16:uniqueId val="{0000000C-89AF-42EE-90D3-E50CD324AEEA}"/>
            </c:ext>
          </c:extLst>
        </c:ser>
        <c:dLbls>
          <c:showLegendKey val="0"/>
          <c:showVal val="0"/>
          <c:showCatName val="0"/>
          <c:showSerName val="0"/>
          <c:showPercent val="0"/>
          <c:showBubbleSize val="0"/>
        </c:dLbls>
        <c:marker val="1"/>
        <c:smooth val="0"/>
        <c:axId val="180848512"/>
        <c:axId val="180850048"/>
      </c:lineChart>
      <c:catAx>
        <c:axId val="180848512"/>
        <c:scaling>
          <c:orientation val="minMax"/>
        </c:scaling>
        <c:delete val="0"/>
        <c:axPos val="b"/>
        <c:numFmt formatCode="General" sourceLinked="1"/>
        <c:majorTickMark val="out"/>
        <c:minorTickMark val="none"/>
        <c:tickLblPos val="nextTo"/>
        <c:crossAx val="180850048"/>
        <c:crosses val="autoZero"/>
        <c:auto val="1"/>
        <c:lblAlgn val="ctr"/>
        <c:lblOffset val="100"/>
        <c:noMultiLvlLbl val="0"/>
      </c:catAx>
      <c:valAx>
        <c:axId val="180850048"/>
        <c:scaling>
          <c:orientation val="minMax"/>
          <c:max val="1"/>
        </c:scaling>
        <c:delete val="0"/>
        <c:axPos val="l"/>
        <c:majorGridlines>
          <c:spPr>
            <a:ln>
              <a:noFill/>
            </a:ln>
          </c:spPr>
        </c:majorGridlines>
        <c:title>
          <c:tx>
            <c:rich>
              <a:bodyPr rot="-5400000" vert="horz"/>
              <a:lstStyle/>
              <a:p>
                <a:pPr>
                  <a:defRPr/>
                </a:pPr>
                <a:r>
                  <a:rPr lang="en-US"/>
                  <a:t>%</a:t>
                </a:r>
              </a:p>
            </c:rich>
          </c:tx>
          <c:overlay val="0"/>
        </c:title>
        <c:numFmt formatCode="0%" sourceLinked="0"/>
        <c:majorTickMark val="out"/>
        <c:minorTickMark val="none"/>
        <c:tickLblPos val="nextTo"/>
        <c:crossAx val="180848512"/>
        <c:crosses val="autoZero"/>
        <c:crossBetween val="between"/>
        <c:majorUnit val="0.2"/>
      </c:valAx>
    </c:plotArea>
    <c:legend>
      <c:legendPos val="b"/>
      <c:legendEntry>
        <c:idx val="9"/>
        <c:delete val="1"/>
      </c:legendEntry>
      <c:layout>
        <c:manualLayout>
          <c:xMode val="edge"/>
          <c:yMode val="edge"/>
          <c:x val="7.7617198397278417E-2"/>
          <c:y val="0.8228824122103221"/>
          <c:w val="0.84719919878436245"/>
          <c:h val="0.17711758778967793"/>
        </c:manualLayout>
      </c:layout>
      <c:overlay val="0"/>
      <c:spPr>
        <a:ln>
          <a:noFill/>
        </a:ln>
      </c:spPr>
      <c:txPr>
        <a:bodyPr/>
        <a:lstStyle/>
        <a:p>
          <a:pPr>
            <a:defRPr sz="600"/>
          </a:pPr>
          <a:endParaRPr lang="en-US"/>
        </a:p>
      </c:txPr>
    </c:legend>
    <c:plotVisOnly val="1"/>
    <c:dispBlanksAs val="gap"/>
    <c:showDLblsOverMax val="0"/>
  </c:chart>
  <c:spPr>
    <a:ln>
      <a:noFill/>
    </a:ln>
  </c:spPr>
  <c:txPr>
    <a:bodyPr/>
    <a:lstStyle/>
    <a:p>
      <a:pPr>
        <a:defRPr sz="800" b="0">
          <a:latin typeface="Arial" panose="020B0604020202020204" pitchFamily="34" charset="0"/>
          <a:cs typeface="Arial" panose="020B0604020202020204" pitchFamily="34" charset="0"/>
        </a:defRPr>
      </a:pPr>
      <a:endParaRPr lang="en-US"/>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5488772616039E-2"/>
          <c:y val="3.0622551491408401E-2"/>
          <c:w val="0.89483654352929276"/>
          <c:h val="0.74842631637869905"/>
        </c:manualLayout>
      </c:layout>
      <c:barChart>
        <c:barDir val="col"/>
        <c:grouping val="stacked"/>
        <c:varyColors val="0"/>
        <c:ser>
          <c:idx val="0"/>
          <c:order val="0"/>
          <c:tx>
            <c:strRef>
              <c:f>'Figure 4A data'!$B$4</c:f>
              <c:strCache>
                <c:ptCount val="1"/>
                <c:pt idx="0">
                  <c:v>Actual</c:v>
                </c:pt>
              </c:strCache>
            </c:strRef>
          </c:tx>
          <c:spPr>
            <a:noFill/>
          </c:spPr>
          <c:invertIfNegative val="0"/>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data'!$C$4:$N$4</c:f>
              <c:numCache>
                <c:formatCode>0</c:formatCode>
                <c:ptCount val="12"/>
                <c:pt idx="0">
                  <c:v>75</c:v>
                </c:pt>
                <c:pt idx="2">
                  <c:v>62</c:v>
                </c:pt>
                <c:pt idx="4">
                  <c:v>0</c:v>
                </c:pt>
                <c:pt idx="6">
                  <c:v>0</c:v>
                </c:pt>
                <c:pt idx="8">
                  <c:v>7</c:v>
                </c:pt>
                <c:pt idx="10">
                  <c:v>0</c:v>
                </c:pt>
              </c:numCache>
            </c:numRef>
          </c:val>
          <c:extLst>
            <c:ext xmlns:c16="http://schemas.microsoft.com/office/drawing/2014/chart" uri="{C3380CC4-5D6E-409C-BE32-E72D297353CC}">
              <c16:uniqueId val="{00000000-7D3A-49F7-B04E-E9E968DE7BB4}"/>
            </c:ext>
          </c:extLst>
        </c:ser>
        <c:ser>
          <c:idx val="1"/>
          <c:order val="1"/>
          <c:tx>
            <c:strRef>
              <c:f>'Figure 4A data'!$B$5</c:f>
              <c:strCache>
                <c:ptCount val="1"/>
              </c:strCache>
            </c:strRef>
          </c:tx>
          <c:spPr>
            <a:ln w="19050">
              <a:solidFill>
                <a:sysClr val="windowText" lastClr="000000"/>
              </a:solidFill>
            </a:ln>
          </c:spPr>
          <c:invertIfNegative val="0"/>
          <c:dPt>
            <c:idx val="0"/>
            <c:invertIfNegative val="0"/>
            <c:bubble3D val="0"/>
            <c:spPr>
              <a:solidFill>
                <a:srgbClr val="00B0F0"/>
              </a:solidFill>
              <a:ln w="19050">
                <a:solidFill>
                  <a:sysClr val="windowText" lastClr="000000"/>
                </a:solidFill>
              </a:ln>
            </c:spPr>
            <c:extLst>
              <c:ext xmlns:c16="http://schemas.microsoft.com/office/drawing/2014/chart" uri="{C3380CC4-5D6E-409C-BE32-E72D297353CC}">
                <c16:uniqueId val="{00000002-7D3A-49F7-B04E-E9E968DE7BB4}"/>
              </c:ext>
            </c:extLst>
          </c:dPt>
          <c:dPt>
            <c:idx val="2"/>
            <c:invertIfNegative val="0"/>
            <c:bubble3D val="0"/>
            <c:spPr>
              <a:solidFill>
                <a:srgbClr val="002060"/>
              </a:solidFill>
              <a:ln w="19050">
                <a:solidFill>
                  <a:sysClr val="windowText" lastClr="000000"/>
                </a:solidFill>
              </a:ln>
            </c:spPr>
            <c:extLst>
              <c:ext xmlns:c16="http://schemas.microsoft.com/office/drawing/2014/chart" uri="{C3380CC4-5D6E-409C-BE32-E72D297353CC}">
                <c16:uniqueId val="{00000004-7D3A-49F7-B04E-E9E968DE7BB4}"/>
              </c:ext>
            </c:extLst>
          </c:dPt>
          <c:dPt>
            <c:idx val="4"/>
            <c:invertIfNegative val="0"/>
            <c:bubble3D val="0"/>
            <c:spPr>
              <a:solidFill>
                <a:schemeClr val="accent6">
                  <a:lumMod val="75000"/>
                </a:schemeClr>
              </a:solidFill>
              <a:ln w="19050">
                <a:solidFill>
                  <a:sysClr val="windowText" lastClr="000000"/>
                </a:solidFill>
              </a:ln>
            </c:spPr>
            <c:extLst>
              <c:ext xmlns:c16="http://schemas.microsoft.com/office/drawing/2014/chart" uri="{C3380CC4-5D6E-409C-BE32-E72D297353CC}">
                <c16:uniqueId val="{00000006-7D3A-49F7-B04E-E9E968DE7BB4}"/>
              </c:ext>
            </c:extLst>
          </c:dPt>
          <c:dPt>
            <c:idx val="6"/>
            <c:invertIfNegative val="0"/>
            <c:bubble3D val="0"/>
            <c:spPr>
              <a:solidFill>
                <a:srgbClr val="FF66CC"/>
              </a:solidFill>
              <a:ln w="19050">
                <a:solidFill>
                  <a:sysClr val="windowText" lastClr="000000"/>
                </a:solidFill>
              </a:ln>
            </c:spPr>
            <c:extLst>
              <c:ext xmlns:c16="http://schemas.microsoft.com/office/drawing/2014/chart" uri="{C3380CC4-5D6E-409C-BE32-E72D297353CC}">
                <c16:uniqueId val="{00000008-7D3A-49F7-B04E-E9E968DE7BB4}"/>
              </c:ext>
            </c:extLst>
          </c:dPt>
          <c:dPt>
            <c:idx val="8"/>
            <c:invertIfNegative val="0"/>
            <c:bubble3D val="0"/>
            <c:spPr>
              <a:solidFill>
                <a:srgbClr val="FFFF00"/>
              </a:solidFill>
              <a:ln w="19050">
                <a:solidFill>
                  <a:sysClr val="windowText" lastClr="000000"/>
                </a:solidFill>
              </a:ln>
            </c:spPr>
            <c:extLst>
              <c:ext xmlns:c16="http://schemas.microsoft.com/office/drawing/2014/chart" uri="{C3380CC4-5D6E-409C-BE32-E72D297353CC}">
                <c16:uniqueId val="{0000000A-7D3A-49F7-B04E-E9E968DE7BB4}"/>
              </c:ext>
            </c:extLst>
          </c:dPt>
          <c:dPt>
            <c:idx val="10"/>
            <c:invertIfNegative val="0"/>
            <c:bubble3D val="0"/>
            <c:spPr>
              <a:solidFill>
                <a:srgbClr val="92D050"/>
              </a:solidFill>
              <a:ln w="19050">
                <a:solidFill>
                  <a:sysClr val="windowText" lastClr="000000"/>
                </a:solidFill>
              </a:ln>
            </c:spPr>
            <c:extLst>
              <c:ext xmlns:c16="http://schemas.microsoft.com/office/drawing/2014/chart" uri="{C3380CC4-5D6E-409C-BE32-E72D297353CC}">
                <c16:uniqueId val="{0000000C-7D3A-49F7-B04E-E9E968DE7BB4}"/>
              </c:ext>
            </c:extLst>
          </c:dPt>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data'!$C$5:$N$5</c:f>
              <c:numCache>
                <c:formatCode>0</c:formatCode>
                <c:ptCount val="12"/>
                <c:pt idx="0">
                  <c:v>35</c:v>
                </c:pt>
                <c:pt idx="2">
                  <c:v>42</c:v>
                </c:pt>
                <c:pt idx="4">
                  <c:v>29</c:v>
                </c:pt>
                <c:pt idx="6">
                  <c:v>5</c:v>
                </c:pt>
                <c:pt idx="8">
                  <c:v>114</c:v>
                </c:pt>
                <c:pt idx="10">
                  <c:v>59</c:v>
                </c:pt>
              </c:numCache>
            </c:numRef>
          </c:val>
          <c:extLst>
            <c:ext xmlns:c16="http://schemas.microsoft.com/office/drawing/2014/chart" uri="{C3380CC4-5D6E-409C-BE32-E72D297353CC}">
              <c16:uniqueId val="{0000000D-7D3A-49F7-B04E-E9E968DE7BB4}"/>
            </c:ext>
          </c:extLst>
        </c:ser>
        <c:ser>
          <c:idx val="2"/>
          <c:order val="2"/>
          <c:tx>
            <c:strRef>
              <c:f>'Figure 4A data'!$B$6</c:f>
              <c:strCache>
                <c:ptCount val="1"/>
              </c:strCache>
            </c:strRef>
          </c:tx>
          <c:invertIfNegative val="0"/>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data'!$C$6:$N$6</c:f>
              <c:numCache>
                <c:formatCode>General</c:formatCode>
                <c:ptCount val="12"/>
              </c:numCache>
            </c:numRef>
          </c:val>
          <c:extLst>
            <c:ext xmlns:c16="http://schemas.microsoft.com/office/drawing/2014/chart" uri="{C3380CC4-5D6E-409C-BE32-E72D297353CC}">
              <c16:uniqueId val="{0000000E-7D3A-49F7-B04E-E9E968DE7BB4}"/>
            </c:ext>
          </c:extLst>
        </c:ser>
        <c:ser>
          <c:idx val="3"/>
          <c:order val="3"/>
          <c:tx>
            <c:strRef>
              <c:f>'Figure 4A data'!$B$7</c:f>
              <c:strCache>
                <c:ptCount val="1"/>
                <c:pt idx="0">
                  <c:v>Forecast</c:v>
                </c:pt>
              </c:strCache>
            </c:strRef>
          </c:tx>
          <c:spPr>
            <a:noFill/>
          </c:spPr>
          <c:invertIfNegative val="0"/>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data'!$C$7:$N$7</c:f>
              <c:numCache>
                <c:formatCode>0</c:formatCode>
                <c:ptCount val="12"/>
                <c:pt idx="1">
                  <c:v>68</c:v>
                </c:pt>
                <c:pt idx="3">
                  <c:v>34</c:v>
                </c:pt>
                <c:pt idx="5">
                  <c:v>0</c:v>
                </c:pt>
                <c:pt idx="7">
                  <c:v>0</c:v>
                </c:pt>
                <c:pt idx="9">
                  <c:v>5</c:v>
                </c:pt>
                <c:pt idx="11">
                  <c:v>0</c:v>
                </c:pt>
              </c:numCache>
            </c:numRef>
          </c:val>
          <c:extLst>
            <c:ext xmlns:c16="http://schemas.microsoft.com/office/drawing/2014/chart" uri="{C3380CC4-5D6E-409C-BE32-E72D297353CC}">
              <c16:uniqueId val="{0000000F-7D3A-49F7-B04E-E9E968DE7BB4}"/>
            </c:ext>
          </c:extLst>
        </c:ser>
        <c:ser>
          <c:idx val="4"/>
          <c:order val="4"/>
          <c:tx>
            <c:strRef>
              <c:f>'Figure 4A data'!$B$8</c:f>
              <c:strCache>
                <c:ptCount val="1"/>
              </c:strCache>
            </c:strRef>
          </c:tx>
          <c:spPr>
            <a:ln w="19050">
              <a:solidFill>
                <a:sysClr val="windowText" lastClr="000000"/>
              </a:solidFill>
              <a:prstDash val="sysDot"/>
            </a:ln>
          </c:spPr>
          <c:invertIfNegative val="0"/>
          <c:dPt>
            <c:idx val="1"/>
            <c:invertIfNegative val="0"/>
            <c:bubble3D val="0"/>
            <c:spPr>
              <a:solidFill>
                <a:srgbClr val="00B0F0">
                  <a:alpha val="30000"/>
                </a:srgbClr>
              </a:solidFill>
              <a:ln w="19050">
                <a:solidFill>
                  <a:sysClr val="windowText" lastClr="000000"/>
                </a:solidFill>
                <a:prstDash val="sysDot"/>
              </a:ln>
            </c:spPr>
            <c:extLst>
              <c:ext xmlns:c16="http://schemas.microsoft.com/office/drawing/2014/chart" uri="{C3380CC4-5D6E-409C-BE32-E72D297353CC}">
                <c16:uniqueId val="{00000011-7D3A-49F7-B04E-E9E968DE7BB4}"/>
              </c:ext>
            </c:extLst>
          </c:dPt>
          <c:dPt>
            <c:idx val="3"/>
            <c:invertIfNegative val="0"/>
            <c:bubble3D val="0"/>
            <c:spPr>
              <a:solidFill>
                <a:srgbClr val="002060">
                  <a:alpha val="30000"/>
                </a:srgbClr>
              </a:solidFill>
              <a:ln w="19050">
                <a:solidFill>
                  <a:sysClr val="windowText" lastClr="000000"/>
                </a:solidFill>
                <a:prstDash val="sysDot"/>
              </a:ln>
            </c:spPr>
            <c:extLst>
              <c:ext xmlns:c16="http://schemas.microsoft.com/office/drawing/2014/chart" uri="{C3380CC4-5D6E-409C-BE32-E72D297353CC}">
                <c16:uniqueId val="{00000013-7D3A-49F7-B04E-E9E968DE7BB4}"/>
              </c:ext>
            </c:extLst>
          </c:dPt>
          <c:dPt>
            <c:idx val="5"/>
            <c:invertIfNegative val="0"/>
            <c:bubble3D val="0"/>
            <c:spPr>
              <a:solidFill>
                <a:schemeClr val="accent6">
                  <a:alpha val="30000"/>
                </a:schemeClr>
              </a:solidFill>
              <a:ln w="19050">
                <a:solidFill>
                  <a:sysClr val="windowText" lastClr="000000"/>
                </a:solidFill>
                <a:prstDash val="sysDot"/>
              </a:ln>
            </c:spPr>
            <c:extLst>
              <c:ext xmlns:c16="http://schemas.microsoft.com/office/drawing/2014/chart" uri="{C3380CC4-5D6E-409C-BE32-E72D297353CC}">
                <c16:uniqueId val="{00000015-7D3A-49F7-B04E-E9E968DE7BB4}"/>
              </c:ext>
            </c:extLst>
          </c:dPt>
          <c:dPt>
            <c:idx val="7"/>
            <c:invertIfNegative val="0"/>
            <c:bubble3D val="0"/>
            <c:spPr>
              <a:solidFill>
                <a:srgbClr val="FF66CC">
                  <a:alpha val="30000"/>
                </a:srgbClr>
              </a:solidFill>
              <a:ln w="19050">
                <a:solidFill>
                  <a:sysClr val="windowText" lastClr="000000"/>
                </a:solidFill>
                <a:prstDash val="sysDot"/>
              </a:ln>
            </c:spPr>
            <c:extLst>
              <c:ext xmlns:c16="http://schemas.microsoft.com/office/drawing/2014/chart" uri="{C3380CC4-5D6E-409C-BE32-E72D297353CC}">
                <c16:uniqueId val="{00000017-7D3A-49F7-B04E-E9E968DE7BB4}"/>
              </c:ext>
            </c:extLst>
          </c:dPt>
          <c:dPt>
            <c:idx val="9"/>
            <c:invertIfNegative val="0"/>
            <c:bubble3D val="0"/>
            <c:spPr>
              <a:solidFill>
                <a:srgbClr val="FFFF00">
                  <a:alpha val="30000"/>
                </a:srgbClr>
              </a:solidFill>
              <a:ln w="19050">
                <a:solidFill>
                  <a:sysClr val="windowText" lastClr="000000"/>
                </a:solidFill>
                <a:prstDash val="sysDot"/>
              </a:ln>
            </c:spPr>
            <c:extLst>
              <c:ext xmlns:c16="http://schemas.microsoft.com/office/drawing/2014/chart" uri="{C3380CC4-5D6E-409C-BE32-E72D297353CC}">
                <c16:uniqueId val="{00000019-7D3A-49F7-B04E-E9E968DE7BB4}"/>
              </c:ext>
            </c:extLst>
          </c:dPt>
          <c:dPt>
            <c:idx val="11"/>
            <c:invertIfNegative val="0"/>
            <c:bubble3D val="0"/>
            <c:spPr>
              <a:solidFill>
                <a:srgbClr val="92D050">
                  <a:alpha val="30000"/>
                </a:srgbClr>
              </a:solidFill>
              <a:ln w="19050">
                <a:solidFill>
                  <a:sysClr val="windowText" lastClr="000000"/>
                </a:solidFill>
                <a:prstDash val="sysDot"/>
              </a:ln>
            </c:spPr>
            <c:extLst>
              <c:ext xmlns:c16="http://schemas.microsoft.com/office/drawing/2014/chart" uri="{C3380CC4-5D6E-409C-BE32-E72D297353CC}">
                <c16:uniqueId val="{0000001B-7D3A-49F7-B04E-E9E968DE7BB4}"/>
              </c:ext>
            </c:extLst>
          </c:dPt>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data'!$C$8:$N$8</c:f>
              <c:numCache>
                <c:formatCode>0</c:formatCode>
                <c:ptCount val="12"/>
                <c:pt idx="1">
                  <c:v>49</c:v>
                </c:pt>
                <c:pt idx="3">
                  <c:v>107</c:v>
                </c:pt>
                <c:pt idx="5">
                  <c:v>47.402739726027384</c:v>
                </c:pt>
                <c:pt idx="7">
                  <c:v>77.752054794520546</c:v>
                </c:pt>
                <c:pt idx="9">
                  <c:v>141</c:v>
                </c:pt>
                <c:pt idx="11">
                  <c:v>117</c:v>
                </c:pt>
              </c:numCache>
            </c:numRef>
          </c:val>
          <c:extLst>
            <c:ext xmlns:c16="http://schemas.microsoft.com/office/drawing/2014/chart" uri="{C3380CC4-5D6E-409C-BE32-E72D297353CC}">
              <c16:uniqueId val="{0000001C-7D3A-49F7-B04E-E9E968DE7BB4}"/>
            </c:ext>
          </c:extLst>
        </c:ser>
        <c:ser>
          <c:idx val="5"/>
          <c:order val="5"/>
          <c:tx>
            <c:strRef>
              <c:f>'Figure 4A data'!$B$9</c:f>
              <c:strCache>
                <c:ptCount val="1"/>
              </c:strCache>
            </c:strRef>
          </c:tx>
          <c:invertIfNegative val="0"/>
          <c:cat>
            <c:multiLvlStrRef>
              <c:f>'Figure 4A data'!$C$2:$N$3</c:f>
              <c:multiLvlStrCache>
                <c:ptCount val="12"/>
                <c:lvl>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lvl>
                <c:lvl>
                  <c:pt idx="0">
                    <c:v>UKCS</c:v>
                  </c:pt>
                  <c:pt idx="2">
                    <c:v>Norway</c:v>
                  </c:pt>
                  <c:pt idx="4">
                    <c:v>Netherlands</c:v>
                  </c:pt>
                  <c:pt idx="6">
                    <c:v>Belgium</c:v>
                  </c:pt>
                  <c:pt idx="8">
                    <c:v>LNG</c:v>
                  </c:pt>
                  <c:pt idx="10">
                    <c:v>Storage</c:v>
                  </c:pt>
                </c:lvl>
              </c:multiLvlStrCache>
            </c:multiLvlStrRef>
          </c:cat>
          <c:val>
            <c:numRef>
              <c:f>'Figure 4A data'!$C$9:$N$9</c:f>
              <c:numCache>
                <c:formatCode>0</c:formatCode>
                <c:ptCount val="12"/>
              </c:numCache>
            </c:numRef>
          </c:val>
          <c:extLst>
            <c:ext xmlns:c16="http://schemas.microsoft.com/office/drawing/2014/chart" uri="{C3380CC4-5D6E-409C-BE32-E72D297353CC}">
              <c16:uniqueId val="{0000001D-7D3A-49F7-B04E-E9E968DE7BB4}"/>
            </c:ext>
          </c:extLst>
        </c:ser>
        <c:dLbls>
          <c:showLegendKey val="0"/>
          <c:showVal val="0"/>
          <c:showCatName val="0"/>
          <c:showSerName val="0"/>
          <c:showPercent val="0"/>
          <c:showBubbleSize val="0"/>
        </c:dLbls>
        <c:gapWidth val="51"/>
        <c:overlap val="100"/>
        <c:axId val="176393216"/>
        <c:axId val="176395392"/>
      </c:barChart>
      <c:lineChart>
        <c:grouping val="standard"/>
        <c:varyColors val="0"/>
        <c:ser>
          <c:idx val="6"/>
          <c:order val="6"/>
          <c:tx>
            <c:strRef>
              <c:f>'Figure 4A data'!$B$10</c:f>
              <c:strCache>
                <c:ptCount val="1"/>
                <c:pt idx="0">
                  <c:v>Average</c:v>
                </c:pt>
              </c:strCache>
            </c:strRef>
          </c:tx>
          <c:spPr>
            <a:ln>
              <a:noFill/>
            </a:ln>
            <a:effectLst/>
          </c:spPr>
          <c:marker>
            <c:symbol val="dash"/>
            <c:size val="20"/>
            <c:spPr>
              <a:solidFill>
                <a:srgbClr val="FF0000"/>
              </a:solidFill>
              <a:ln>
                <a:noFill/>
              </a:ln>
              <a:effectLst/>
            </c:spPr>
          </c:marker>
          <c:dLbls>
            <c:dLbl>
              <c:idx val="0"/>
              <c:layout>
                <c:manualLayout>
                  <c:x val="-2.8387769523331916E-2"/>
                  <c:y val="-2.922111584010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22E-493B-A245-840B691CD844}"/>
                </c:ext>
              </c:extLst>
            </c:dLbl>
            <c:dLbl>
              <c:idx val="2"/>
              <c:layout>
                <c:manualLayout>
                  <c:x val="-3.2162590744306531E-2"/>
                  <c:y val="-2.851478376726457E-2"/>
                </c:manualLayout>
              </c:layout>
              <c:tx>
                <c:rich>
                  <a:bodyPr/>
                  <a:lstStyle/>
                  <a:p>
                    <a:fld id="{2FC11636-9B91-494B-9E39-7B336371D32C}" type="VALUE">
                      <a:rPr lang="en-US">
                        <a:solidFill>
                          <a:schemeClr val="bg1"/>
                        </a:solidFill>
                      </a:rPr>
                      <a:pPr/>
                      <a:t>[]</a:t>
                    </a:fld>
                    <a:endParaRP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022E-493B-A245-840B691CD844}"/>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4A data'!$C$3:$N$3</c:f>
              <c:strCache>
                <c:ptCount val="12"/>
                <c:pt idx="0">
                  <c:v>21/22 actual</c:v>
                </c:pt>
                <c:pt idx="1">
                  <c:v>22/23 range</c:v>
                </c:pt>
                <c:pt idx="2">
                  <c:v>21/22 actual</c:v>
                </c:pt>
                <c:pt idx="3">
                  <c:v>22/23 range</c:v>
                </c:pt>
                <c:pt idx="4">
                  <c:v>21/22 actual</c:v>
                </c:pt>
                <c:pt idx="5">
                  <c:v>22/23 range</c:v>
                </c:pt>
                <c:pt idx="6">
                  <c:v>21/22 actual</c:v>
                </c:pt>
                <c:pt idx="7">
                  <c:v>22/23 range</c:v>
                </c:pt>
                <c:pt idx="8">
                  <c:v>21/22 actual</c:v>
                </c:pt>
                <c:pt idx="9">
                  <c:v>22/23 range</c:v>
                </c:pt>
                <c:pt idx="10">
                  <c:v>21/22 actual</c:v>
                </c:pt>
                <c:pt idx="11">
                  <c:v>22/23 range</c:v>
                </c:pt>
              </c:strCache>
            </c:strRef>
          </c:cat>
          <c:val>
            <c:numRef>
              <c:f>'Figure 4A data'!$C$10:$N$10</c:f>
              <c:numCache>
                <c:formatCode>General</c:formatCode>
                <c:ptCount val="12"/>
                <c:pt idx="0" formatCode="0">
                  <c:v>93.485439560439559</c:v>
                </c:pt>
                <c:pt idx="2" formatCode="0">
                  <c:v>104</c:v>
                </c:pt>
                <c:pt idx="4" formatCode="0">
                  <c:v>2.4300000000000002</c:v>
                </c:pt>
                <c:pt idx="6" formatCode="0">
                  <c:v>0.38</c:v>
                </c:pt>
                <c:pt idx="8" formatCode="0">
                  <c:v>63</c:v>
                </c:pt>
                <c:pt idx="10" formatCode="0">
                  <c:v>11</c:v>
                </c:pt>
              </c:numCache>
            </c:numRef>
          </c:val>
          <c:smooth val="0"/>
          <c:extLst>
            <c:ext xmlns:c16="http://schemas.microsoft.com/office/drawing/2014/chart" uri="{C3380CC4-5D6E-409C-BE32-E72D297353CC}">
              <c16:uniqueId val="{0000001F-7D3A-49F7-B04E-E9E968DE7BB4}"/>
            </c:ext>
          </c:extLst>
        </c:ser>
        <c:dLbls>
          <c:showLegendKey val="0"/>
          <c:showVal val="0"/>
          <c:showCatName val="0"/>
          <c:showSerName val="0"/>
          <c:showPercent val="0"/>
          <c:showBubbleSize val="0"/>
        </c:dLbls>
        <c:marker val="1"/>
        <c:smooth val="0"/>
        <c:axId val="176393216"/>
        <c:axId val="176395392"/>
      </c:lineChart>
      <c:catAx>
        <c:axId val="176393216"/>
        <c:scaling>
          <c:orientation val="minMax"/>
        </c:scaling>
        <c:delete val="0"/>
        <c:axPos val="b"/>
        <c:numFmt formatCode="General" sourceLinked="0"/>
        <c:majorTickMark val="out"/>
        <c:minorTickMark val="none"/>
        <c:tickLblPos val="nextTo"/>
        <c:txPr>
          <a:bodyPr/>
          <a:lstStyle/>
          <a:p>
            <a:pPr>
              <a:defRPr sz="600"/>
            </a:pPr>
            <a:endParaRPr lang="en-US"/>
          </a:p>
        </c:txPr>
        <c:crossAx val="176395392"/>
        <c:crosses val="autoZero"/>
        <c:auto val="1"/>
        <c:lblAlgn val="ctr"/>
        <c:lblOffset val="100"/>
        <c:noMultiLvlLbl val="0"/>
      </c:catAx>
      <c:valAx>
        <c:axId val="176395392"/>
        <c:scaling>
          <c:orientation val="minMax"/>
        </c:scaling>
        <c:delete val="0"/>
        <c:axPos val="l"/>
        <c:title>
          <c:tx>
            <c:rich>
              <a:bodyPr rot="-5400000" vert="horz"/>
              <a:lstStyle/>
              <a:p>
                <a:pPr>
                  <a:defRPr/>
                </a:pPr>
                <a:r>
                  <a:rPr lang="en-US" b="0"/>
                  <a:t>mcm/d</a:t>
                </a:r>
              </a:p>
            </c:rich>
          </c:tx>
          <c:overlay val="0"/>
        </c:title>
        <c:numFmt formatCode="0" sourceLinked="1"/>
        <c:majorTickMark val="out"/>
        <c:minorTickMark val="none"/>
        <c:tickLblPos val="nextTo"/>
        <c:crossAx val="176393216"/>
        <c:crosses val="autoZero"/>
        <c:crossBetween val="between"/>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dLbls>
          <c:showLegendKey val="0"/>
          <c:showVal val="0"/>
          <c:showCatName val="0"/>
          <c:showSerName val="0"/>
          <c:showPercent val="0"/>
          <c:showBubbleSize val="0"/>
        </c:dLbls>
        <c:marker val="1"/>
        <c:smooth val="0"/>
        <c:axId val="712967712"/>
        <c:axId val="712975912"/>
        <c:extLst>
          <c:ext xmlns:c15="http://schemas.microsoft.com/office/drawing/2012/chart" uri="{02D57815-91ED-43cb-92C2-25804820EDAC}">
            <c15:filteredLineSeries>
              <c15:ser>
                <c:idx val="2"/>
                <c:order val="0"/>
                <c:tx>
                  <c:v>2017/18</c:v>
                </c:tx>
                <c:spPr>
                  <a:ln w="28575" cap="rnd">
                    <a:solidFill>
                      <a:schemeClr val="accent4"/>
                    </a:solidFill>
                    <a:round/>
                  </a:ln>
                  <a:effectLst/>
                </c:spPr>
                <c:marker>
                  <c:symbol val="circle"/>
                  <c:size val="5"/>
                  <c:spPr>
                    <a:solidFill>
                      <a:schemeClr val="accent3"/>
                    </a:solidFill>
                    <a:ln w="9525">
                      <a:solidFill>
                        <a:schemeClr val="accent3"/>
                      </a:solidFill>
                    </a:ln>
                    <a:effectLst/>
                  </c:spPr>
                </c:marker>
                <c:cat>
                  <c:numRef>
                    <c:extLst>
                      <c:ex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Lit>
                    <c:formatCode>General</c:formatCode>
                    <c:ptCount val="365"/>
                    <c:pt idx="0">
                      <c:v>870.92303721300004</c:v>
                    </c:pt>
                    <c:pt idx="1">
                      <c:v>935.10347590499998</c:v>
                    </c:pt>
                    <c:pt idx="2">
                      <c:v>980.06646072000001</c:v>
                    </c:pt>
                    <c:pt idx="3">
                      <c:v>1014.862209003</c:v>
                    </c:pt>
                    <c:pt idx="4">
                      <c:v>1031.158684563</c:v>
                    </c:pt>
                    <c:pt idx="5">
                      <c:v>1059.8295833249999</c:v>
                    </c:pt>
                    <c:pt idx="6">
                      <c:v>1089.2656985489998</c:v>
                    </c:pt>
                    <c:pt idx="7">
                      <c:v>1126.834088475</c:v>
                    </c:pt>
                    <c:pt idx="8">
                      <c:v>1150.172815032</c:v>
                    </c:pt>
                    <c:pt idx="9">
                      <c:v>1145.4294289890001</c:v>
                    </c:pt>
                    <c:pt idx="10">
                      <c:v>1130.2520067119999</c:v>
                    </c:pt>
                    <c:pt idx="11">
                      <c:v>1099.9672005510001</c:v>
                    </c:pt>
                    <c:pt idx="12">
                      <c:v>1091.3023974329999</c:v>
                    </c:pt>
                    <c:pt idx="13">
                      <c:v>1105.0123951229998</c:v>
                    </c:pt>
                    <c:pt idx="14">
                      <c:v>1250</c:v>
                    </c:pt>
                    <c:pt idx="15">
                      <c:v>1212.4559586780001</c:v>
                    </c:pt>
                    <c:pt idx="16">
                      <c:v>1252.1891655900001</c:v>
                    </c:pt>
                    <c:pt idx="17">
                      <c:v>1252.6395124170003</c:v>
                    </c:pt>
                    <c:pt idx="18">
                      <c:v>1231.0322654399999</c:v>
                    </c:pt>
                    <c:pt idx="19">
                      <c:v>1240.80774933</c:v>
                    </c:pt>
                    <c:pt idx="20">
                      <c:v>1232.5184654250002</c:v>
                    </c:pt>
                    <c:pt idx="21">
                      <c:v>1266.6529886369999</c:v>
                    </c:pt>
                    <c:pt idx="22">
                      <c:v>1299.4592322810001</c:v>
                    </c:pt>
                    <c:pt idx="23">
                      <c:v>1288.1998619670001</c:v>
                    </c:pt>
                    <c:pt idx="24">
                      <c:v>1288.2980460660001</c:v>
                    </c:pt>
                    <c:pt idx="25">
                      <c:v>1298.0676273390002</c:v>
                    </c:pt>
                    <c:pt idx="26">
                      <c:v>1286.6267053080001</c:v>
                    </c:pt>
                    <c:pt idx="27">
                      <c:v>1279.073986053</c:v>
                    </c:pt>
                    <c:pt idx="28">
                      <c:v>1300.7585933130001</c:v>
                    </c:pt>
                    <c:pt idx="29">
                      <c:v>1311.0242739720002</c:v>
                    </c:pt>
                    <c:pt idx="30">
                      <c:v>1279.1882762639998</c:v>
                    </c:pt>
                    <c:pt idx="31">
                      <c:v>1276.8961556700001</c:v>
                    </c:pt>
                    <c:pt idx="32">
                      <c:v>1286.265421605</c:v>
                    </c:pt>
                    <c:pt idx="33">
                      <c:v>1296.7700116380001</c:v>
                    </c:pt>
                    <c:pt idx="34">
                      <c:v>1306.4930526419998</c:v>
                    </c:pt>
                    <c:pt idx="35">
                      <c:v>1331.5609686540001</c:v>
                    </c:pt>
                    <c:pt idx="36">
                      <c:v>1334.87194275</c:v>
                    </c:pt>
                    <c:pt idx="37">
                      <c:v>1316.2153746629999</c:v>
                    </c:pt>
                    <c:pt idx="38">
                      <c:v>1308.09207474</c:v>
                    </c:pt>
                    <c:pt idx="39">
                      <c:v>1288.855829283</c:v>
                    </c:pt>
                    <c:pt idx="40">
                      <c:v>1284.0754486769999</c:v>
                    </c:pt>
                    <c:pt idx="41">
                      <c:v>1295.9345718059999</c:v>
                    </c:pt>
                    <c:pt idx="42">
                      <c:v>1312.321869027</c:v>
                    </c:pt>
                    <c:pt idx="43">
                      <c:v>1326.2818248629999</c:v>
                    </c:pt>
                    <c:pt idx="44">
                      <c:v>1298.5464474179998</c:v>
                    </c:pt>
                    <c:pt idx="45">
                      <c:v>1293.862945656</c:v>
                    </c:pt>
                    <c:pt idx="46">
                      <c:v>1303.9883856629999</c:v>
                    </c:pt>
                    <c:pt idx="47">
                      <c:v>1307.6778210270002</c:v>
                    </c:pt>
                    <c:pt idx="48">
                      <c:v>1290.9726891449998</c:v>
                    </c:pt>
                    <c:pt idx="49">
                      <c:v>1297.3156685849999</c:v>
                    </c:pt>
                    <c:pt idx="50">
                      <c:v>1291.0031553869999</c:v>
                    </c:pt>
                    <c:pt idx="51">
                      <c:v>1278.6442603950002</c:v>
                    </c:pt>
                    <c:pt idx="52">
                      <c:v>1291.430654067</c:v>
                    </c:pt>
                    <c:pt idx="53">
                      <c:v>1302.6478545539999</c:v>
                    </c:pt>
                    <c:pt idx="54">
                      <c:v>1316.4258007409999</c:v>
                    </c:pt>
                    <c:pt idx="55">
                      <c:v>1318.437716055</c:v>
                    </c:pt>
                    <c:pt idx="56">
                      <c:v>1324.126070262</c:v>
                    </c:pt>
                    <c:pt idx="57">
                      <c:v>1328.2081460459999</c:v>
                    </c:pt>
                    <c:pt idx="58">
                      <c:v>1329.7749508979998</c:v>
                    </c:pt>
                    <c:pt idx="59">
                      <c:v>1305.6149955599999</c:v>
                    </c:pt>
                    <c:pt idx="60">
                      <c:v>1265.794415892</c:v>
                    </c:pt>
                    <c:pt idx="61">
                      <c:v>1223.7358449780002</c:v>
                    </c:pt>
                    <c:pt idx="62">
                      <c:v>1172.4345268170002</c:v>
                    </c:pt>
                    <c:pt idx="63">
                      <c:v>1175.1577194300003</c:v>
                    </c:pt>
                    <c:pt idx="64">
                      <c:v>1200.7553814840001</c:v>
                    </c:pt>
                    <c:pt idx="65">
                      <c:v>1216.0052052840001</c:v>
                    </c:pt>
                    <c:pt idx="66">
                      <c:v>1242.9532464959998</c:v>
                    </c:pt>
                    <c:pt idx="67">
                      <c:v>1268.6274243</c:v>
                    </c:pt>
                    <c:pt idx="68">
                      <c:v>1267.3418008559997</c:v>
                    </c:pt>
                    <c:pt idx="69">
                      <c:v>1248.3222972929998</c:v>
                    </c:pt>
                    <c:pt idx="70">
                      <c:v>1206.869528379</c:v>
                    </c:pt>
                    <c:pt idx="71">
                      <c:v>1155.9700130910001</c:v>
                    </c:pt>
                    <c:pt idx="72">
                      <c:v>1076.4554477729998</c:v>
                    </c:pt>
                    <c:pt idx="73">
                      <c:v>992.21358057599991</c:v>
                    </c:pt>
                    <c:pt idx="74">
                      <c:v>923.43879159599999</c:v>
                    </c:pt>
                    <c:pt idx="75">
                      <c:v>892.47090359700007</c:v>
                    </c:pt>
                    <c:pt idx="76">
                      <c:v>858.82116074099997</c:v>
                    </c:pt>
                    <c:pt idx="77">
                      <c:v>817.30841761500005</c:v>
                    </c:pt>
                    <c:pt idx="78">
                      <c:v>802.45618239300006</c:v>
                    </c:pt>
                    <c:pt idx="79">
                      <c:v>755.7034642860001</c:v>
                    </c:pt>
                    <c:pt idx="80">
                      <c:v>727.22540883600016</c:v>
                    </c:pt>
                    <c:pt idx="81">
                      <c:v>710.92949880900005</c:v>
                    </c:pt>
                    <c:pt idx="82">
                      <c:v>723.20679318300006</c:v>
                    </c:pt>
                    <c:pt idx="83">
                      <c:v>753.98356525200018</c:v>
                    </c:pt>
                    <c:pt idx="84">
                      <c:v>812.40441043500016</c:v>
                    </c:pt>
                    <c:pt idx="85">
                      <c:v>876.57831197100006</c:v>
                    </c:pt>
                    <c:pt idx="86">
                      <c:v>939.88703925000004</c:v>
                    </c:pt>
                    <c:pt idx="87">
                      <c:v>970.54841375700016</c:v>
                    </c:pt>
                    <c:pt idx="88">
                      <c:v>968.53515952200019</c:v>
                    </c:pt>
                    <c:pt idx="89">
                      <c:v>947.58428050500004</c:v>
                    </c:pt>
                    <c:pt idx="90">
                      <c:v>967.21313039100005</c:v>
                    </c:pt>
                    <c:pt idx="91">
                      <c:v>1021.625339658</c:v>
                    </c:pt>
                    <c:pt idx="92">
                      <c:v>1085.243886021</c:v>
                    </c:pt>
                    <c:pt idx="93">
                      <c:v>1127.2033998449999</c:v>
                    </c:pt>
                    <c:pt idx="94">
                      <c:v>1151.7180927089998</c:v>
                    </c:pt>
                    <c:pt idx="95">
                      <c:v>1180.917865824</c:v>
                    </c:pt>
                    <c:pt idx="96">
                      <c:v>1193.3143720619998</c:v>
                    </c:pt>
                    <c:pt idx="97">
                      <c:v>1200.7831295219999</c:v>
                    </c:pt>
                    <c:pt idx="98">
                      <c:v>1204.4362631729998</c:v>
                    </c:pt>
                    <c:pt idx="99">
                      <c:v>1181.5871810579999</c:v>
                    </c:pt>
                    <c:pt idx="100">
                      <c:v>1140.8353519350001</c:v>
                    </c:pt>
                    <c:pt idx="101">
                      <c:v>1141.639910931</c:v>
                    </c:pt>
                    <c:pt idx="102">
                      <c:v>1153.930804137</c:v>
                    </c:pt>
                    <c:pt idx="103">
                      <c:v>1145.3016358289999</c:v>
                    </c:pt>
                    <c:pt idx="104">
                      <c:v>1153.4692606680001</c:v>
                    </c:pt>
                    <c:pt idx="105">
                      <c:v>1173.0883899149999</c:v>
                    </c:pt>
                    <c:pt idx="106">
                      <c:v>1194.8046727889998</c:v>
                    </c:pt>
                    <c:pt idx="107">
                      <c:v>1210.3859203169998</c:v>
                    </c:pt>
                    <c:pt idx="108">
                      <c:v>1215.1519444199998</c:v>
                    </c:pt>
                    <c:pt idx="109">
                      <c:v>1193.9664609989998</c:v>
                    </c:pt>
                    <c:pt idx="110">
                      <c:v>1160.2076188199999</c:v>
                    </c:pt>
                    <c:pt idx="111">
                      <c:v>1112.7264856530001</c:v>
                    </c:pt>
                    <c:pt idx="112">
                      <c:v>1077.3705973469998</c:v>
                    </c:pt>
                    <c:pt idx="113">
                      <c:v>1068.9129295949999</c:v>
                    </c:pt>
                    <c:pt idx="114">
                      <c:v>1095.5223290699998</c:v>
                    </c:pt>
                    <c:pt idx="115">
                      <c:v>1103.669008263</c:v>
                    </c:pt>
                    <c:pt idx="116">
                      <c:v>1081.1114652449999</c:v>
                    </c:pt>
                    <c:pt idx="117">
                      <c:v>1067.775713412</c:v>
                    </c:pt>
                    <c:pt idx="118">
                      <c:v>1063.789854312</c:v>
                    </c:pt>
                    <c:pt idx="119">
                      <c:v>1093.9855892579999</c:v>
                    </c:pt>
                    <c:pt idx="120">
                      <c:v>1150.0994206409998</c:v>
                    </c:pt>
                    <c:pt idx="121">
                      <c:v>1175.1616907159998</c:v>
                    </c:pt>
                    <c:pt idx="122">
                      <c:v>1154.2520513399998</c:v>
                    </c:pt>
                    <c:pt idx="123">
                      <c:v>1168.2246581519998</c:v>
                    </c:pt>
                    <c:pt idx="124">
                      <c:v>1186.8258566429997</c:v>
                    </c:pt>
                    <c:pt idx="125">
                      <c:v>1176.949437621</c:v>
                    </c:pt>
                    <c:pt idx="126">
                      <c:v>1188.6423444539998</c:v>
                    </c:pt>
                    <c:pt idx="127">
                      <c:v>1192.637951256</c:v>
                    </c:pt>
                    <c:pt idx="128">
                      <c:v>1149.6215088000001</c:v>
                    </c:pt>
                    <c:pt idx="129">
                      <c:v>1072.2626687879999</c:v>
                    </c:pt>
                    <c:pt idx="130">
                      <c:v>1058.675521587</c:v>
                    </c:pt>
                    <c:pt idx="131">
                      <c:v>966.22057459199993</c:v>
                    </c:pt>
                    <c:pt idx="132">
                      <c:v>933.38191393800003</c:v>
                    </c:pt>
                    <c:pt idx="133">
                      <c:v>939.85967613899993</c:v>
                    </c:pt>
                    <c:pt idx="134">
                      <c:v>964.84903691099998</c:v>
                    </c:pt>
                    <c:pt idx="135">
                      <c:v>946.32901188899984</c:v>
                    </c:pt>
                    <c:pt idx="136">
                      <c:v>924.40595402400015</c:v>
                    </c:pt>
                    <c:pt idx="137">
                      <c:v>921.43515635100016</c:v>
                    </c:pt>
                    <c:pt idx="138">
                      <c:v>941.79330870300009</c:v>
                    </c:pt>
                    <c:pt idx="139">
                      <c:v>941.76845584799992</c:v>
                    </c:pt>
                    <c:pt idx="140">
                      <c:v>973.91447259000006</c:v>
                    </c:pt>
                    <c:pt idx="141">
                      <c:v>1008.072506667</c:v>
                    </c:pt>
                    <c:pt idx="142">
                      <c:v>1011.817670049</c:v>
                    </c:pt>
                    <c:pt idx="143">
                      <c:v>1028.218051719</c:v>
                    </c:pt>
                    <c:pt idx="144">
                      <c:v>1031.165638638</c:v>
                    </c:pt>
                    <c:pt idx="145">
                      <c:v>1015.6238053470001</c:v>
                    </c:pt>
                    <c:pt idx="146">
                      <c:v>1023.033959694</c:v>
                    </c:pt>
                    <c:pt idx="147">
                      <c:v>1021.3722250919999</c:v>
                    </c:pt>
                    <c:pt idx="148">
                      <c:v>1007.693518182</c:v>
                    </c:pt>
                    <c:pt idx="149">
                      <c:v>879.62035536300004</c:v>
                    </c:pt>
                    <c:pt idx="150">
                      <c:v>804.38660580599992</c:v>
                    </c:pt>
                    <c:pt idx="151">
                      <c:v>724.17518972100004</c:v>
                    </c:pt>
                    <c:pt idx="152">
                      <c:v>639.54870893400005</c:v>
                    </c:pt>
                    <c:pt idx="153">
                      <c:v>560.83518749099994</c:v>
                    </c:pt>
                    <c:pt idx="154">
                      <c:v>507.30278575199998</c:v>
                    </c:pt>
                    <c:pt idx="155">
                      <c:v>497.28550530299998</c:v>
                    </c:pt>
                    <c:pt idx="156">
                      <c:v>495.11486056500001</c:v>
                    </c:pt>
                    <c:pt idx="157">
                      <c:v>462.54298947599995</c:v>
                    </c:pt>
                    <c:pt idx="158">
                      <c:v>428.15706233999998</c:v>
                    </c:pt>
                    <c:pt idx="159">
                      <c:v>395.37095496299997</c:v>
                    </c:pt>
                    <c:pt idx="160">
                      <c:v>374.55733687800006</c:v>
                    </c:pt>
                    <c:pt idx="161">
                      <c:v>413.45053942499999</c:v>
                    </c:pt>
                    <c:pt idx="162">
                      <c:v>451.67469095100006</c:v>
                    </c:pt>
                    <c:pt idx="163">
                      <c:v>458.26144664100002</c:v>
                    </c:pt>
                    <c:pt idx="164">
                      <c:v>500.29781250299999</c:v>
                    </c:pt>
                    <c:pt idx="165">
                      <c:v>551.20586463300003</c:v>
                    </c:pt>
                    <c:pt idx="166">
                      <c:v>580.75041302099987</c:v>
                    </c:pt>
                    <c:pt idx="167">
                      <c:v>624.69343707600001</c:v>
                    </c:pt>
                    <c:pt idx="168">
                      <c:v>589.18960241699995</c:v>
                    </c:pt>
                    <c:pt idx="169">
                      <c:v>514.86135024300006</c:v>
                    </c:pt>
                    <c:pt idx="170">
                      <c:v>447.83094905699994</c:v>
                    </c:pt>
                    <c:pt idx="171">
                      <c:v>381.444998532</c:v>
                    </c:pt>
                    <c:pt idx="172">
                      <c:v>347.65020404099999</c:v>
                    </c:pt>
                    <c:pt idx="173">
                      <c:v>315.18292809900004</c:v>
                    </c:pt>
                    <c:pt idx="174">
                      <c:v>310.48498111200001</c:v>
                    </c:pt>
                    <c:pt idx="175">
                      <c:v>322.06086809100003</c:v>
                    </c:pt>
                    <c:pt idx="176">
                      <c:v>355.78690098600003</c:v>
                    </c:pt>
                    <c:pt idx="177">
                      <c:v>371.34892541400001</c:v>
                    </c:pt>
                    <c:pt idx="178">
                      <c:v>339.00742443899998</c:v>
                    </c:pt>
                    <c:pt idx="179">
                      <c:v>314.66581099200005</c:v>
                    </c:pt>
                    <c:pt idx="180">
                      <c:v>295.618985796</c:v>
                    </c:pt>
                    <c:pt idx="181">
                      <c:v>302.49250084800002</c:v>
                    </c:pt>
                    <c:pt idx="182">
                      <c:v>318.95403234300005</c:v>
                    </c:pt>
                    <c:pt idx="183">
                      <c:v>293.18981463599999</c:v>
                    </c:pt>
                    <c:pt idx="184">
                      <c:v>272.97772864199999</c:v>
                    </c:pt>
                    <c:pt idx="185">
                      <c:v>274.71940297500004</c:v>
                    </c:pt>
                    <c:pt idx="186">
                      <c:v>270.35286604500004</c:v>
                    </c:pt>
                    <c:pt idx="187">
                      <c:v>250.48967057399997</c:v>
                    </c:pt>
                    <c:pt idx="188">
                      <c:v>245.999600163</c:v>
                    </c:pt>
                    <c:pt idx="189">
                      <c:v>249.713233476</c:v>
                    </c:pt>
                    <c:pt idx="190">
                      <c:v>257.36155263900002</c:v>
                    </c:pt>
                    <c:pt idx="191">
                      <c:v>252.58171422299998</c:v>
                    </c:pt>
                    <c:pt idx="192">
                      <c:v>250.90633679999999</c:v>
                    </c:pt>
                    <c:pt idx="193">
                      <c:v>246.21178440599999</c:v>
                    </c:pt>
                    <c:pt idx="194">
                      <c:v>237.81096411299998</c:v>
                    </c:pt>
                    <c:pt idx="195">
                      <c:v>230.21068121699997</c:v>
                    </c:pt>
                    <c:pt idx="196">
                      <c:v>253.393723542</c:v>
                    </c:pt>
                    <c:pt idx="197">
                      <c:v>269.48792186999998</c:v>
                    </c:pt>
                    <c:pt idx="198">
                      <c:v>270.3060438</c:v>
                    </c:pt>
                    <c:pt idx="199">
                      <c:v>268.49027785499999</c:v>
                    </c:pt>
                    <c:pt idx="200">
                      <c:v>304.19442949200004</c:v>
                    </c:pt>
                    <c:pt idx="201">
                      <c:v>321.98113993499999</c:v>
                    </c:pt>
                    <c:pt idx="202">
                      <c:v>333.71123505000003</c:v>
                    </c:pt>
                    <c:pt idx="203">
                      <c:v>380.44965040799997</c:v>
                    </c:pt>
                    <c:pt idx="204">
                      <c:v>439.07949449100005</c:v>
                    </c:pt>
                    <c:pt idx="205">
                      <c:v>470.12453538300002</c:v>
                    </c:pt>
                    <c:pt idx="206">
                      <c:v>469.44019265099996</c:v>
                    </c:pt>
                    <c:pt idx="207">
                      <c:v>474.85857176399998</c:v>
                    </c:pt>
                    <c:pt idx="208">
                      <c:v>478.23393692100001</c:v>
                    </c:pt>
                    <c:pt idx="209">
                      <c:v>456.35780657700008</c:v>
                    </c:pt>
                    <c:pt idx="210">
                      <c:v>447.77418567000001</c:v>
                    </c:pt>
                    <c:pt idx="211">
                      <c:v>442.56693683100002</c:v>
                    </c:pt>
                    <c:pt idx="212">
                      <c:v>404.72855386200001</c:v>
                    </c:pt>
                    <c:pt idx="213">
                      <c:v>394.821526866</c:v>
                    </c:pt>
                    <c:pt idx="214">
                      <c:v>362.12715022500004</c:v>
                    </c:pt>
                    <c:pt idx="215">
                      <c:v>331.64611964400007</c:v>
                    </c:pt>
                    <c:pt idx="216">
                      <c:v>316.988076234</c:v>
                    </c:pt>
                    <c:pt idx="217">
                      <c:v>333.54642324000002</c:v>
                    </c:pt>
                    <c:pt idx="218">
                      <c:v>349.24902209700002</c:v>
                    </c:pt>
                    <c:pt idx="219">
                      <c:v>366.29105168700005</c:v>
                    </c:pt>
                    <c:pt idx="220">
                      <c:v>375.19001792400002</c:v>
                    </c:pt>
                    <c:pt idx="221">
                      <c:v>386.55156836100002</c:v>
                    </c:pt>
                    <c:pt idx="222">
                      <c:v>391.88607756300001</c:v>
                    </c:pt>
                    <c:pt idx="223">
                      <c:v>402.70699826100002</c:v>
                    </c:pt>
                    <c:pt idx="224">
                      <c:v>399.09675462900003</c:v>
                    </c:pt>
                    <c:pt idx="225">
                      <c:v>403.56140321100003</c:v>
                    </c:pt>
                    <c:pt idx="226">
                      <c:v>389.48713186799995</c:v>
                    </c:pt>
                    <c:pt idx="227">
                      <c:v>383.64610569900009</c:v>
                    </c:pt>
                    <c:pt idx="228">
                      <c:v>357.23409649199999</c:v>
                    </c:pt>
                    <c:pt idx="229">
                      <c:v>359.88448452000006</c:v>
                    </c:pt>
                    <c:pt idx="230">
                      <c:v>347.91398310300002</c:v>
                    </c:pt>
                    <c:pt idx="231">
                      <c:v>339.31036496400003</c:v>
                    </c:pt>
                    <c:pt idx="232">
                      <c:v>379.846780884</c:v>
                    </c:pt>
                    <c:pt idx="233">
                      <c:v>384.46617709499998</c:v>
                    </c:pt>
                    <c:pt idx="234">
                      <c:v>390.46841020799997</c:v>
                    </c:pt>
                    <c:pt idx="235">
                      <c:v>420.34337643600003</c:v>
                    </c:pt>
                    <c:pt idx="236">
                      <c:v>398.09741410800001</c:v>
                    </c:pt>
                    <c:pt idx="237">
                      <c:v>384.43120305000008</c:v>
                    </c:pt>
                    <c:pt idx="238">
                      <c:v>425.819253264</c:v>
                    </c:pt>
                    <c:pt idx="239">
                      <c:v>462.53017742400004</c:v>
                    </c:pt>
                    <c:pt idx="240">
                      <c:v>477.80130501300005</c:v>
                    </c:pt>
                    <c:pt idx="241">
                      <c:v>474.92603991599998</c:v>
                    </c:pt>
                    <c:pt idx="242">
                      <c:v>447.06943278599999</c:v>
                    </c:pt>
                    <c:pt idx="243">
                      <c:v>432.95148706200007</c:v>
                    </c:pt>
                    <c:pt idx="244">
                      <c:v>428.80353193800005</c:v>
                    </c:pt>
                    <c:pt idx="245">
                      <c:v>430.48971540299999</c:v>
                    </c:pt>
                    <c:pt idx="246">
                      <c:v>436.18019921700005</c:v>
                    </c:pt>
                    <c:pt idx="247">
                      <c:v>419.08004546400002</c:v>
                    </c:pt>
                    <c:pt idx="248">
                      <c:v>404.17774527300003</c:v>
                    </c:pt>
                    <c:pt idx="249">
                      <c:v>387.46853738700003</c:v>
                    </c:pt>
                    <c:pt idx="250">
                      <c:v>378.91985360400002</c:v>
                    </c:pt>
                    <c:pt idx="251">
                      <c:v>367.30660992000003</c:v>
                    </c:pt>
                    <c:pt idx="252">
                      <c:v>379.721338764</c:v>
                    </c:pt>
                    <c:pt idx="253">
                      <c:v>393.45128606999998</c:v>
                    </c:pt>
                    <c:pt idx="254">
                      <c:v>399.40606723499997</c:v>
                    </c:pt>
                    <c:pt idx="255">
                      <c:v>384.232570581</c:v>
                    </c:pt>
                    <c:pt idx="256">
                      <c:v>408.13625595600007</c:v>
                    </c:pt>
                    <c:pt idx="257">
                      <c:v>448.10815890000003</c:v>
                    </c:pt>
                    <c:pt idx="258">
                      <c:v>460.33990038599995</c:v>
                    </c:pt>
                    <c:pt idx="259">
                      <c:v>497.20318263299998</c:v>
                    </c:pt>
                    <c:pt idx="260">
                      <c:v>528.17441677199997</c:v>
                    </c:pt>
                    <c:pt idx="261">
                      <c:v>551.32096775699995</c:v>
                    </c:pt>
                    <c:pt idx="262">
                      <c:v>556.62785605199997</c:v>
                    </c:pt>
                    <c:pt idx="263">
                      <c:v>564.30055832700009</c:v>
                    </c:pt>
                    <c:pt idx="264">
                      <c:v>590.24929472999997</c:v>
                    </c:pt>
                    <c:pt idx="265">
                      <c:v>609.53543626800001</c:v>
                    </c:pt>
                    <c:pt idx="266">
                      <c:v>647.80343431799997</c:v>
                    </c:pt>
                    <c:pt idx="267">
                      <c:v>691.08699593100005</c:v>
                    </c:pt>
                    <c:pt idx="268">
                      <c:v>705.30957269999999</c:v>
                    </c:pt>
                    <c:pt idx="269">
                      <c:v>724.74953447099995</c:v>
                    </c:pt>
                    <c:pt idx="270">
                      <c:v>726.9668755319999</c:v>
                    </c:pt>
                    <c:pt idx="271">
                      <c:v>708.18663223199997</c:v>
                    </c:pt>
                    <c:pt idx="272">
                      <c:v>707.74638064800001</c:v>
                    </c:pt>
                    <c:pt idx="273">
                      <c:v>721.22189901899992</c:v>
                    </c:pt>
                    <c:pt idx="274">
                      <c:v>755.14938962999986</c:v>
                    </c:pt>
                    <c:pt idx="275">
                      <c:v>767.40975316799995</c:v>
                    </c:pt>
                    <c:pt idx="276">
                      <c:v>768.88767224699995</c:v>
                    </c:pt>
                    <c:pt idx="277">
                      <c:v>766.65681642599998</c:v>
                    </c:pt>
                    <c:pt idx="278">
                      <c:v>764.09567194199997</c:v>
                    </c:pt>
                    <c:pt idx="279">
                      <c:v>767.24347381799987</c:v>
                    </c:pt>
                    <c:pt idx="280">
                      <c:v>790.87038068399988</c:v>
                    </c:pt>
                    <c:pt idx="281">
                      <c:v>814.36132257299994</c:v>
                    </c:pt>
                    <c:pt idx="282">
                      <c:v>817.07941357799996</c:v>
                    </c:pt>
                    <c:pt idx="283">
                      <c:v>829.56625759799999</c:v>
                    </c:pt>
                    <c:pt idx="284">
                      <c:v>839.35127761500007</c:v>
                    </c:pt>
                    <c:pt idx="285">
                      <c:v>829.00687329300001</c:v>
                    </c:pt>
                    <c:pt idx="286">
                      <c:v>813.79333753499998</c:v>
                    </c:pt>
                    <c:pt idx="287">
                      <c:v>846.74947262700005</c:v>
                    </c:pt>
                    <c:pt idx="288">
                      <c:v>877.390517241</c:v>
                    </c:pt>
                    <c:pt idx="289">
                      <c:v>885.11611484699995</c:v>
                    </c:pt>
                    <c:pt idx="290">
                      <c:v>879.20220374099995</c:v>
                    </c:pt>
                    <c:pt idx="291">
                      <c:v>868.30050649799989</c:v>
                    </c:pt>
                    <c:pt idx="292">
                      <c:v>868.109464968</c:v>
                    </c:pt>
                    <c:pt idx="293">
                      <c:v>876.96709688999988</c:v>
                    </c:pt>
                    <c:pt idx="294">
                      <c:v>912.24900239399994</c:v>
                    </c:pt>
                    <c:pt idx="295">
                      <c:v>940.63581080100005</c:v>
                    </c:pt>
                    <c:pt idx="296">
                      <c:v>937.68272879099993</c:v>
                    </c:pt>
                    <c:pt idx="297">
                      <c:v>912.29127368399998</c:v>
                    </c:pt>
                    <c:pt idx="298">
                      <c:v>916.98105322499998</c:v>
                    </c:pt>
                    <c:pt idx="299">
                      <c:v>844.48919579099993</c:v>
                    </c:pt>
                    <c:pt idx="300">
                      <c:v>850.36545091800008</c:v>
                    </c:pt>
                    <c:pt idx="301">
                      <c:v>886.16839989599998</c:v>
                    </c:pt>
                    <c:pt idx="302">
                      <c:v>927.67803012599995</c:v>
                    </c:pt>
                    <c:pt idx="303">
                      <c:v>932.09097145199996</c:v>
                    </c:pt>
                    <c:pt idx="304">
                      <c:v>958.75987734900002</c:v>
                    </c:pt>
                    <c:pt idx="305">
                      <c:v>977.54042615399999</c:v>
                    </c:pt>
                    <c:pt idx="306">
                      <c:v>969.46106501100007</c:v>
                    </c:pt>
                    <c:pt idx="307">
                      <c:v>956.31519192900009</c:v>
                    </c:pt>
                    <c:pt idx="308">
                      <c:v>976.91745681899999</c:v>
                    </c:pt>
                    <c:pt idx="309">
                      <c:v>1001.3052819659999</c:v>
                    </c:pt>
                    <c:pt idx="310">
                      <c:v>1007.909831067</c:v>
                    </c:pt>
                    <c:pt idx="311">
                      <c:v>1014.592752477</c:v>
                    </c:pt>
                    <c:pt idx="312">
                      <c:v>1023.614402361</c:v>
                    </c:pt>
                    <c:pt idx="313">
                      <c:v>1047.1056713309999</c:v>
                    </c:pt>
                    <c:pt idx="314">
                      <c:v>1066.3940176199999</c:v>
                    </c:pt>
                    <c:pt idx="315">
                      <c:v>1104.5340239549998</c:v>
                    </c:pt>
                    <c:pt idx="316">
                      <c:v>1134.0911045580001</c:v>
                    </c:pt>
                    <c:pt idx="317">
                      <c:v>1133.0717591790001</c:v>
                    </c:pt>
                    <c:pt idx="318">
                      <c:v>1150.9238794979999</c:v>
                    </c:pt>
                    <c:pt idx="319">
                      <c:v>1175.4368165219998</c:v>
                    </c:pt>
                    <c:pt idx="320">
                      <c:v>1202.631966081</c:v>
                    </c:pt>
                    <c:pt idx="321">
                      <c:v>1208.0385591180002</c:v>
                    </c:pt>
                    <c:pt idx="322">
                      <c:v>1251.3975867900001</c:v>
                    </c:pt>
                    <c:pt idx="323">
                      <c:v>1270.34720913</c:v>
                    </c:pt>
                    <c:pt idx="324">
                      <c:v>1246.3162123349998</c:v>
                    </c:pt>
                    <c:pt idx="325">
                      <c:v>1220.488788294</c:v>
                    </c:pt>
                    <c:pt idx="326">
                      <c:v>1226.9866987589999</c:v>
                    </c:pt>
                    <c:pt idx="327">
                      <c:v>1222.789759047</c:v>
                    </c:pt>
                    <c:pt idx="328">
                      <c:v>1223.6064477540001</c:v>
                    </c:pt>
                    <c:pt idx="329">
                      <c:v>1229.3585980080002</c:v>
                    </c:pt>
                    <c:pt idx="330">
                      <c:v>1253.9439928200002</c:v>
                    </c:pt>
                    <c:pt idx="331">
                      <c:v>1263.2386495049998</c:v>
                    </c:pt>
                    <c:pt idx="332">
                      <c:v>1244.5624336799999</c:v>
                    </c:pt>
                    <c:pt idx="333">
                      <c:v>1217.03504376</c:v>
                    </c:pt>
                    <c:pt idx="334">
                      <c:v>1186.314141999</c:v>
                    </c:pt>
                    <c:pt idx="335">
                      <c:v>1173.9444086010001</c:v>
                    </c:pt>
                    <c:pt idx="336">
                      <c:v>1174.4615292419999</c:v>
                    </c:pt>
                    <c:pt idx="337">
                      <c:v>1179.0470317890001</c:v>
                    </c:pt>
                    <c:pt idx="338">
                      <c:v>1137.1306138860002</c:v>
                    </c:pt>
                    <c:pt idx="339">
                      <c:v>1116.88094901</c:v>
                    </c:pt>
                    <c:pt idx="340">
                      <c:v>1102.7853605790001</c:v>
                    </c:pt>
                    <c:pt idx="341">
                      <c:v>1077.129124242</c:v>
                    </c:pt>
                    <c:pt idx="342">
                      <c:v>1069.3081396979999</c:v>
                    </c:pt>
                    <c:pt idx="343">
                      <c:v>1070.2863206729999</c:v>
                    </c:pt>
                    <c:pt idx="344">
                      <c:v>1096.2959713319999</c:v>
                    </c:pt>
                    <c:pt idx="345">
                      <c:v>1084.2043487609999</c:v>
                    </c:pt>
                    <c:pt idx="346">
                      <c:v>1083.2663160720001</c:v>
                    </c:pt>
                    <c:pt idx="347">
                      <c:v>1075.1879189669999</c:v>
                    </c:pt>
                    <c:pt idx="348">
                      <c:v>1048.7220981</c:v>
                    </c:pt>
                    <c:pt idx="349">
                      <c:v>1042.620238086</c:v>
                    </c:pt>
                    <c:pt idx="350">
                      <c:v>1048.9361759160001</c:v>
                    </c:pt>
                    <c:pt idx="351">
                      <c:v>1069.4636873129998</c:v>
                    </c:pt>
                    <c:pt idx="352">
                      <c:v>1068.7326862949999</c:v>
                    </c:pt>
                    <c:pt idx="353">
                      <c:v>1077.6665039100001</c:v>
                    </c:pt>
                    <c:pt idx="354">
                      <c:v>1027.5476747039997</c:v>
                    </c:pt>
                    <c:pt idx="355">
                      <c:v>1008.1624602659999</c:v>
                    </c:pt>
                    <c:pt idx="356">
                      <c:v>1002.235935663</c:v>
                    </c:pt>
                    <c:pt idx="357">
                      <c:v>995.59778938199986</c:v>
                    </c:pt>
                    <c:pt idx="358">
                      <c:v>1003.9674856439999</c:v>
                    </c:pt>
                    <c:pt idx="359">
                      <c:v>972.49812778800003</c:v>
                    </c:pt>
                    <c:pt idx="360">
                      <c:v>951.39756229499994</c:v>
                    </c:pt>
                    <c:pt idx="361">
                      <c:v>946.74926940299997</c:v>
                    </c:pt>
                    <c:pt idx="362">
                      <c:v>962.52515421299995</c:v>
                    </c:pt>
                    <c:pt idx="363">
                      <c:v>940.56415132500001</c:v>
                    </c:pt>
                    <c:pt idx="364">
                      <c:v>932.19479348999994</c:v>
                    </c:pt>
                  </c:numLit>
                </c:val>
                <c:smooth val="0"/>
                <c:extLst>
                  <c:ext xmlns:c16="http://schemas.microsoft.com/office/drawing/2014/chart" uri="{C3380CC4-5D6E-409C-BE32-E72D297353CC}">
                    <c16:uniqueId val="{00000003-F39C-4FB7-B568-9FFA8D47864B}"/>
                  </c:ext>
                </c:extLst>
              </c15:ser>
            </c15:filteredLineSeries>
            <c15:filteredLineSeries>
              <c15:ser>
                <c:idx val="3"/>
                <c:order val="1"/>
                <c:tx>
                  <c:v>2018/19</c:v>
                </c:tx>
                <c:spPr>
                  <a:ln w="28575" cap="rnd">
                    <a:solidFill>
                      <a:schemeClr val="accent5"/>
                    </a:solidFill>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Lit>
                    <c:formatCode>General</c:formatCode>
                    <c:ptCount val="365"/>
                    <c:pt idx="0">
                      <c:v>927</c:v>
                    </c:pt>
                    <c:pt idx="1">
                      <c:v>1027</c:v>
                    </c:pt>
                    <c:pt idx="2">
                      <c:v>1038</c:v>
                    </c:pt>
                    <c:pt idx="3">
                      <c:v>1050</c:v>
                    </c:pt>
                    <c:pt idx="4">
                      <c:v>1057</c:v>
                    </c:pt>
                    <c:pt idx="5">
                      <c:v>1058</c:v>
                    </c:pt>
                    <c:pt idx="6">
                      <c:v>1059</c:v>
                    </c:pt>
                    <c:pt idx="7">
                      <c:v>1070</c:v>
                    </c:pt>
                    <c:pt idx="8">
                      <c:v>1080</c:v>
                    </c:pt>
                    <c:pt idx="9">
                      <c:v>1092</c:v>
                    </c:pt>
                    <c:pt idx="10">
                      <c:v>1122</c:v>
                    </c:pt>
                    <c:pt idx="11">
                      <c:v>1156</c:v>
                    </c:pt>
                    <c:pt idx="12">
                      <c:v>1202</c:v>
                    </c:pt>
                    <c:pt idx="13">
                      <c:v>1261</c:v>
                    </c:pt>
                    <c:pt idx="14">
                      <c:v>1272</c:v>
                    </c:pt>
                    <c:pt idx="15">
                      <c:v>1285</c:v>
                    </c:pt>
                    <c:pt idx="16">
                      <c:v>1326</c:v>
                    </c:pt>
                    <c:pt idx="17">
                      <c:v>1349</c:v>
                    </c:pt>
                    <c:pt idx="18">
                      <c:v>1325</c:v>
                    </c:pt>
                    <c:pt idx="19">
                      <c:v>1323</c:v>
                    </c:pt>
                    <c:pt idx="20">
                      <c:v>1355</c:v>
                    </c:pt>
                    <c:pt idx="21">
                      <c:v>1390</c:v>
                    </c:pt>
                    <c:pt idx="22">
                      <c:v>1400</c:v>
                    </c:pt>
                    <c:pt idx="23">
                      <c:v>1404</c:v>
                    </c:pt>
                    <c:pt idx="24">
                      <c:v>1395</c:v>
                    </c:pt>
                    <c:pt idx="25">
                      <c:v>1395</c:v>
                    </c:pt>
                    <c:pt idx="26">
                      <c:v>1394</c:v>
                    </c:pt>
                    <c:pt idx="27">
                      <c:v>1393</c:v>
                    </c:pt>
                    <c:pt idx="28">
                      <c:v>1377</c:v>
                    </c:pt>
                    <c:pt idx="29">
                      <c:v>1353</c:v>
                    </c:pt>
                    <c:pt idx="30">
                      <c:v>1320</c:v>
                    </c:pt>
                    <c:pt idx="31">
                      <c:v>1281</c:v>
                    </c:pt>
                    <c:pt idx="32">
                      <c:v>1262</c:v>
                    </c:pt>
                    <c:pt idx="33">
                      <c:v>1260</c:v>
                    </c:pt>
                    <c:pt idx="34">
                      <c:v>1292</c:v>
                    </c:pt>
                    <c:pt idx="35">
                      <c:v>1314</c:v>
                    </c:pt>
                    <c:pt idx="36">
                      <c:v>1321</c:v>
                    </c:pt>
                    <c:pt idx="37">
                      <c:v>1332</c:v>
                    </c:pt>
                    <c:pt idx="38">
                      <c:v>1340</c:v>
                    </c:pt>
                    <c:pt idx="39">
                      <c:v>1315</c:v>
                    </c:pt>
                    <c:pt idx="40">
                      <c:v>1325</c:v>
                    </c:pt>
                    <c:pt idx="41">
                      <c:v>1353</c:v>
                    </c:pt>
                    <c:pt idx="42">
                      <c:v>1383</c:v>
                    </c:pt>
                    <c:pt idx="43">
                      <c:v>1397</c:v>
                    </c:pt>
                    <c:pt idx="44">
                      <c:v>1390</c:v>
                    </c:pt>
                    <c:pt idx="45">
                      <c:v>1396</c:v>
                    </c:pt>
                    <c:pt idx="46">
                      <c:v>1398</c:v>
                    </c:pt>
                    <c:pt idx="47">
                      <c:v>1404</c:v>
                    </c:pt>
                    <c:pt idx="48">
                      <c:v>1419</c:v>
                    </c:pt>
                    <c:pt idx="49">
                      <c:v>1421</c:v>
                    </c:pt>
                    <c:pt idx="50">
                      <c:v>1423</c:v>
                    </c:pt>
                    <c:pt idx="51">
                      <c:v>1422</c:v>
                    </c:pt>
                    <c:pt idx="52">
                      <c:v>1419</c:v>
                    </c:pt>
                    <c:pt idx="53">
                      <c:v>1400</c:v>
                    </c:pt>
                    <c:pt idx="54">
                      <c:v>1395</c:v>
                    </c:pt>
                    <c:pt idx="55">
                      <c:v>1400</c:v>
                    </c:pt>
                    <c:pt idx="56">
                      <c:v>1404</c:v>
                    </c:pt>
                    <c:pt idx="57">
                      <c:v>1387</c:v>
                    </c:pt>
                    <c:pt idx="58">
                      <c:v>1347</c:v>
                    </c:pt>
                    <c:pt idx="59">
                      <c:v>1351</c:v>
                    </c:pt>
                    <c:pt idx="60">
                      <c:v>1359</c:v>
                    </c:pt>
                    <c:pt idx="61">
                      <c:v>1364</c:v>
                    </c:pt>
                    <c:pt idx="62">
                      <c:v>1354</c:v>
                    </c:pt>
                    <c:pt idx="63">
                      <c:v>1379</c:v>
                    </c:pt>
                    <c:pt idx="64">
                      <c:v>1381</c:v>
                    </c:pt>
                    <c:pt idx="65">
                      <c:v>1357</c:v>
                    </c:pt>
                    <c:pt idx="66">
                      <c:v>1335</c:v>
                    </c:pt>
                    <c:pt idx="67">
                      <c:v>1344</c:v>
                    </c:pt>
                    <c:pt idx="68">
                      <c:v>1362</c:v>
                    </c:pt>
                    <c:pt idx="69">
                      <c:v>1379</c:v>
                    </c:pt>
                    <c:pt idx="70">
                      <c:v>1380</c:v>
                    </c:pt>
                    <c:pt idx="71">
                      <c:v>1365</c:v>
                    </c:pt>
                    <c:pt idx="72">
                      <c:v>1359</c:v>
                    </c:pt>
                    <c:pt idx="73">
                      <c:v>1351</c:v>
                    </c:pt>
                    <c:pt idx="74">
                      <c:v>1332</c:v>
                    </c:pt>
                    <c:pt idx="75">
                      <c:v>1308</c:v>
                    </c:pt>
                    <c:pt idx="76">
                      <c:v>1292</c:v>
                    </c:pt>
                    <c:pt idx="77">
                      <c:v>1286</c:v>
                    </c:pt>
                    <c:pt idx="78">
                      <c:v>1275</c:v>
                    </c:pt>
                    <c:pt idx="79">
                      <c:v>1264</c:v>
                    </c:pt>
                    <c:pt idx="80">
                      <c:v>1254</c:v>
                    </c:pt>
                    <c:pt idx="81">
                      <c:v>1244</c:v>
                    </c:pt>
                    <c:pt idx="82">
                      <c:v>1254</c:v>
                    </c:pt>
                    <c:pt idx="83">
                      <c:v>1293</c:v>
                    </c:pt>
                    <c:pt idx="84">
                      <c:v>1298</c:v>
                    </c:pt>
                    <c:pt idx="85">
                      <c:v>1298</c:v>
                    </c:pt>
                    <c:pt idx="86">
                      <c:v>1329</c:v>
                    </c:pt>
                    <c:pt idx="87">
                      <c:v>1362</c:v>
                    </c:pt>
                    <c:pt idx="88">
                      <c:v>1372</c:v>
                    </c:pt>
                    <c:pt idx="89">
                      <c:v>1377</c:v>
                    </c:pt>
                    <c:pt idx="90">
                      <c:v>1404</c:v>
                    </c:pt>
                    <c:pt idx="91">
                      <c:v>1425</c:v>
                    </c:pt>
                    <c:pt idx="92">
                      <c:v>1435</c:v>
                    </c:pt>
                    <c:pt idx="93">
                      <c:v>1428</c:v>
                    </c:pt>
                    <c:pt idx="94">
                      <c:v>1439</c:v>
                    </c:pt>
                    <c:pt idx="95">
                      <c:v>1418</c:v>
                    </c:pt>
                    <c:pt idx="96">
                      <c:v>1403</c:v>
                    </c:pt>
                    <c:pt idx="97">
                      <c:v>1405</c:v>
                    </c:pt>
                    <c:pt idx="98">
                      <c:v>1425</c:v>
                    </c:pt>
                    <c:pt idx="99">
                      <c:v>1430</c:v>
                    </c:pt>
                    <c:pt idx="100">
                      <c:v>1423</c:v>
                    </c:pt>
                    <c:pt idx="101">
                      <c:v>1387</c:v>
                    </c:pt>
                    <c:pt idx="102">
                      <c:v>1344</c:v>
                    </c:pt>
                    <c:pt idx="103">
                      <c:v>1328</c:v>
                    </c:pt>
                    <c:pt idx="104">
                      <c:v>1337</c:v>
                    </c:pt>
                    <c:pt idx="105">
                      <c:v>1365</c:v>
                    </c:pt>
                    <c:pt idx="106">
                      <c:v>1377</c:v>
                    </c:pt>
                    <c:pt idx="107">
                      <c:v>1378</c:v>
                    </c:pt>
                    <c:pt idx="108">
                      <c:v>1392</c:v>
                    </c:pt>
                    <c:pt idx="109">
                      <c:v>1388</c:v>
                    </c:pt>
                    <c:pt idx="110">
                      <c:v>1377</c:v>
                    </c:pt>
                    <c:pt idx="111">
                      <c:v>1372</c:v>
                    </c:pt>
                    <c:pt idx="112">
                      <c:v>1353</c:v>
                    </c:pt>
                    <c:pt idx="113">
                      <c:v>1360</c:v>
                    </c:pt>
                    <c:pt idx="114">
                      <c:v>1327</c:v>
                    </c:pt>
                    <c:pt idx="115">
                      <c:v>1275</c:v>
                    </c:pt>
                    <c:pt idx="116">
                      <c:v>1220</c:v>
                    </c:pt>
                    <c:pt idx="117">
                      <c:v>1232</c:v>
                    </c:pt>
                    <c:pt idx="118">
                      <c:v>1282</c:v>
                    </c:pt>
                    <c:pt idx="119">
                      <c:v>1307</c:v>
                    </c:pt>
                    <c:pt idx="120">
                      <c:v>1283</c:v>
                    </c:pt>
                    <c:pt idx="121">
                      <c:v>1256</c:v>
                    </c:pt>
                    <c:pt idx="122">
                      <c:v>1216</c:v>
                    </c:pt>
                    <c:pt idx="123">
                      <c:v>1156</c:v>
                    </c:pt>
                    <c:pt idx="124">
                      <c:v>1123</c:v>
                    </c:pt>
                    <c:pt idx="125">
                      <c:v>1088</c:v>
                    </c:pt>
                    <c:pt idx="126">
                      <c:v>1067</c:v>
                    </c:pt>
                    <c:pt idx="127">
                      <c:v>1021</c:v>
                    </c:pt>
                    <c:pt idx="128">
                      <c:v>982</c:v>
                    </c:pt>
                    <c:pt idx="129">
                      <c:v>968</c:v>
                    </c:pt>
                    <c:pt idx="130">
                      <c:v>950</c:v>
                    </c:pt>
                    <c:pt idx="131">
                      <c:v>950</c:v>
                    </c:pt>
                    <c:pt idx="132">
                      <c:v>957</c:v>
                    </c:pt>
                    <c:pt idx="133">
                      <c:v>960</c:v>
                    </c:pt>
                    <c:pt idx="134">
                      <c:v>924</c:v>
                    </c:pt>
                    <c:pt idx="135">
                      <c:v>891</c:v>
                    </c:pt>
                    <c:pt idx="136">
                      <c:v>880</c:v>
                    </c:pt>
                    <c:pt idx="137">
                      <c:v>857</c:v>
                    </c:pt>
                    <c:pt idx="138">
                      <c:v>858</c:v>
                    </c:pt>
                    <c:pt idx="139">
                      <c:v>882</c:v>
                    </c:pt>
                    <c:pt idx="140">
                      <c:v>907</c:v>
                    </c:pt>
                    <c:pt idx="141">
                      <c:v>903</c:v>
                    </c:pt>
                    <c:pt idx="142">
                      <c:v>894</c:v>
                    </c:pt>
                    <c:pt idx="143">
                      <c:v>894</c:v>
                    </c:pt>
                    <c:pt idx="144">
                      <c:v>906</c:v>
                    </c:pt>
                    <c:pt idx="145">
                      <c:v>897</c:v>
                    </c:pt>
                    <c:pt idx="146">
                      <c:v>897</c:v>
                    </c:pt>
                    <c:pt idx="147">
                      <c:v>903</c:v>
                    </c:pt>
                    <c:pt idx="148">
                      <c:v>907</c:v>
                    </c:pt>
                    <c:pt idx="149">
                      <c:v>906</c:v>
                    </c:pt>
                    <c:pt idx="150">
                      <c:v>901</c:v>
                    </c:pt>
                    <c:pt idx="151">
                      <c:v>871</c:v>
                    </c:pt>
                    <c:pt idx="152">
                      <c:v>851</c:v>
                    </c:pt>
                    <c:pt idx="153">
                      <c:v>877</c:v>
                    </c:pt>
                    <c:pt idx="154">
                      <c:v>868</c:v>
                    </c:pt>
                    <c:pt idx="155">
                      <c:v>860</c:v>
                    </c:pt>
                    <c:pt idx="156">
                      <c:v>842</c:v>
                    </c:pt>
                    <c:pt idx="157">
                      <c:v>842</c:v>
                    </c:pt>
                    <c:pt idx="158">
                      <c:v>827</c:v>
                    </c:pt>
                    <c:pt idx="159">
                      <c:v>793</c:v>
                    </c:pt>
                    <c:pt idx="160">
                      <c:v>774</c:v>
                    </c:pt>
                    <c:pt idx="161">
                      <c:v>748</c:v>
                    </c:pt>
                    <c:pt idx="162">
                      <c:v>720</c:v>
                    </c:pt>
                    <c:pt idx="163">
                      <c:v>730</c:v>
                    </c:pt>
                    <c:pt idx="164">
                      <c:v>712</c:v>
                    </c:pt>
                    <c:pt idx="165">
                      <c:v>705</c:v>
                    </c:pt>
                    <c:pt idx="166">
                      <c:v>705</c:v>
                    </c:pt>
                    <c:pt idx="167">
                      <c:v>699</c:v>
                    </c:pt>
                    <c:pt idx="168">
                      <c:v>684</c:v>
                    </c:pt>
                    <c:pt idx="169">
                      <c:v>627</c:v>
                    </c:pt>
                    <c:pt idx="170">
                      <c:v>606</c:v>
                    </c:pt>
                    <c:pt idx="171">
                      <c:v>601</c:v>
                    </c:pt>
                    <c:pt idx="172">
                      <c:v>619</c:v>
                    </c:pt>
                    <c:pt idx="173">
                      <c:v>607</c:v>
                    </c:pt>
                    <c:pt idx="174">
                      <c:v>619</c:v>
                    </c:pt>
                    <c:pt idx="175">
                      <c:v>654</c:v>
                    </c:pt>
                    <c:pt idx="176">
                      <c:v>660</c:v>
                    </c:pt>
                    <c:pt idx="177">
                      <c:v>655</c:v>
                    </c:pt>
                    <c:pt idx="178">
                      <c:v>642</c:v>
                    </c:pt>
                    <c:pt idx="179">
                      <c:v>636</c:v>
                    </c:pt>
                    <c:pt idx="180">
                      <c:v>649</c:v>
                    </c:pt>
                    <c:pt idx="181">
                      <c:v>675</c:v>
                    </c:pt>
                    <c:pt idx="182">
                      <c:v>700</c:v>
                    </c:pt>
                    <c:pt idx="183">
                      <c:v>697</c:v>
                    </c:pt>
                    <c:pt idx="184">
                      <c:v>672</c:v>
                    </c:pt>
                    <c:pt idx="185">
                      <c:v>640</c:v>
                    </c:pt>
                    <c:pt idx="186">
                      <c:v>590</c:v>
                    </c:pt>
                    <c:pt idx="187">
                      <c:v>569</c:v>
                    </c:pt>
                    <c:pt idx="188">
                      <c:v>566</c:v>
                    </c:pt>
                    <c:pt idx="189">
                      <c:v>566</c:v>
                    </c:pt>
                    <c:pt idx="190">
                      <c:v>558</c:v>
                    </c:pt>
                    <c:pt idx="191">
                      <c:v>532</c:v>
                    </c:pt>
                    <c:pt idx="192">
                      <c:v>492</c:v>
                    </c:pt>
                    <c:pt idx="193">
                      <c:v>458</c:v>
                    </c:pt>
                    <c:pt idx="194">
                      <c:v>425</c:v>
                    </c:pt>
                    <c:pt idx="195">
                      <c:v>416</c:v>
                    </c:pt>
                    <c:pt idx="196">
                      <c:v>406</c:v>
                    </c:pt>
                    <c:pt idx="197">
                      <c:v>390</c:v>
                    </c:pt>
                    <c:pt idx="198">
                      <c:v>354</c:v>
                    </c:pt>
                    <c:pt idx="199">
                      <c:v>343</c:v>
                    </c:pt>
                    <c:pt idx="200">
                      <c:v>330</c:v>
                    </c:pt>
                    <c:pt idx="201">
                      <c:v>354</c:v>
                    </c:pt>
                    <c:pt idx="202">
                      <c:v>386</c:v>
                    </c:pt>
                    <c:pt idx="203">
                      <c:v>460</c:v>
                    </c:pt>
                    <c:pt idx="204">
                      <c:v>536</c:v>
                    </c:pt>
                    <c:pt idx="205">
                      <c:v>589</c:v>
                    </c:pt>
                    <c:pt idx="206">
                      <c:v>636</c:v>
                    </c:pt>
                    <c:pt idx="207">
                      <c:v>676</c:v>
                    </c:pt>
                    <c:pt idx="208">
                      <c:v>709</c:v>
                    </c:pt>
                    <c:pt idx="209">
                      <c:v>732</c:v>
                    </c:pt>
                    <c:pt idx="210">
                      <c:v>739</c:v>
                    </c:pt>
                    <c:pt idx="211">
                      <c:v>754</c:v>
                    </c:pt>
                    <c:pt idx="212">
                      <c:v>756</c:v>
                    </c:pt>
                    <c:pt idx="213">
                      <c:v>764</c:v>
                    </c:pt>
                    <c:pt idx="214">
                      <c:v>761</c:v>
                    </c:pt>
                    <c:pt idx="215">
                      <c:v>756</c:v>
                    </c:pt>
                    <c:pt idx="216">
                      <c:v>762</c:v>
                    </c:pt>
                    <c:pt idx="217">
                      <c:v>763</c:v>
                    </c:pt>
                    <c:pt idx="218">
                      <c:v>751</c:v>
                    </c:pt>
                    <c:pt idx="219">
                      <c:v>730</c:v>
                    </c:pt>
                    <c:pt idx="220">
                      <c:v>714</c:v>
                    </c:pt>
                    <c:pt idx="221">
                      <c:v>683</c:v>
                    </c:pt>
                    <c:pt idx="222">
                      <c:v>652</c:v>
                    </c:pt>
                    <c:pt idx="223">
                      <c:v>639</c:v>
                    </c:pt>
                    <c:pt idx="224">
                      <c:v>643</c:v>
                    </c:pt>
                    <c:pt idx="225">
                      <c:v>653</c:v>
                    </c:pt>
                    <c:pt idx="226">
                      <c:v>655</c:v>
                    </c:pt>
                    <c:pt idx="227">
                      <c:v>654</c:v>
                    </c:pt>
                    <c:pt idx="228">
                      <c:v>666</c:v>
                    </c:pt>
                    <c:pt idx="229">
                      <c:v>655</c:v>
                    </c:pt>
                    <c:pt idx="230">
                      <c:v>648</c:v>
                    </c:pt>
                    <c:pt idx="231">
                      <c:v>638</c:v>
                    </c:pt>
                    <c:pt idx="232">
                      <c:v>629</c:v>
                    </c:pt>
                    <c:pt idx="233">
                      <c:v>640</c:v>
                    </c:pt>
                    <c:pt idx="234">
                      <c:v>653</c:v>
                    </c:pt>
                    <c:pt idx="235">
                      <c:v>683</c:v>
                    </c:pt>
                    <c:pt idx="236">
                      <c:v>703</c:v>
                    </c:pt>
                    <c:pt idx="237">
                      <c:v>728</c:v>
                    </c:pt>
                    <c:pt idx="238">
                      <c:v>776</c:v>
                    </c:pt>
                    <c:pt idx="239">
                      <c:v>794</c:v>
                    </c:pt>
                    <c:pt idx="240">
                      <c:v>805</c:v>
                    </c:pt>
                    <c:pt idx="241">
                      <c:v>811</c:v>
                    </c:pt>
                    <c:pt idx="242">
                      <c:v>837</c:v>
                    </c:pt>
                    <c:pt idx="243">
                      <c:v>858</c:v>
                    </c:pt>
                    <c:pt idx="244">
                      <c:v>882</c:v>
                    </c:pt>
                    <c:pt idx="245">
                      <c:v>928</c:v>
                    </c:pt>
                    <c:pt idx="246">
                      <c:v>953</c:v>
                    </c:pt>
                    <c:pt idx="247">
                      <c:v>947</c:v>
                    </c:pt>
                    <c:pt idx="248">
                      <c:v>932</c:v>
                    </c:pt>
                    <c:pt idx="249">
                      <c:v>923</c:v>
                    </c:pt>
                    <c:pt idx="250">
                      <c:v>910</c:v>
                    </c:pt>
                    <c:pt idx="251">
                      <c:v>917</c:v>
                    </c:pt>
                    <c:pt idx="252">
                      <c:v>916</c:v>
                    </c:pt>
                    <c:pt idx="253">
                      <c:v>908</c:v>
                    </c:pt>
                    <c:pt idx="254">
                      <c:v>879</c:v>
                    </c:pt>
                    <c:pt idx="255">
                      <c:v>842</c:v>
                    </c:pt>
                    <c:pt idx="256">
                      <c:v>789</c:v>
                    </c:pt>
                    <c:pt idx="257">
                      <c:v>756</c:v>
                    </c:pt>
                    <c:pt idx="258">
                      <c:v>749</c:v>
                    </c:pt>
                    <c:pt idx="259">
                      <c:v>756</c:v>
                    </c:pt>
                    <c:pt idx="260">
                      <c:v>750</c:v>
                    </c:pt>
                    <c:pt idx="261">
                      <c:v>731</c:v>
                    </c:pt>
                    <c:pt idx="262">
                      <c:v>718</c:v>
                    </c:pt>
                    <c:pt idx="263">
                      <c:v>708</c:v>
                    </c:pt>
                    <c:pt idx="264">
                      <c:v>718</c:v>
                    </c:pt>
                    <c:pt idx="265">
                      <c:v>726</c:v>
                    </c:pt>
                    <c:pt idx="266">
                      <c:v>758</c:v>
                    </c:pt>
                    <c:pt idx="267">
                      <c:v>756</c:v>
                    </c:pt>
                    <c:pt idx="268">
                      <c:v>753</c:v>
                    </c:pt>
                    <c:pt idx="269">
                      <c:v>758</c:v>
                    </c:pt>
                    <c:pt idx="270">
                      <c:v>766</c:v>
                    </c:pt>
                    <c:pt idx="271">
                      <c:v>775</c:v>
                    </c:pt>
                    <c:pt idx="272">
                      <c:v>773</c:v>
                    </c:pt>
                    <c:pt idx="273">
                      <c:v>793</c:v>
                    </c:pt>
                    <c:pt idx="274">
                      <c:v>796</c:v>
                    </c:pt>
                    <c:pt idx="275">
                      <c:v>777</c:v>
                    </c:pt>
                    <c:pt idx="276">
                      <c:v>759</c:v>
                    </c:pt>
                    <c:pt idx="277">
                      <c:v>760</c:v>
                    </c:pt>
                    <c:pt idx="278">
                      <c:v>775</c:v>
                    </c:pt>
                    <c:pt idx="279">
                      <c:v>796</c:v>
                    </c:pt>
                    <c:pt idx="280">
                      <c:v>828</c:v>
                    </c:pt>
                    <c:pt idx="281">
                      <c:v>845</c:v>
                    </c:pt>
                    <c:pt idx="282">
                      <c:v>840</c:v>
                    </c:pt>
                    <c:pt idx="283">
                      <c:v>834</c:v>
                    </c:pt>
                    <c:pt idx="284">
                      <c:v>822</c:v>
                    </c:pt>
                    <c:pt idx="285">
                      <c:v>845</c:v>
                    </c:pt>
                    <c:pt idx="286">
                      <c:v>870</c:v>
                    </c:pt>
                    <c:pt idx="287">
                      <c:v>900</c:v>
                    </c:pt>
                    <c:pt idx="288">
                      <c:v>911</c:v>
                    </c:pt>
                    <c:pt idx="289">
                      <c:v>916</c:v>
                    </c:pt>
                    <c:pt idx="290">
                      <c:v>919</c:v>
                    </c:pt>
                    <c:pt idx="291">
                      <c:v>929</c:v>
                    </c:pt>
                    <c:pt idx="292">
                      <c:v>936</c:v>
                    </c:pt>
                    <c:pt idx="293">
                      <c:v>975</c:v>
                    </c:pt>
                    <c:pt idx="294">
                      <c:v>1023</c:v>
                    </c:pt>
                    <c:pt idx="295">
                      <c:v>1051</c:v>
                    </c:pt>
                    <c:pt idx="296">
                      <c:v>1061</c:v>
                    </c:pt>
                    <c:pt idx="297">
                      <c:v>1068</c:v>
                    </c:pt>
                    <c:pt idx="298">
                      <c:v>1077</c:v>
                    </c:pt>
                    <c:pt idx="299">
                      <c:v>1076</c:v>
                    </c:pt>
                    <c:pt idx="300">
                      <c:v>1107</c:v>
                    </c:pt>
                    <c:pt idx="301">
                      <c:v>1145</c:v>
                    </c:pt>
                    <c:pt idx="302">
                      <c:v>1157</c:v>
                    </c:pt>
                    <c:pt idx="303">
                      <c:v>1184</c:v>
                    </c:pt>
                    <c:pt idx="304">
                      <c:v>1197</c:v>
                    </c:pt>
                    <c:pt idx="305">
                      <c:v>1206</c:v>
                    </c:pt>
                    <c:pt idx="306">
                      <c:v>1220</c:v>
                    </c:pt>
                    <c:pt idx="307">
                      <c:v>1229</c:v>
                    </c:pt>
                    <c:pt idx="308">
                      <c:v>1146</c:v>
                    </c:pt>
                    <c:pt idx="309">
                      <c:v>939</c:v>
                    </c:pt>
                    <c:pt idx="310">
                      <c:v>1271</c:v>
                    </c:pt>
                    <c:pt idx="311">
                      <c:v>1280</c:v>
                    </c:pt>
                    <c:pt idx="312">
                      <c:v>1275</c:v>
                    </c:pt>
                    <c:pt idx="313">
                      <c:v>1299</c:v>
                    </c:pt>
                    <c:pt idx="314">
                      <c:v>1326</c:v>
                    </c:pt>
                    <c:pt idx="315">
                      <c:v>1338</c:v>
                    </c:pt>
                    <c:pt idx="316">
                      <c:v>1334</c:v>
                    </c:pt>
                    <c:pt idx="317">
                      <c:v>1355</c:v>
                    </c:pt>
                    <c:pt idx="318">
                      <c:v>1358</c:v>
                    </c:pt>
                    <c:pt idx="319">
                      <c:v>1369</c:v>
                    </c:pt>
                    <c:pt idx="320">
                      <c:v>1385</c:v>
                    </c:pt>
                    <c:pt idx="321">
                      <c:v>1422</c:v>
                    </c:pt>
                    <c:pt idx="322">
                      <c:v>1460</c:v>
                    </c:pt>
                    <c:pt idx="323">
                      <c:v>1474</c:v>
                    </c:pt>
                    <c:pt idx="324">
                      <c:v>1469</c:v>
                    </c:pt>
                    <c:pt idx="325">
                      <c:v>1478</c:v>
                    </c:pt>
                    <c:pt idx="326">
                      <c:v>1483</c:v>
                    </c:pt>
                    <c:pt idx="327">
                      <c:v>1493</c:v>
                    </c:pt>
                    <c:pt idx="328">
                      <c:v>1497</c:v>
                    </c:pt>
                    <c:pt idx="329">
                      <c:v>1506</c:v>
                    </c:pt>
                    <c:pt idx="330">
                      <c:v>1506</c:v>
                    </c:pt>
                    <c:pt idx="331">
                      <c:v>1492</c:v>
                    </c:pt>
                    <c:pt idx="332">
                      <c:v>1498</c:v>
                    </c:pt>
                    <c:pt idx="333">
                      <c:v>1505</c:v>
                    </c:pt>
                    <c:pt idx="334">
                      <c:v>1501</c:v>
                    </c:pt>
                    <c:pt idx="335">
                      <c:v>1514</c:v>
                    </c:pt>
                    <c:pt idx="336">
                      <c:v>1523</c:v>
                    </c:pt>
                    <c:pt idx="337">
                      <c:v>1538</c:v>
                    </c:pt>
                    <c:pt idx="338">
                      <c:v>1531</c:v>
                    </c:pt>
                    <c:pt idx="339">
                      <c:v>1543</c:v>
                    </c:pt>
                    <c:pt idx="340">
                      <c:v>1541</c:v>
                    </c:pt>
                    <c:pt idx="341">
                      <c:v>1534</c:v>
                    </c:pt>
                    <c:pt idx="342">
                      <c:v>1536</c:v>
                    </c:pt>
                    <c:pt idx="343">
                      <c:v>1536</c:v>
                    </c:pt>
                    <c:pt idx="344">
                      <c:v>1507</c:v>
                    </c:pt>
                    <c:pt idx="345">
                      <c:v>1494</c:v>
                    </c:pt>
                    <c:pt idx="346">
                      <c:v>1502</c:v>
                    </c:pt>
                    <c:pt idx="347">
                      <c:v>1503</c:v>
                    </c:pt>
                    <c:pt idx="348">
                      <c:v>1500</c:v>
                    </c:pt>
                    <c:pt idx="349">
                      <c:v>1540</c:v>
                    </c:pt>
                    <c:pt idx="350">
                      <c:v>1564</c:v>
                    </c:pt>
                    <c:pt idx="351">
                      <c:v>1566</c:v>
                    </c:pt>
                    <c:pt idx="352">
                      <c:v>1564</c:v>
                    </c:pt>
                    <c:pt idx="353">
                      <c:v>1532</c:v>
                    </c:pt>
                    <c:pt idx="354">
                      <c:v>1504</c:v>
                    </c:pt>
                    <c:pt idx="355">
                      <c:v>1500</c:v>
                    </c:pt>
                    <c:pt idx="356">
                      <c:v>1527</c:v>
                    </c:pt>
                    <c:pt idx="357">
                      <c:v>1530</c:v>
                    </c:pt>
                    <c:pt idx="358">
                      <c:v>1520</c:v>
                    </c:pt>
                    <c:pt idx="359">
                      <c:v>1499</c:v>
                    </c:pt>
                    <c:pt idx="360">
                      <c:v>1484</c:v>
                    </c:pt>
                    <c:pt idx="361">
                      <c:v>1490</c:v>
                    </c:pt>
                    <c:pt idx="362">
                      <c:v>1490</c:v>
                    </c:pt>
                    <c:pt idx="363">
                      <c:v>1492</c:v>
                    </c:pt>
                    <c:pt idx="364">
                      <c:v>1498</c:v>
                    </c:pt>
                  </c:numLit>
                </c:val>
                <c:smooth val="0"/>
                <c:extLst xmlns:c15="http://schemas.microsoft.com/office/drawing/2012/chart">
                  <c:ext xmlns:c16="http://schemas.microsoft.com/office/drawing/2014/chart" uri="{C3380CC4-5D6E-409C-BE32-E72D297353CC}">
                    <c16:uniqueId val="{00000004-F39C-4FB7-B568-9FFA8D47864B}"/>
                  </c:ext>
                </c:extLst>
              </c15:ser>
            </c15:filteredLineSeries>
            <c15:filteredLineSeries>
              <c15:ser>
                <c:idx val="4"/>
                <c:order val="2"/>
                <c:tx>
                  <c:v>2019/20</c:v>
                </c:tx>
                <c:spPr>
                  <a:ln w="28575" cap="rnd">
                    <a:solidFill>
                      <a:srgbClr val="FFC000"/>
                    </a:solidFill>
                    <a:round/>
                  </a:ln>
                  <a:effectLst/>
                </c:spPr>
                <c:marker>
                  <c:symbol val="circle"/>
                  <c:size val="5"/>
                  <c:spPr>
                    <a:solidFill>
                      <a:schemeClr val="accent5"/>
                    </a:solidFill>
                    <a:ln w="9525">
                      <a:solidFill>
                        <a:schemeClr val="accent5"/>
                      </a:solidFill>
                    </a:ln>
                    <a:effectLst/>
                  </c:spPr>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Lit>
                    <c:formatCode>General</c:formatCode>
                    <c:ptCount val="365"/>
                    <c:pt idx="0">
                      <c:v>1406</c:v>
                    </c:pt>
                    <c:pt idx="1">
                      <c:v>1412</c:v>
                    </c:pt>
                    <c:pt idx="2">
                      <c:v>1414</c:v>
                    </c:pt>
                    <c:pt idx="3">
                      <c:v>1402</c:v>
                    </c:pt>
                    <c:pt idx="4">
                      <c:v>1395</c:v>
                    </c:pt>
                    <c:pt idx="5">
                      <c:v>1407</c:v>
                    </c:pt>
                    <c:pt idx="6">
                      <c:v>1422</c:v>
                    </c:pt>
                    <c:pt idx="7">
                      <c:v>1425</c:v>
                    </c:pt>
                    <c:pt idx="8">
                      <c:v>1427</c:v>
                    </c:pt>
                    <c:pt idx="9">
                      <c:v>1427</c:v>
                    </c:pt>
                    <c:pt idx="10">
                      <c:v>1433</c:v>
                    </c:pt>
                    <c:pt idx="11">
                      <c:v>1446</c:v>
                    </c:pt>
                    <c:pt idx="12">
                      <c:v>1446</c:v>
                    </c:pt>
                    <c:pt idx="13">
                      <c:v>1450</c:v>
                    </c:pt>
                    <c:pt idx="14">
                      <c:v>1448</c:v>
                    </c:pt>
                    <c:pt idx="15">
                      <c:v>1449</c:v>
                    </c:pt>
                    <c:pt idx="16">
                      <c:v>1462</c:v>
                    </c:pt>
                    <c:pt idx="17">
                      <c:v>1465</c:v>
                    </c:pt>
                    <c:pt idx="18">
                      <c:v>1455</c:v>
                    </c:pt>
                    <c:pt idx="19">
                      <c:v>1464</c:v>
                    </c:pt>
                    <c:pt idx="20">
                      <c:v>1477</c:v>
                    </c:pt>
                    <c:pt idx="21">
                      <c:v>1477</c:v>
                    </c:pt>
                    <c:pt idx="22">
                      <c:v>1466</c:v>
                    </c:pt>
                    <c:pt idx="23">
                      <c:v>1457</c:v>
                    </c:pt>
                    <c:pt idx="24">
                      <c:v>1452</c:v>
                    </c:pt>
                    <c:pt idx="25">
                      <c:v>1458</c:v>
                    </c:pt>
                    <c:pt idx="26">
                      <c:v>1473</c:v>
                    </c:pt>
                    <c:pt idx="27">
                      <c:v>1484</c:v>
                    </c:pt>
                    <c:pt idx="28">
                      <c:v>1486</c:v>
                    </c:pt>
                    <c:pt idx="29">
                      <c:v>1472</c:v>
                    </c:pt>
                    <c:pt idx="30">
                      <c:v>1460</c:v>
                    </c:pt>
                    <c:pt idx="31">
                      <c:v>1451</c:v>
                    </c:pt>
                    <c:pt idx="32">
                      <c:v>1452</c:v>
                    </c:pt>
                    <c:pt idx="33">
                      <c:v>1468</c:v>
                    </c:pt>
                    <c:pt idx="34">
                      <c:v>1477</c:v>
                    </c:pt>
                    <c:pt idx="35">
                      <c:v>1481</c:v>
                    </c:pt>
                    <c:pt idx="36">
                      <c:v>1489</c:v>
                    </c:pt>
                    <c:pt idx="37">
                      <c:v>1488</c:v>
                    </c:pt>
                    <c:pt idx="38">
                      <c:v>1489</c:v>
                    </c:pt>
                    <c:pt idx="39">
                      <c:v>1488</c:v>
                    </c:pt>
                    <c:pt idx="40">
                      <c:v>1488</c:v>
                    </c:pt>
                    <c:pt idx="41">
                      <c:v>1489</c:v>
                    </c:pt>
                    <c:pt idx="42">
                      <c:v>1491</c:v>
                    </c:pt>
                    <c:pt idx="43">
                      <c:v>1488</c:v>
                    </c:pt>
                    <c:pt idx="44">
                      <c:v>1485</c:v>
                    </c:pt>
                    <c:pt idx="45">
                      <c:v>1480</c:v>
                    </c:pt>
                    <c:pt idx="46">
                      <c:v>1468</c:v>
                    </c:pt>
                    <c:pt idx="47">
                      <c:v>1467</c:v>
                    </c:pt>
                    <c:pt idx="48">
                      <c:v>1467</c:v>
                    </c:pt>
                    <c:pt idx="49">
                      <c:v>1455</c:v>
                    </c:pt>
                    <c:pt idx="50">
                      <c:v>1432</c:v>
                    </c:pt>
                    <c:pt idx="51">
                      <c:v>1414</c:v>
                    </c:pt>
                    <c:pt idx="52">
                      <c:v>1372</c:v>
                    </c:pt>
                    <c:pt idx="53">
                      <c:v>1361</c:v>
                    </c:pt>
                    <c:pt idx="54">
                      <c:v>1384</c:v>
                    </c:pt>
                    <c:pt idx="55">
                      <c:v>1411</c:v>
                    </c:pt>
                    <c:pt idx="56">
                      <c:v>1425</c:v>
                    </c:pt>
                    <c:pt idx="57">
                      <c:v>1439</c:v>
                    </c:pt>
                    <c:pt idx="58">
                      <c:v>1446</c:v>
                    </c:pt>
                    <c:pt idx="59">
                      <c:v>1458</c:v>
                    </c:pt>
                    <c:pt idx="60">
                      <c:v>1457</c:v>
                    </c:pt>
                    <c:pt idx="61">
                      <c:v>1456</c:v>
                    </c:pt>
                    <c:pt idx="62">
                      <c:v>1457</c:v>
                    </c:pt>
                    <c:pt idx="63">
                      <c:v>1450</c:v>
                    </c:pt>
                    <c:pt idx="64">
                      <c:v>1450</c:v>
                    </c:pt>
                    <c:pt idx="65">
                      <c:v>1452</c:v>
                    </c:pt>
                    <c:pt idx="66">
                      <c:v>1448</c:v>
                    </c:pt>
                    <c:pt idx="67">
                      <c:v>1457</c:v>
                    </c:pt>
                    <c:pt idx="68">
                      <c:v>1449</c:v>
                    </c:pt>
                    <c:pt idx="69">
                      <c:v>1466</c:v>
                    </c:pt>
                    <c:pt idx="70">
                      <c:v>1456</c:v>
                    </c:pt>
                    <c:pt idx="71">
                      <c:v>1442</c:v>
                    </c:pt>
                    <c:pt idx="72">
                      <c:v>1421</c:v>
                    </c:pt>
                    <c:pt idx="73">
                      <c:v>1390</c:v>
                    </c:pt>
                    <c:pt idx="74">
                      <c:v>1376</c:v>
                    </c:pt>
                    <c:pt idx="75">
                      <c:v>1366</c:v>
                    </c:pt>
                    <c:pt idx="76">
                      <c:v>1357</c:v>
                    </c:pt>
                    <c:pt idx="77">
                      <c:v>1319</c:v>
                    </c:pt>
                    <c:pt idx="78">
                      <c:v>1277</c:v>
                    </c:pt>
                    <c:pt idx="79">
                      <c:v>1280</c:v>
                    </c:pt>
                    <c:pt idx="80">
                      <c:v>1310</c:v>
                    </c:pt>
                    <c:pt idx="81">
                      <c:v>1329</c:v>
                    </c:pt>
                    <c:pt idx="82">
                      <c:v>1363</c:v>
                    </c:pt>
                    <c:pt idx="83">
                      <c:v>1432</c:v>
                    </c:pt>
                    <c:pt idx="84">
                      <c:v>1454</c:v>
                    </c:pt>
                    <c:pt idx="85">
                      <c:v>1464</c:v>
                    </c:pt>
                    <c:pt idx="86">
                      <c:v>1469</c:v>
                    </c:pt>
                    <c:pt idx="87">
                      <c:v>1473</c:v>
                    </c:pt>
                    <c:pt idx="88">
                      <c:v>1478</c:v>
                    </c:pt>
                    <c:pt idx="89">
                      <c:v>1488</c:v>
                    </c:pt>
                    <c:pt idx="90">
                      <c:v>1489</c:v>
                    </c:pt>
                    <c:pt idx="91">
                      <c:v>1483</c:v>
                    </c:pt>
                    <c:pt idx="92">
                      <c:v>1480</c:v>
                    </c:pt>
                    <c:pt idx="93">
                      <c:v>1493</c:v>
                    </c:pt>
                    <c:pt idx="94">
                      <c:v>1512</c:v>
                    </c:pt>
                    <c:pt idx="95">
                      <c:v>1517</c:v>
                    </c:pt>
                    <c:pt idx="96">
                      <c:v>1519</c:v>
                    </c:pt>
                    <c:pt idx="97">
                      <c:v>1524</c:v>
                    </c:pt>
                    <c:pt idx="98">
                      <c:v>1516</c:v>
                    </c:pt>
                    <c:pt idx="99">
                      <c:v>1517</c:v>
                    </c:pt>
                    <c:pt idx="100">
                      <c:v>1510</c:v>
                    </c:pt>
                    <c:pt idx="101">
                      <c:v>1480</c:v>
                    </c:pt>
                    <c:pt idx="102">
                      <c:v>1450</c:v>
                    </c:pt>
                    <c:pt idx="103">
                      <c:v>1435</c:v>
                    </c:pt>
                    <c:pt idx="104">
                      <c:v>1425</c:v>
                    </c:pt>
                    <c:pt idx="105">
                      <c:v>1421</c:v>
                    </c:pt>
                    <c:pt idx="106">
                      <c:v>1410</c:v>
                    </c:pt>
                    <c:pt idx="107">
                      <c:v>1411</c:v>
                    </c:pt>
                    <c:pt idx="108">
                      <c:v>1398</c:v>
                    </c:pt>
                    <c:pt idx="109">
                      <c:v>1392</c:v>
                    </c:pt>
                    <c:pt idx="110">
                      <c:v>1380</c:v>
                    </c:pt>
                    <c:pt idx="111">
                      <c:v>1351</c:v>
                    </c:pt>
                    <c:pt idx="112">
                      <c:v>1321</c:v>
                    </c:pt>
                    <c:pt idx="113">
                      <c:v>1283</c:v>
                    </c:pt>
                    <c:pt idx="114">
                      <c:v>1249</c:v>
                    </c:pt>
                    <c:pt idx="115">
                      <c:v>1225</c:v>
                    </c:pt>
                    <c:pt idx="116">
                      <c:v>1207</c:v>
                    </c:pt>
                    <c:pt idx="117">
                      <c:v>1192</c:v>
                    </c:pt>
                    <c:pt idx="118">
                      <c:v>1192</c:v>
                    </c:pt>
                    <c:pt idx="119">
                      <c:v>1158</c:v>
                    </c:pt>
                    <c:pt idx="120">
                      <c:v>1113</c:v>
                    </c:pt>
                    <c:pt idx="121">
                      <c:v>1156</c:v>
                    </c:pt>
                    <c:pt idx="122">
                      <c:v>1089</c:v>
                    </c:pt>
                    <c:pt idx="123">
                      <c:v>1085</c:v>
                    </c:pt>
                    <c:pt idx="124">
                      <c:v>1094</c:v>
                    </c:pt>
                    <c:pt idx="125">
                      <c:v>1099</c:v>
                    </c:pt>
                    <c:pt idx="126">
                      <c:v>1074</c:v>
                    </c:pt>
                    <c:pt idx="127">
                      <c:v>1046</c:v>
                    </c:pt>
                    <c:pt idx="128">
                      <c:v>1009</c:v>
                    </c:pt>
                    <c:pt idx="129">
                      <c:v>976</c:v>
                    </c:pt>
                    <c:pt idx="130">
                      <c:v>960</c:v>
                    </c:pt>
                    <c:pt idx="131">
                      <c:v>968</c:v>
                    </c:pt>
                    <c:pt idx="132">
                      <c:v>975</c:v>
                    </c:pt>
                    <c:pt idx="133">
                      <c:v>945</c:v>
                    </c:pt>
                    <c:pt idx="134">
                      <c:v>915</c:v>
                    </c:pt>
                    <c:pt idx="135">
                      <c:v>895</c:v>
                    </c:pt>
                    <c:pt idx="136">
                      <c:v>858</c:v>
                    </c:pt>
                    <c:pt idx="137">
                      <c:v>835</c:v>
                    </c:pt>
                    <c:pt idx="138">
                      <c:v>831</c:v>
                    </c:pt>
                    <c:pt idx="139">
                      <c:v>825</c:v>
                    </c:pt>
                    <c:pt idx="140">
                      <c:v>787</c:v>
                    </c:pt>
                    <c:pt idx="141">
                      <c:v>738</c:v>
                    </c:pt>
                    <c:pt idx="142">
                      <c:v>688</c:v>
                    </c:pt>
                    <c:pt idx="143">
                      <c:v>653</c:v>
                    </c:pt>
                    <c:pt idx="144">
                      <c:v>645</c:v>
                    </c:pt>
                    <c:pt idx="145">
                      <c:v>641</c:v>
                    </c:pt>
                    <c:pt idx="146">
                      <c:v>640</c:v>
                    </c:pt>
                    <c:pt idx="147">
                      <c:v>627</c:v>
                    </c:pt>
                    <c:pt idx="148">
                      <c:v>617</c:v>
                    </c:pt>
                    <c:pt idx="149">
                      <c:v>573</c:v>
                    </c:pt>
                    <c:pt idx="150">
                      <c:v>534</c:v>
                    </c:pt>
                    <c:pt idx="151">
                      <c:v>534</c:v>
                    </c:pt>
                    <c:pt idx="152">
                      <c:v>562</c:v>
                    </c:pt>
                    <c:pt idx="153">
                      <c:v>580</c:v>
                    </c:pt>
                    <c:pt idx="154">
                      <c:v>556</c:v>
                    </c:pt>
                    <c:pt idx="155">
                      <c:v>512</c:v>
                    </c:pt>
                    <c:pt idx="156">
                      <c:v>483</c:v>
                    </c:pt>
                    <c:pt idx="157">
                      <c:v>443</c:v>
                    </c:pt>
                    <c:pt idx="158">
                      <c:v>431</c:v>
                    </c:pt>
                    <c:pt idx="159">
                      <c:v>448</c:v>
                    </c:pt>
                    <c:pt idx="160">
                      <c:v>476</c:v>
                    </c:pt>
                    <c:pt idx="161">
                      <c:v>477</c:v>
                    </c:pt>
                    <c:pt idx="162">
                      <c:v>479</c:v>
                    </c:pt>
                    <c:pt idx="163">
                      <c:v>485</c:v>
                    </c:pt>
                    <c:pt idx="164">
                      <c:v>487</c:v>
                    </c:pt>
                    <c:pt idx="165">
                      <c:v>471</c:v>
                    </c:pt>
                    <c:pt idx="166">
                      <c:v>490</c:v>
                    </c:pt>
                    <c:pt idx="167">
                      <c:v>494</c:v>
                    </c:pt>
                    <c:pt idx="168">
                      <c:v>497</c:v>
                    </c:pt>
                    <c:pt idx="169">
                      <c:v>495</c:v>
                    </c:pt>
                    <c:pt idx="170">
                      <c:v>479</c:v>
                    </c:pt>
                    <c:pt idx="171">
                      <c:v>457</c:v>
                    </c:pt>
                    <c:pt idx="172">
                      <c:v>470</c:v>
                    </c:pt>
                    <c:pt idx="173">
                      <c:v>479</c:v>
                    </c:pt>
                    <c:pt idx="174">
                      <c:v>489</c:v>
                    </c:pt>
                    <c:pt idx="175">
                      <c:v>495</c:v>
                    </c:pt>
                    <c:pt idx="176">
                      <c:v>507</c:v>
                    </c:pt>
                    <c:pt idx="177">
                      <c:v>495</c:v>
                    </c:pt>
                    <c:pt idx="178">
                      <c:v>473</c:v>
                    </c:pt>
                    <c:pt idx="179">
                      <c:v>460</c:v>
                    </c:pt>
                    <c:pt idx="180">
                      <c:v>461</c:v>
                    </c:pt>
                    <c:pt idx="181">
                      <c:v>446</c:v>
                    </c:pt>
                    <c:pt idx="182">
                      <c:v>414</c:v>
                    </c:pt>
                    <c:pt idx="183">
                      <c:v>389</c:v>
                    </c:pt>
                    <c:pt idx="184">
                      <c:v>364</c:v>
                    </c:pt>
                    <c:pt idx="185">
                      <c:v>365</c:v>
                    </c:pt>
                    <c:pt idx="186">
                      <c:v>358</c:v>
                    </c:pt>
                    <c:pt idx="187">
                      <c:v>356</c:v>
                    </c:pt>
                    <c:pt idx="188">
                      <c:v>386</c:v>
                    </c:pt>
                    <c:pt idx="189">
                      <c:v>413</c:v>
                    </c:pt>
                    <c:pt idx="190">
                      <c:v>443</c:v>
                    </c:pt>
                    <c:pt idx="191">
                      <c:v>476</c:v>
                    </c:pt>
                    <c:pt idx="192">
                      <c:v>532</c:v>
                    </c:pt>
                    <c:pt idx="193">
                      <c:v>577</c:v>
                    </c:pt>
                    <c:pt idx="194">
                      <c:v>638</c:v>
                    </c:pt>
                    <c:pt idx="195">
                      <c:v>701</c:v>
                    </c:pt>
                    <c:pt idx="196">
                      <c:v>712</c:v>
                    </c:pt>
                    <c:pt idx="197">
                      <c:v>718</c:v>
                    </c:pt>
                    <c:pt idx="198">
                      <c:v>736</c:v>
                    </c:pt>
                    <c:pt idx="199">
                      <c:v>767</c:v>
                    </c:pt>
                    <c:pt idx="200">
                      <c:v>791</c:v>
                    </c:pt>
                    <c:pt idx="201">
                      <c:v>793</c:v>
                    </c:pt>
                    <c:pt idx="202">
                      <c:v>832</c:v>
                    </c:pt>
                    <c:pt idx="203">
                      <c:v>873</c:v>
                    </c:pt>
                    <c:pt idx="204">
                      <c:v>907</c:v>
                    </c:pt>
                    <c:pt idx="205">
                      <c:v>915</c:v>
                    </c:pt>
                    <c:pt idx="206">
                      <c:v>925</c:v>
                    </c:pt>
                    <c:pt idx="207">
                      <c:v>948</c:v>
                    </c:pt>
                    <c:pt idx="208">
                      <c:v>976</c:v>
                    </c:pt>
                    <c:pt idx="209">
                      <c:v>1007</c:v>
                    </c:pt>
                    <c:pt idx="210">
                      <c:v>1018</c:v>
                    </c:pt>
                    <c:pt idx="211">
                      <c:v>999</c:v>
                    </c:pt>
                    <c:pt idx="212">
                      <c:v>998</c:v>
                    </c:pt>
                    <c:pt idx="213">
                      <c:v>1006</c:v>
                    </c:pt>
                    <c:pt idx="214">
                      <c:v>983</c:v>
                    </c:pt>
                    <c:pt idx="215">
                      <c:v>973</c:v>
                    </c:pt>
                    <c:pt idx="216">
                      <c:v>957</c:v>
                    </c:pt>
                    <c:pt idx="217">
                      <c:v>968</c:v>
                    </c:pt>
                    <c:pt idx="218">
                      <c:v>968</c:v>
                    </c:pt>
                    <c:pt idx="219">
                      <c:v>958</c:v>
                    </c:pt>
                    <c:pt idx="220">
                      <c:v>962</c:v>
                    </c:pt>
                    <c:pt idx="221">
                      <c:v>980</c:v>
                    </c:pt>
                    <c:pt idx="222">
                      <c:v>1009</c:v>
                    </c:pt>
                    <c:pt idx="223">
                      <c:v>1029</c:v>
                    </c:pt>
                    <c:pt idx="224">
                      <c:v>1025</c:v>
                    </c:pt>
                    <c:pt idx="225">
                      <c:v>1009</c:v>
                    </c:pt>
                    <c:pt idx="226">
                      <c:v>978</c:v>
                    </c:pt>
                    <c:pt idx="227">
                      <c:v>950</c:v>
                    </c:pt>
                    <c:pt idx="228">
                      <c:v>939</c:v>
                    </c:pt>
                    <c:pt idx="229">
                      <c:v>933</c:v>
                    </c:pt>
                    <c:pt idx="230">
                      <c:v>937</c:v>
                    </c:pt>
                    <c:pt idx="231">
                      <c:v>934</c:v>
                    </c:pt>
                    <c:pt idx="232">
                      <c:v>929</c:v>
                    </c:pt>
                    <c:pt idx="233">
                      <c:v>882</c:v>
                    </c:pt>
                    <c:pt idx="234">
                      <c:v>887</c:v>
                    </c:pt>
                    <c:pt idx="235">
                      <c:v>922</c:v>
                    </c:pt>
                    <c:pt idx="236">
                      <c:v>947</c:v>
                    </c:pt>
                    <c:pt idx="237">
                      <c:v>971</c:v>
                    </c:pt>
                    <c:pt idx="238">
                      <c:v>996</c:v>
                    </c:pt>
                    <c:pt idx="239">
                      <c:v>995</c:v>
                    </c:pt>
                    <c:pt idx="240">
                      <c:v>983</c:v>
                    </c:pt>
                    <c:pt idx="241">
                      <c:v>985</c:v>
                    </c:pt>
                    <c:pt idx="242">
                      <c:v>1001</c:v>
                    </c:pt>
                    <c:pt idx="243">
                      <c:v>1025</c:v>
                    </c:pt>
                    <c:pt idx="244">
                      <c:v>1046</c:v>
                    </c:pt>
                    <c:pt idx="245">
                      <c:v>1056</c:v>
                    </c:pt>
                    <c:pt idx="246">
                      <c:v>1051</c:v>
                    </c:pt>
                    <c:pt idx="247">
                      <c:v>1057</c:v>
                    </c:pt>
                    <c:pt idx="248">
                      <c:v>1053</c:v>
                    </c:pt>
                    <c:pt idx="249">
                      <c:v>1065</c:v>
                    </c:pt>
                    <c:pt idx="250">
                      <c:v>1089</c:v>
                    </c:pt>
                    <c:pt idx="251">
                      <c:v>1111</c:v>
                    </c:pt>
                    <c:pt idx="252">
                      <c:v>1100</c:v>
                    </c:pt>
                    <c:pt idx="253">
                      <c:v>1078</c:v>
                    </c:pt>
                    <c:pt idx="254">
                      <c:v>1064</c:v>
                    </c:pt>
                    <c:pt idx="255">
                      <c:v>1067</c:v>
                    </c:pt>
                    <c:pt idx="256">
                      <c:v>1067</c:v>
                    </c:pt>
                    <c:pt idx="257">
                      <c:v>1085</c:v>
                    </c:pt>
                    <c:pt idx="258">
                      <c:v>1100</c:v>
                    </c:pt>
                    <c:pt idx="259">
                      <c:v>1105</c:v>
                    </c:pt>
                    <c:pt idx="260">
                      <c:v>1080</c:v>
                    </c:pt>
                    <c:pt idx="261">
                      <c:v>1065</c:v>
                    </c:pt>
                    <c:pt idx="262">
                      <c:v>1046</c:v>
                    </c:pt>
                    <c:pt idx="263">
                      <c:v>1045</c:v>
                    </c:pt>
                    <c:pt idx="264">
                      <c:v>1078</c:v>
                    </c:pt>
                    <c:pt idx="265">
                      <c:v>1120</c:v>
                    </c:pt>
                    <c:pt idx="266">
                      <c:v>1141</c:v>
                    </c:pt>
                    <c:pt idx="267">
                      <c:v>1135</c:v>
                    </c:pt>
                    <c:pt idx="268">
                      <c:v>1135</c:v>
                    </c:pt>
                    <c:pt idx="269">
                      <c:v>1139</c:v>
                    </c:pt>
                    <c:pt idx="270">
                      <c:v>1145</c:v>
                    </c:pt>
                    <c:pt idx="271">
                      <c:v>1181</c:v>
                    </c:pt>
                    <c:pt idx="272">
                      <c:v>1213</c:v>
                    </c:pt>
                    <c:pt idx="273">
                      <c:v>1226</c:v>
                    </c:pt>
                    <c:pt idx="274">
                      <c:v>1231</c:v>
                    </c:pt>
                    <c:pt idx="275">
                      <c:v>1235</c:v>
                    </c:pt>
                    <c:pt idx="276">
                      <c:v>1241</c:v>
                    </c:pt>
                    <c:pt idx="277">
                      <c:v>1262</c:v>
                    </c:pt>
                    <c:pt idx="278">
                      <c:v>1286</c:v>
                    </c:pt>
                    <c:pt idx="279">
                      <c:v>1311</c:v>
                    </c:pt>
                    <c:pt idx="280">
                      <c:v>1327</c:v>
                    </c:pt>
                    <c:pt idx="281">
                      <c:v>1317</c:v>
                    </c:pt>
                    <c:pt idx="282">
                      <c:v>1305</c:v>
                    </c:pt>
                    <c:pt idx="283">
                      <c:v>1299</c:v>
                    </c:pt>
                    <c:pt idx="284">
                      <c:v>1307</c:v>
                    </c:pt>
                    <c:pt idx="285">
                      <c:v>1319</c:v>
                    </c:pt>
                    <c:pt idx="286">
                      <c:v>1346</c:v>
                    </c:pt>
                    <c:pt idx="287">
                      <c:v>1352</c:v>
                    </c:pt>
                    <c:pt idx="288">
                      <c:v>1344</c:v>
                    </c:pt>
                    <c:pt idx="289">
                      <c:v>1339</c:v>
                    </c:pt>
                    <c:pt idx="290">
                      <c:v>1345</c:v>
                    </c:pt>
                    <c:pt idx="291">
                      <c:v>1345</c:v>
                    </c:pt>
                    <c:pt idx="292">
                      <c:v>1360</c:v>
                    </c:pt>
                    <c:pt idx="293">
                      <c:v>1369</c:v>
                    </c:pt>
                    <c:pt idx="294">
                      <c:v>1368</c:v>
                    </c:pt>
                    <c:pt idx="295">
                      <c:v>1364</c:v>
                    </c:pt>
                    <c:pt idx="296">
                      <c:v>1365</c:v>
                    </c:pt>
                    <c:pt idx="297">
                      <c:v>1365</c:v>
                    </c:pt>
                    <c:pt idx="298">
                      <c:v>1360</c:v>
                    </c:pt>
                    <c:pt idx="299">
                      <c:v>1372</c:v>
                    </c:pt>
                    <c:pt idx="300">
                      <c:v>1382</c:v>
                    </c:pt>
                    <c:pt idx="301">
                      <c:v>1380</c:v>
                    </c:pt>
                    <c:pt idx="302">
                      <c:v>1377</c:v>
                    </c:pt>
                    <c:pt idx="303">
                      <c:v>1369</c:v>
                    </c:pt>
                    <c:pt idx="304">
                      <c:v>1364</c:v>
                    </c:pt>
                    <c:pt idx="305">
                      <c:v>1365</c:v>
                    </c:pt>
                    <c:pt idx="306">
                      <c:v>1368</c:v>
                    </c:pt>
                    <c:pt idx="307">
                      <c:v>1371</c:v>
                    </c:pt>
                    <c:pt idx="308">
                      <c:v>1364</c:v>
                    </c:pt>
                    <c:pt idx="309">
                      <c:v>1374</c:v>
                    </c:pt>
                    <c:pt idx="310">
                      <c:v>1379</c:v>
                    </c:pt>
                    <c:pt idx="311">
                      <c:v>1378</c:v>
                    </c:pt>
                    <c:pt idx="312">
                      <c:v>1378</c:v>
                    </c:pt>
                    <c:pt idx="313">
                      <c:v>1388</c:v>
                    </c:pt>
                    <c:pt idx="314">
                      <c:v>1401</c:v>
                    </c:pt>
                    <c:pt idx="315">
                      <c:v>1400</c:v>
                    </c:pt>
                    <c:pt idx="316">
                      <c:v>1398</c:v>
                    </c:pt>
                    <c:pt idx="317">
                      <c:v>1396</c:v>
                    </c:pt>
                    <c:pt idx="318">
                      <c:v>1394</c:v>
                    </c:pt>
                    <c:pt idx="319">
                      <c:v>1400</c:v>
                    </c:pt>
                    <c:pt idx="320">
                      <c:v>1414</c:v>
                    </c:pt>
                    <c:pt idx="321">
                      <c:v>1430</c:v>
                    </c:pt>
                    <c:pt idx="322">
                      <c:v>1433</c:v>
                    </c:pt>
                    <c:pt idx="323">
                      <c:v>1429</c:v>
                    </c:pt>
                    <c:pt idx="324">
                      <c:v>1428</c:v>
                    </c:pt>
                    <c:pt idx="325">
                      <c:v>1428</c:v>
                    </c:pt>
                    <c:pt idx="326">
                      <c:v>1442</c:v>
                    </c:pt>
                    <c:pt idx="327">
                      <c:v>1453</c:v>
                    </c:pt>
                    <c:pt idx="328">
                      <c:v>1448</c:v>
                    </c:pt>
                    <c:pt idx="329">
                      <c:v>1428</c:v>
                    </c:pt>
                    <c:pt idx="330">
                      <c:v>1430</c:v>
                    </c:pt>
                    <c:pt idx="331">
                      <c:v>1430</c:v>
                    </c:pt>
                    <c:pt idx="332">
                      <c:v>1420</c:v>
                    </c:pt>
                    <c:pt idx="333">
                      <c:v>1413</c:v>
                    </c:pt>
                    <c:pt idx="334">
                      <c:v>1402</c:v>
                    </c:pt>
                    <c:pt idx="335">
                      <c:v>1397</c:v>
                    </c:pt>
                    <c:pt idx="336">
                      <c:v>1380</c:v>
                    </c:pt>
                    <c:pt idx="337">
                      <c:v>1383</c:v>
                    </c:pt>
                    <c:pt idx="338">
                      <c:v>1372</c:v>
                    </c:pt>
                    <c:pt idx="339">
                      <c:v>1375</c:v>
                    </c:pt>
                    <c:pt idx="340">
                      <c:v>1379</c:v>
                    </c:pt>
                    <c:pt idx="341">
                      <c:v>1391</c:v>
                    </c:pt>
                    <c:pt idx="342">
                      <c:v>1381</c:v>
                    </c:pt>
                    <c:pt idx="343">
                      <c:v>1367</c:v>
                    </c:pt>
                    <c:pt idx="344">
                      <c:v>1366</c:v>
                    </c:pt>
                    <c:pt idx="345">
                      <c:v>1362</c:v>
                    </c:pt>
                    <c:pt idx="346">
                      <c:v>1346</c:v>
                    </c:pt>
                    <c:pt idx="347">
                      <c:v>1328</c:v>
                    </c:pt>
                    <c:pt idx="348">
                      <c:v>1340</c:v>
                    </c:pt>
                    <c:pt idx="349">
                      <c:v>1359</c:v>
                    </c:pt>
                    <c:pt idx="350">
                      <c:v>1354</c:v>
                    </c:pt>
                    <c:pt idx="351">
                      <c:v>1342</c:v>
                    </c:pt>
                    <c:pt idx="352">
                      <c:v>1346</c:v>
                    </c:pt>
                    <c:pt idx="353">
                      <c:v>1348</c:v>
                    </c:pt>
                    <c:pt idx="354">
                      <c:v>1355</c:v>
                    </c:pt>
                    <c:pt idx="355">
                      <c:v>1377</c:v>
                    </c:pt>
                    <c:pt idx="356">
                      <c:v>1384</c:v>
                    </c:pt>
                    <c:pt idx="357">
                      <c:v>1360</c:v>
                    </c:pt>
                    <c:pt idx="358">
                      <c:v>1354</c:v>
                    </c:pt>
                    <c:pt idx="359">
                      <c:v>1335</c:v>
                    </c:pt>
                    <c:pt idx="360">
                      <c:v>1309</c:v>
                    </c:pt>
                    <c:pt idx="361">
                      <c:v>1280</c:v>
                    </c:pt>
                    <c:pt idx="362">
                      <c:v>1270</c:v>
                    </c:pt>
                    <c:pt idx="363">
                      <c:v>1252</c:v>
                    </c:pt>
                    <c:pt idx="364">
                      <c:v>1186</c:v>
                    </c:pt>
                  </c:numLit>
                </c:val>
                <c:smooth val="0"/>
                <c:extLst xmlns:c15="http://schemas.microsoft.com/office/drawing/2012/chart">
                  <c:ext xmlns:c16="http://schemas.microsoft.com/office/drawing/2014/chart" uri="{C3380CC4-5D6E-409C-BE32-E72D297353CC}">
                    <c16:uniqueId val="{00000005-F39C-4FB7-B568-9FFA8D47864B}"/>
                  </c:ext>
                </c:extLst>
              </c15:ser>
            </c15:filteredLineSeries>
            <c15:filteredLineSeries>
              <c15:ser>
                <c:idx val="5"/>
                <c:order val="3"/>
                <c:tx>
                  <c:v>Av Calc 2</c:v>
                </c:tx>
                <c:spPr>
                  <a:ln w="28575" cap="rnd">
                    <a:solidFill>
                      <a:schemeClr val="tx1"/>
                    </a:solidFill>
                    <a:prstDash val="sysDash"/>
                    <a:round/>
                  </a:ln>
                  <a:effectLst/>
                </c:spPr>
                <c:marker>
                  <c:symbol val="circle"/>
                  <c:size val="5"/>
                  <c:spPr>
                    <a:solidFill>
                      <a:schemeClr val="accent6"/>
                    </a:solidFill>
                    <a:ln w="9525">
                      <a:solidFill>
                        <a:schemeClr val="accent6"/>
                      </a:solidFill>
                    </a:ln>
                    <a:effectLst/>
                  </c:spPr>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Lit>
                    <c:formatCode>General</c:formatCode>
                    <c:ptCount val="152"/>
                  </c:numLit>
                </c:val>
                <c:smooth val="0"/>
                <c:extLst xmlns:c15="http://schemas.microsoft.com/office/drawing/2012/chart">
                  <c:ext xmlns:c16="http://schemas.microsoft.com/office/drawing/2014/chart" uri="{C3380CC4-5D6E-409C-BE32-E72D297353CC}">
                    <c16:uniqueId val="{00000006-F39C-4FB7-B568-9FFA8D47864B}"/>
                  </c:ext>
                </c:extLst>
              </c15:ser>
            </c15:filteredLineSeries>
            <c15:filteredLineSeries>
              <c15:ser>
                <c:idx val="0"/>
                <c:order val="4"/>
                <c:tx>
                  <c:strRef>
                    <c:extLst xmlns:c15="http://schemas.microsoft.com/office/drawing/2012/chart">
                      <c:ext xmlns:c15="http://schemas.microsoft.com/office/drawing/2012/chart" uri="{02D57815-91ED-43cb-92C2-25804820EDAC}">
                        <c15:formulaRef>
                          <c15:sqref>'Figure 4 pop up A chart &amp; data'!$C$1</c15:sqref>
                        </c15:formulaRef>
                      </c:ext>
                    </c:extLst>
                    <c:strCache>
                      <c:ptCount val="1"/>
                      <c:pt idx="0">
                        <c:v>2020/21 storage stock</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Ref>
                    <c:extLst xmlns:c15="http://schemas.microsoft.com/office/drawing/2012/chart">
                      <c:ext xmlns:c15="http://schemas.microsoft.com/office/drawing/2012/chart" uri="{02D57815-91ED-43cb-92C2-25804820EDAC}">
                        <c15:formulaRef>
                          <c15:sqref>'Figure 4 pop up A chart &amp; data'!$C$2:$C$362</c15:sqref>
                        </c15:formulaRef>
                      </c:ext>
                    </c:extLst>
                    <c:numCache>
                      <c:formatCode>#,##0</c:formatCode>
                      <c:ptCount val="361"/>
                      <c:pt idx="0">
                        <c:v>1180</c:v>
                      </c:pt>
                      <c:pt idx="1">
                        <c:v>1200</c:v>
                      </c:pt>
                      <c:pt idx="2">
                        <c:v>1218</c:v>
                      </c:pt>
                      <c:pt idx="3">
                        <c:v>1256</c:v>
                      </c:pt>
                      <c:pt idx="4">
                        <c:v>1286</c:v>
                      </c:pt>
                      <c:pt idx="5">
                        <c:v>1297</c:v>
                      </c:pt>
                      <c:pt idx="6">
                        <c:v>1320</c:v>
                      </c:pt>
                      <c:pt idx="7">
                        <c:v>1338</c:v>
                      </c:pt>
                      <c:pt idx="8">
                        <c:v>1348</c:v>
                      </c:pt>
                      <c:pt idx="9">
                        <c:v>1361</c:v>
                      </c:pt>
                      <c:pt idx="10">
                        <c:v>1393</c:v>
                      </c:pt>
                      <c:pt idx="11">
                        <c:v>1416</c:v>
                      </c:pt>
                      <c:pt idx="12">
                        <c:v>1414</c:v>
                      </c:pt>
                      <c:pt idx="13">
                        <c:v>1408</c:v>
                      </c:pt>
                      <c:pt idx="14">
                        <c:v>1411</c:v>
                      </c:pt>
                      <c:pt idx="15">
                        <c:v>1394</c:v>
                      </c:pt>
                      <c:pt idx="16">
                        <c:v>1389</c:v>
                      </c:pt>
                      <c:pt idx="17">
                        <c:v>1389</c:v>
                      </c:pt>
                      <c:pt idx="18">
                        <c:v>1391</c:v>
                      </c:pt>
                      <c:pt idx="19">
                        <c:v>1401</c:v>
                      </c:pt>
                      <c:pt idx="20">
                        <c:v>1420</c:v>
                      </c:pt>
                      <c:pt idx="21">
                        <c:v>1429</c:v>
                      </c:pt>
                      <c:pt idx="22">
                        <c:v>1442</c:v>
                      </c:pt>
                      <c:pt idx="23">
                        <c:v>1452</c:v>
                      </c:pt>
                      <c:pt idx="24">
                        <c:v>1486</c:v>
                      </c:pt>
                      <c:pt idx="25">
                        <c:v>1516</c:v>
                      </c:pt>
                      <c:pt idx="26">
                        <c:v>1526</c:v>
                      </c:pt>
                      <c:pt idx="27">
                        <c:v>1497</c:v>
                      </c:pt>
                      <c:pt idx="28">
                        <c:v>1489</c:v>
                      </c:pt>
                      <c:pt idx="29">
                        <c:v>1480</c:v>
                      </c:pt>
                      <c:pt idx="30">
                        <c:v>1485</c:v>
                      </c:pt>
                      <c:pt idx="31">
                        <c:v>1524</c:v>
                      </c:pt>
                      <c:pt idx="32">
                        <c:v>1569</c:v>
                      </c:pt>
                      <c:pt idx="33">
                        <c:v>1589</c:v>
                      </c:pt>
                      <c:pt idx="34">
                        <c:v>1575</c:v>
                      </c:pt>
                      <c:pt idx="35">
                        <c:v>1556</c:v>
                      </c:pt>
                      <c:pt idx="36">
                        <c:v>1539</c:v>
                      </c:pt>
                      <c:pt idx="37">
                        <c:v>1531</c:v>
                      </c:pt>
                      <c:pt idx="38">
                        <c:v>1521</c:v>
                      </c:pt>
                      <c:pt idx="39">
                        <c:v>1524</c:v>
                      </c:pt>
                      <c:pt idx="40">
                        <c:v>1521</c:v>
                      </c:pt>
                      <c:pt idx="41">
                        <c:v>1522</c:v>
                      </c:pt>
                      <c:pt idx="42">
                        <c:v>1521</c:v>
                      </c:pt>
                      <c:pt idx="43">
                        <c:v>1519</c:v>
                      </c:pt>
                      <c:pt idx="44">
                        <c:v>1514</c:v>
                      </c:pt>
                      <c:pt idx="45">
                        <c:v>1540</c:v>
                      </c:pt>
                      <c:pt idx="46">
                        <c:v>1560</c:v>
                      </c:pt>
                      <c:pt idx="47">
                        <c:v>1555</c:v>
                      </c:pt>
                      <c:pt idx="48">
                        <c:v>1568</c:v>
                      </c:pt>
                      <c:pt idx="49">
                        <c:v>1583</c:v>
                      </c:pt>
                      <c:pt idx="50">
                        <c:v>1557</c:v>
                      </c:pt>
                      <c:pt idx="51">
                        <c:v>1556</c:v>
                      </c:pt>
                      <c:pt idx="52">
                        <c:v>1567</c:v>
                      </c:pt>
                      <c:pt idx="53">
                        <c:v>1561</c:v>
                      </c:pt>
                      <c:pt idx="54">
                        <c:v>1551</c:v>
                      </c:pt>
                      <c:pt idx="55">
                        <c:v>1565</c:v>
                      </c:pt>
                      <c:pt idx="56">
                        <c:v>1558</c:v>
                      </c:pt>
                      <c:pt idx="57">
                        <c:v>1534</c:v>
                      </c:pt>
                      <c:pt idx="58">
                        <c:v>1495</c:v>
                      </c:pt>
                      <c:pt idx="59">
                        <c:v>1495</c:v>
                      </c:pt>
                      <c:pt idx="60">
                        <c:v>1514</c:v>
                      </c:pt>
                      <c:pt idx="61">
                        <c:v>1531</c:v>
                      </c:pt>
                      <c:pt idx="62">
                        <c:v>1525</c:v>
                      </c:pt>
                      <c:pt idx="63">
                        <c:v>1529</c:v>
                      </c:pt>
                      <c:pt idx="64">
                        <c:v>1523</c:v>
                      </c:pt>
                      <c:pt idx="65">
                        <c:v>1519</c:v>
                      </c:pt>
                      <c:pt idx="66">
                        <c:v>1524</c:v>
                      </c:pt>
                      <c:pt idx="67">
                        <c:v>1513</c:v>
                      </c:pt>
                      <c:pt idx="68">
                        <c:v>1491</c:v>
                      </c:pt>
                      <c:pt idx="69">
                        <c:v>1480</c:v>
                      </c:pt>
                      <c:pt idx="70">
                        <c:v>1476</c:v>
                      </c:pt>
                      <c:pt idx="71">
                        <c:v>1479</c:v>
                      </c:pt>
                      <c:pt idx="72">
                        <c:v>1481</c:v>
                      </c:pt>
                      <c:pt idx="73">
                        <c:v>1475</c:v>
                      </c:pt>
                      <c:pt idx="74">
                        <c:v>1489</c:v>
                      </c:pt>
                      <c:pt idx="75">
                        <c:v>1496</c:v>
                      </c:pt>
                      <c:pt idx="76">
                        <c:v>1498</c:v>
                      </c:pt>
                      <c:pt idx="77">
                        <c:v>1500</c:v>
                      </c:pt>
                      <c:pt idx="78">
                        <c:v>1497</c:v>
                      </c:pt>
                      <c:pt idx="79">
                        <c:v>1529</c:v>
                      </c:pt>
                      <c:pt idx="80">
                        <c:v>1553</c:v>
                      </c:pt>
                      <c:pt idx="81">
                        <c:v>1556</c:v>
                      </c:pt>
                      <c:pt idx="82">
                        <c:v>1566</c:v>
                      </c:pt>
                      <c:pt idx="83">
                        <c:v>1569</c:v>
                      </c:pt>
                      <c:pt idx="84">
                        <c:v>1588</c:v>
                      </c:pt>
                      <c:pt idx="85">
                        <c:v>1580</c:v>
                      </c:pt>
                      <c:pt idx="86">
                        <c:v>1573</c:v>
                      </c:pt>
                      <c:pt idx="87">
                        <c:v>1591</c:v>
                      </c:pt>
                      <c:pt idx="88">
                        <c:v>1581</c:v>
                      </c:pt>
                      <c:pt idx="89">
                        <c:v>1529</c:v>
                      </c:pt>
                      <c:pt idx="90">
                        <c:v>1492</c:v>
                      </c:pt>
                      <c:pt idx="91">
                        <c:v>1462</c:v>
                      </c:pt>
                      <c:pt idx="92">
                        <c:v>1426</c:v>
                      </c:pt>
                      <c:pt idx="93">
                        <c:v>1408</c:v>
                      </c:pt>
                      <c:pt idx="94">
                        <c:v>1388</c:v>
                      </c:pt>
                      <c:pt idx="95">
                        <c:v>1376</c:v>
                      </c:pt>
                      <c:pt idx="96">
                        <c:v>1344</c:v>
                      </c:pt>
                      <c:pt idx="97">
                        <c:v>1308</c:v>
                      </c:pt>
                      <c:pt idx="98">
                        <c:v>1271</c:v>
                      </c:pt>
                      <c:pt idx="99">
                        <c:v>1210</c:v>
                      </c:pt>
                      <c:pt idx="100">
                        <c:v>1148</c:v>
                      </c:pt>
                      <c:pt idx="101">
                        <c:v>1112</c:v>
                      </c:pt>
                      <c:pt idx="102">
                        <c:v>1101</c:v>
                      </c:pt>
                      <c:pt idx="103">
                        <c:v>1101</c:v>
                      </c:pt>
                      <c:pt idx="104">
                        <c:v>1103</c:v>
                      </c:pt>
                      <c:pt idx="105">
                        <c:v>1096</c:v>
                      </c:pt>
                      <c:pt idx="106">
                        <c:v>1090</c:v>
                      </c:pt>
                      <c:pt idx="107">
                        <c:v>1064</c:v>
                      </c:pt>
                      <c:pt idx="108">
                        <c:v>1104</c:v>
                      </c:pt>
                      <c:pt idx="109">
                        <c:v>1147</c:v>
                      </c:pt>
                      <c:pt idx="110">
                        <c:v>1153</c:v>
                      </c:pt>
                      <c:pt idx="111">
                        <c:v>1186</c:v>
                      </c:pt>
                      <c:pt idx="112">
                        <c:v>1189</c:v>
                      </c:pt>
                      <c:pt idx="113">
                        <c:v>1178</c:v>
                      </c:pt>
                      <c:pt idx="114">
                        <c:v>1165</c:v>
                      </c:pt>
                      <c:pt idx="115">
                        <c:v>1149</c:v>
                      </c:pt>
                      <c:pt idx="116">
                        <c:v>1105</c:v>
                      </c:pt>
                      <c:pt idx="117">
                        <c:v>1079</c:v>
                      </c:pt>
                      <c:pt idx="118">
                        <c:v>1055</c:v>
                      </c:pt>
                      <c:pt idx="119">
                        <c:v>1055</c:v>
                      </c:pt>
                      <c:pt idx="120">
                        <c:v>1071</c:v>
                      </c:pt>
                      <c:pt idx="121">
                        <c:v>1099</c:v>
                      </c:pt>
                      <c:pt idx="122">
                        <c:v>1119</c:v>
                      </c:pt>
                      <c:pt idx="123">
                        <c:v>1115</c:v>
                      </c:pt>
                      <c:pt idx="124">
                        <c:v>1090</c:v>
                      </c:pt>
                      <c:pt idx="125">
                        <c:v>1084</c:v>
                      </c:pt>
                      <c:pt idx="126">
                        <c:v>1086</c:v>
                      </c:pt>
                      <c:pt idx="127">
                        <c:v>1075</c:v>
                      </c:pt>
                      <c:pt idx="128">
                        <c:v>1061</c:v>
                      </c:pt>
                      <c:pt idx="129">
                        <c:v>1063</c:v>
                      </c:pt>
                      <c:pt idx="130">
                        <c:v>1040</c:v>
                      </c:pt>
                      <c:pt idx="131">
                        <c:v>978</c:v>
                      </c:pt>
                      <c:pt idx="132">
                        <c:v>924</c:v>
                      </c:pt>
                      <c:pt idx="133">
                        <c:v>861</c:v>
                      </c:pt>
                      <c:pt idx="134">
                        <c:v>801</c:v>
                      </c:pt>
                      <c:pt idx="135">
                        <c:v>733</c:v>
                      </c:pt>
                      <c:pt idx="136">
                        <c:v>653</c:v>
                      </c:pt>
                      <c:pt idx="137">
                        <c:v>598</c:v>
                      </c:pt>
                      <c:pt idx="138">
                        <c:v>574</c:v>
                      </c:pt>
                      <c:pt idx="139">
                        <c:v>549</c:v>
                      </c:pt>
                      <c:pt idx="140">
                        <c:v>544</c:v>
                      </c:pt>
                      <c:pt idx="141">
                        <c:v>524</c:v>
                      </c:pt>
                      <c:pt idx="142">
                        <c:v>508</c:v>
                      </c:pt>
                      <c:pt idx="143">
                        <c:v>535</c:v>
                      </c:pt>
                      <c:pt idx="144">
                        <c:v>546</c:v>
                      </c:pt>
                      <c:pt idx="145">
                        <c:v>533</c:v>
                      </c:pt>
                      <c:pt idx="146">
                        <c:v>533</c:v>
                      </c:pt>
                      <c:pt idx="147">
                        <c:v>548</c:v>
                      </c:pt>
                      <c:pt idx="148">
                        <c:v>548</c:v>
                      </c:pt>
                      <c:pt idx="149">
                        <c:v>536</c:v>
                      </c:pt>
                      <c:pt idx="150">
                        <c:v>522</c:v>
                      </c:pt>
                      <c:pt idx="151">
                        <c:v>503</c:v>
                      </c:pt>
                      <c:pt idx="152">
                        <c:v>460</c:v>
                      </c:pt>
                      <c:pt idx="153">
                        <c:v>418</c:v>
                      </c:pt>
                      <c:pt idx="154">
                        <c:v>366</c:v>
                      </c:pt>
                      <c:pt idx="155">
                        <c:v>335</c:v>
                      </c:pt>
                      <c:pt idx="156">
                        <c:v>320</c:v>
                      </c:pt>
                      <c:pt idx="157">
                        <c:v>296</c:v>
                      </c:pt>
                      <c:pt idx="158">
                        <c:v>278</c:v>
                      </c:pt>
                      <c:pt idx="159">
                        <c:v>259</c:v>
                      </c:pt>
                      <c:pt idx="160">
                        <c:v>258</c:v>
                      </c:pt>
                      <c:pt idx="161">
                        <c:v>254</c:v>
                      </c:pt>
                      <c:pt idx="162">
                        <c:v>276</c:v>
                      </c:pt>
                      <c:pt idx="163">
                        <c:v>295</c:v>
                      </c:pt>
                      <c:pt idx="164">
                        <c:v>310</c:v>
                      </c:pt>
                      <c:pt idx="165">
                        <c:v>325</c:v>
                      </c:pt>
                      <c:pt idx="166">
                        <c:v>337</c:v>
                      </c:pt>
                      <c:pt idx="167">
                        <c:v>359</c:v>
                      </c:pt>
                      <c:pt idx="168">
                        <c:v>343</c:v>
                      </c:pt>
                      <c:pt idx="169">
                        <c:v>338</c:v>
                      </c:pt>
                      <c:pt idx="170">
                        <c:v>337</c:v>
                      </c:pt>
                      <c:pt idx="171">
                        <c:v>362</c:v>
                      </c:pt>
                      <c:pt idx="172">
                        <c:v>355</c:v>
                      </c:pt>
                      <c:pt idx="173">
                        <c:v>354</c:v>
                      </c:pt>
                      <c:pt idx="174">
                        <c:v>382</c:v>
                      </c:pt>
                      <c:pt idx="175">
                        <c:v>396</c:v>
                      </c:pt>
                      <c:pt idx="176">
                        <c:v>433</c:v>
                      </c:pt>
                      <c:pt idx="177">
                        <c:v>465</c:v>
                      </c:pt>
                      <c:pt idx="178">
                        <c:v>494</c:v>
                      </c:pt>
                      <c:pt idx="179">
                        <c:v>524</c:v>
                      </c:pt>
                      <c:pt idx="180">
                        <c:v>575</c:v>
                      </c:pt>
                      <c:pt idx="181">
                        <c:v>623</c:v>
                      </c:pt>
                      <c:pt idx="182">
                        <c:v>675</c:v>
                      </c:pt>
                      <c:pt idx="183">
                        <c:v>666</c:v>
                      </c:pt>
                      <c:pt idx="184">
                        <c:v>663</c:v>
                      </c:pt>
                      <c:pt idx="185">
                        <c:v>654</c:v>
                      </c:pt>
                      <c:pt idx="186">
                        <c:v>688</c:v>
                      </c:pt>
                      <c:pt idx="187">
                        <c:v>683</c:v>
                      </c:pt>
                      <c:pt idx="188">
                        <c:v>627</c:v>
                      </c:pt>
                      <c:pt idx="189">
                        <c:v>545</c:v>
                      </c:pt>
                      <c:pt idx="190">
                        <c:v>508</c:v>
                      </c:pt>
                      <c:pt idx="191">
                        <c:v>481</c:v>
                      </c:pt>
                      <c:pt idx="192">
                        <c:v>445</c:v>
                      </c:pt>
                      <c:pt idx="193">
                        <c:v>401</c:v>
                      </c:pt>
                      <c:pt idx="194">
                        <c:v>347</c:v>
                      </c:pt>
                      <c:pt idx="195">
                        <c:v>315</c:v>
                      </c:pt>
                      <c:pt idx="196">
                        <c:v>279</c:v>
                      </c:pt>
                      <c:pt idx="197">
                        <c:v>243</c:v>
                      </c:pt>
                      <c:pt idx="198">
                        <c:v>220</c:v>
                      </c:pt>
                      <c:pt idx="199">
                        <c:v>223</c:v>
                      </c:pt>
                      <c:pt idx="200">
                        <c:v>219</c:v>
                      </c:pt>
                      <c:pt idx="201">
                        <c:v>230</c:v>
                      </c:pt>
                      <c:pt idx="202">
                        <c:v>242</c:v>
                      </c:pt>
                      <c:pt idx="203">
                        <c:v>248</c:v>
                      </c:pt>
                      <c:pt idx="204">
                        <c:v>248</c:v>
                      </c:pt>
                      <c:pt idx="205">
                        <c:v>264</c:v>
                      </c:pt>
                      <c:pt idx="206">
                        <c:v>291</c:v>
                      </c:pt>
                      <c:pt idx="207">
                        <c:v>296</c:v>
                      </c:pt>
                      <c:pt idx="208">
                        <c:v>284</c:v>
                      </c:pt>
                      <c:pt idx="209">
                        <c:v>250</c:v>
                      </c:pt>
                      <c:pt idx="210">
                        <c:v>236</c:v>
                      </c:pt>
                      <c:pt idx="211">
                        <c:v>208</c:v>
                      </c:pt>
                      <c:pt idx="212">
                        <c:v>189</c:v>
                      </c:pt>
                      <c:pt idx="213">
                        <c:v>185</c:v>
                      </c:pt>
                      <c:pt idx="214">
                        <c:v>189</c:v>
                      </c:pt>
                      <c:pt idx="215">
                        <c:v>198</c:v>
                      </c:pt>
                      <c:pt idx="216">
                        <c:v>190</c:v>
                      </c:pt>
                      <c:pt idx="217">
                        <c:v>177</c:v>
                      </c:pt>
                      <c:pt idx="218">
                        <c:v>158</c:v>
                      </c:pt>
                      <c:pt idx="219">
                        <c:v>151</c:v>
                      </c:pt>
                      <c:pt idx="220">
                        <c:v>151</c:v>
                      </c:pt>
                      <c:pt idx="221">
                        <c:v>173</c:v>
                      </c:pt>
                      <c:pt idx="222">
                        <c:v>184</c:v>
                      </c:pt>
                      <c:pt idx="223">
                        <c:v>188</c:v>
                      </c:pt>
                      <c:pt idx="224">
                        <c:v>190</c:v>
                      </c:pt>
                      <c:pt idx="225">
                        <c:v>183</c:v>
                      </c:pt>
                      <c:pt idx="226">
                        <c:v>176</c:v>
                      </c:pt>
                      <c:pt idx="227">
                        <c:v>187</c:v>
                      </c:pt>
                      <c:pt idx="228">
                        <c:v>205</c:v>
                      </c:pt>
                      <c:pt idx="229">
                        <c:v>225</c:v>
                      </c:pt>
                      <c:pt idx="230">
                        <c:v>240</c:v>
                      </c:pt>
                      <c:pt idx="231">
                        <c:v>240</c:v>
                      </c:pt>
                      <c:pt idx="232">
                        <c:v>235</c:v>
                      </c:pt>
                      <c:pt idx="233">
                        <c:v>231</c:v>
                      </c:pt>
                      <c:pt idx="234">
                        <c:v>222</c:v>
                      </c:pt>
                      <c:pt idx="235">
                        <c:v>235</c:v>
                      </c:pt>
                      <c:pt idx="236">
                        <c:v>225</c:v>
                      </c:pt>
                      <c:pt idx="237">
                        <c:v>214</c:v>
                      </c:pt>
                      <c:pt idx="238">
                        <c:v>196</c:v>
                      </c:pt>
                      <c:pt idx="239">
                        <c:v>194</c:v>
                      </c:pt>
                      <c:pt idx="240">
                        <c:v>195</c:v>
                      </c:pt>
                      <c:pt idx="241">
                        <c:v>191</c:v>
                      </c:pt>
                      <c:pt idx="242">
                        <c:v>202</c:v>
                      </c:pt>
                      <c:pt idx="243">
                        <c:v>224</c:v>
                      </c:pt>
                      <c:pt idx="244">
                        <c:v>254</c:v>
                      </c:pt>
                      <c:pt idx="245">
                        <c:v>286</c:v>
                      </c:pt>
                      <c:pt idx="246">
                        <c:v>293</c:v>
                      </c:pt>
                      <c:pt idx="247">
                        <c:v>307</c:v>
                      </c:pt>
                      <c:pt idx="248">
                        <c:v>335</c:v>
                      </c:pt>
                      <c:pt idx="249">
                        <c:v>358</c:v>
                      </c:pt>
                      <c:pt idx="250">
                        <c:v>392</c:v>
                      </c:pt>
                      <c:pt idx="251">
                        <c:v>406</c:v>
                      </c:pt>
                      <c:pt idx="252">
                        <c:v>409</c:v>
                      </c:pt>
                      <c:pt idx="253">
                        <c:v>414</c:v>
                      </c:pt>
                      <c:pt idx="254">
                        <c:v>437</c:v>
                      </c:pt>
                      <c:pt idx="255">
                        <c:v>432</c:v>
                      </c:pt>
                      <c:pt idx="256">
                        <c:v>440</c:v>
                      </c:pt>
                      <c:pt idx="257">
                        <c:v>436</c:v>
                      </c:pt>
                      <c:pt idx="258">
                        <c:v>429</c:v>
                      </c:pt>
                      <c:pt idx="259">
                        <c:v>402</c:v>
                      </c:pt>
                      <c:pt idx="260">
                        <c:v>403</c:v>
                      </c:pt>
                      <c:pt idx="261">
                        <c:v>404</c:v>
                      </c:pt>
                      <c:pt idx="262">
                        <c:v>398</c:v>
                      </c:pt>
                      <c:pt idx="263">
                        <c:v>389</c:v>
                      </c:pt>
                      <c:pt idx="264">
                        <c:v>371</c:v>
                      </c:pt>
                      <c:pt idx="265">
                        <c:v>352</c:v>
                      </c:pt>
                      <c:pt idx="266">
                        <c:v>331</c:v>
                      </c:pt>
                      <c:pt idx="267">
                        <c:v>320</c:v>
                      </c:pt>
                      <c:pt idx="268">
                        <c:v>310</c:v>
                      </c:pt>
                      <c:pt idx="269">
                        <c:v>308</c:v>
                      </c:pt>
                      <c:pt idx="270">
                        <c:v>317</c:v>
                      </c:pt>
                      <c:pt idx="271">
                        <c:v>321</c:v>
                      </c:pt>
                      <c:pt idx="272">
                        <c:v>328</c:v>
                      </c:pt>
                      <c:pt idx="273">
                        <c:v>318</c:v>
                      </c:pt>
                      <c:pt idx="274">
                        <c:v>310</c:v>
                      </c:pt>
                      <c:pt idx="275">
                        <c:v>301</c:v>
                      </c:pt>
                      <c:pt idx="276">
                        <c:v>325</c:v>
                      </c:pt>
                      <c:pt idx="277">
                        <c:v>360</c:v>
                      </c:pt>
                      <c:pt idx="278">
                        <c:v>379</c:v>
                      </c:pt>
                      <c:pt idx="279">
                        <c:v>387</c:v>
                      </c:pt>
                      <c:pt idx="280">
                        <c:v>386</c:v>
                      </c:pt>
                      <c:pt idx="281">
                        <c:v>370</c:v>
                      </c:pt>
                      <c:pt idx="282">
                        <c:v>368</c:v>
                      </c:pt>
                      <c:pt idx="283">
                        <c:v>381</c:v>
                      </c:pt>
                      <c:pt idx="284">
                        <c:v>414</c:v>
                      </c:pt>
                      <c:pt idx="285">
                        <c:v>412</c:v>
                      </c:pt>
                      <c:pt idx="286">
                        <c:v>411</c:v>
                      </c:pt>
                      <c:pt idx="287">
                        <c:v>430</c:v>
                      </c:pt>
                      <c:pt idx="288">
                        <c:v>446</c:v>
                      </c:pt>
                      <c:pt idx="289">
                        <c:v>462</c:v>
                      </c:pt>
                      <c:pt idx="290">
                        <c:v>484</c:v>
                      </c:pt>
                      <c:pt idx="291">
                        <c:v>509</c:v>
                      </c:pt>
                      <c:pt idx="292">
                        <c:v>518</c:v>
                      </c:pt>
                      <c:pt idx="293">
                        <c:v>501</c:v>
                      </c:pt>
                      <c:pt idx="294">
                        <c:v>494</c:v>
                      </c:pt>
                      <c:pt idx="295">
                        <c:v>478</c:v>
                      </c:pt>
                      <c:pt idx="296">
                        <c:v>477</c:v>
                      </c:pt>
                      <c:pt idx="297">
                        <c:v>477</c:v>
                      </c:pt>
                      <c:pt idx="298">
                        <c:v>451</c:v>
                      </c:pt>
                      <c:pt idx="299">
                        <c:v>460</c:v>
                      </c:pt>
                      <c:pt idx="300">
                        <c:v>446</c:v>
                      </c:pt>
                      <c:pt idx="301">
                        <c:v>465</c:v>
                      </c:pt>
                      <c:pt idx="302">
                        <c:v>501</c:v>
                      </c:pt>
                      <c:pt idx="303">
                        <c:v>531</c:v>
                      </c:pt>
                      <c:pt idx="304">
                        <c:v>570</c:v>
                      </c:pt>
                      <c:pt idx="305">
                        <c:v>596</c:v>
                      </c:pt>
                      <c:pt idx="306">
                        <c:v>601</c:v>
                      </c:pt>
                      <c:pt idx="307">
                        <c:v>612</c:v>
                      </c:pt>
                      <c:pt idx="308">
                        <c:v>619</c:v>
                      </c:pt>
                      <c:pt idx="309">
                        <c:v>666</c:v>
                      </c:pt>
                      <c:pt idx="310">
                        <c:v>706</c:v>
                      </c:pt>
                      <c:pt idx="311">
                        <c:v>749</c:v>
                      </c:pt>
                      <c:pt idx="312">
                        <c:v>792</c:v>
                      </c:pt>
                      <c:pt idx="313">
                        <c:v>801</c:v>
                      </c:pt>
                      <c:pt idx="314">
                        <c:v>813</c:v>
                      </c:pt>
                      <c:pt idx="315">
                        <c:v>845</c:v>
                      </c:pt>
                      <c:pt idx="316">
                        <c:v>883</c:v>
                      </c:pt>
                      <c:pt idx="317">
                        <c:v>936</c:v>
                      </c:pt>
                      <c:pt idx="318">
                        <c:v>970</c:v>
                      </c:pt>
                      <c:pt idx="319">
                        <c:v>1006</c:v>
                      </c:pt>
                      <c:pt idx="320">
                        <c:v>1045</c:v>
                      </c:pt>
                      <c:pt idx="321">
                        <c:v>1064</c:v>
                      </c:pt>
                      <c:pt idx="322">
                        <c:v>1071</c:v>
                      </c:pt>
                      <c:pt idx="323">
                        <c:v>1083</c:v>
                      </c:pt>
                      <c:pt idx="324">
                        <c:v>1083</c:v>
                      </c:pt>
                      <c:pt idx="325">
                        <c:v>1099</c:v>
                      </c:pt>
                      <c:pt idx="326">
                        <c:v>1119</c:v>
                      </c:pt>
                      <c:pt idx="327">
                        <c:v>1131</c:v>
                      </c:pt>
                      <c:pt idx="328">
                        <c:v>1155</c:v>
                      </c:pt>
                      <c:pt idx="329">
                        <c:v>1173</c:v>
                      </c:pt>
                      <c:pt idx="330">
                        <c:v>1201</c:v>
                      </c:pt>
                      <c:pt idx="331">
                        <c:v>1220</c:v>
                      </c:pt>
                      <c:pt idx="332">
                        <c:v>1252</c:v>
                      </c:pt>
                      <c:pt idx="333">
                        <c:v>1295</c:v>
                      </c:pt>
                      <c:pt idx="334">
                        <c:v>1321</c:v>
                      </c:pt>
                      <c:pt idx="335">
                        <c:v>1339</c:v>
                      </c:pt>
                      <c:pt idx="336">
                        <c:v>1349</c:v>
                      </c:pt>
                      <c:pt idx="337">
                        <c:v>1342</c:v>
                      </c:pt>
                      <c:pt idx="338">
                        <c:v>1333</c:v>
                      </c:pt>
                      <c:pt idx="339">
                        <c:v>1341</c:v>
                      </c:pt>
                      <c:pt idx="340">
                        <c:v>1355</c:v>
                      </c:pt>
                      <c:pt idx="341">
                        <c:v>1356</c:v>
                      </c:pt>
                      <c:pt idx="342">
                        <c:v>1367</c:v>
                      </c:pt>
                      <c:pt idx="343">
                        <c:v>1361</c:v>
                      </c:pt>
                      <c:pt idx="344">
                        <c:v>1353</c:v>
                      </c:pt>
                      <c:pt idx="345">
                        <c:v>1362</c:v>
                      </c:pt>
                      <c:pt idx="346">
                        <c:v>1383</c:v>
                      </c:pt>
                      <c:pt idx="347">
                        <c:v>1393</c:v>
                      </c:pt>
                      <c:pt idx="348">
                        <c:v>1392</c:v>
                      </c:pt>
                      <c:pt idx="349">
                        <c:v>1358</c:v>
                      </c:pt>
                      <c:pt idx="350">
                        <c:v>1364</c:v>
                      </c:pt>
                      <c:pt idx="351">
                        <c:v>1392</c:v>
                      </c:pt>
                      <c:pt idx="352">
                        <c:v>1409</c:v>
                      </c:pt>
                      <c:pt idx="353">
                        <c:v>1426</c:v>
                      </c:pt>
                      <c:pt idx="354">
                        <c:v>1439</c:v>
                      </c:pt>
                      <c:pt idx="355">
                        <c:v>1429</c:v>
                      </c:pt>
                      <c:pt idx="356">
                        <c:v>1432</c:v>
                      </c:pt>
                      <c:pt idx="357">
                        <c:v>1446</c:v>
                      </c:pt>
                      <c:pt idx="358">
                        <c:v>1464</c:v>
                      </c:pt>
                      <c:pt idx="359">
                        <c:v>1488</c:v>
                      </c:pt>
                      <c:pt idx="360">
                        <c:v>1485</c:v>
                      </c:pt>
                    </c:numCache>
                  </c:numRef>
                </c:val>
                <c:smooth val="0"/>
                <c:extLst xmlns:c15="http://schemas.microsoft.com/office/drawing/2012/chart">
                  <c:ext xmlns:c16="http://schemas.microsoft.com/office/drawing/2014/chart" uri="{C3380CC4-5D6E-409C-BE32-E72D297353CC}">
                    <c16:uniqueId val="{00000001-F39C-4FB7-B568-9FFA8D47864B}"/>
                  </c:ext>
                </c:extLst>
              </c15:ser>
            </c15:filteredLineSeries>
            <c15:filteredLineSeries>
              <c15:ser>
                <c:idx val="6"/>
                <c:order val="5"/>
                <c:tx>
                  <c:v>2020/21 storage projection</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Ref>
                    <c:extLst xmlns:c15="http://schemas.microsoft.com/office/drawing/2012/chart">
                      <c:ext xmlns:c15="http://schemas.microsoft.com/office/drawing/2012/chart" uri="{02D57815-91ED-43cb-92C2-25804820EDAC}">
                        <c15:formulaRef>
                          <c15:sqref>'Figure 4 pop up A chart &amp; data'!$C$2:$C$362</c15:sqref>
                        </c15:formulaRef>
                      </c:ext>
                    </c:extLst>
                    <c:numCache>
                      <c:formatCode>#,##0</c:formatCode>
                      <c:ptCount val="361"/>
                      <c:pt idx="0">
                        <c:v>1180</c:v>
                      </c:pt>
                      <c:pt idx="1">
                        <c:v>1200</c:v>
                      </c:pt>
                      <c:pt idx="2">
                        <c:v>1218</c:v>
                      </c:pt>
                      <c:pt idx="3">
                        <c:v>1256</c:v>
                      </c:pt>
                      <c:pt idx="4">
                        <c:v>1286</c:v>
                      </c:pt>
                      <c:pt idx="5">
                        <c:v>1297</c:v>
                      </c:pt>
                      <c:pt idx="6">
                        <c:v>1320</c:v>
                      </c:pt>
                      <c:pt idx="7">
                        <c:v>1338</c:v>
                      </c:pt>
                      <c:pt idx="8">
                        <c:v>1348</c:v>
                      </c:pt>
                      <c:pt idx="9">
                        <c:v>1361</c:v>
                      </c:pt>
                      <c:pt idx="10">
                        <c:v>1393</c:v>
                      </c:pt>
                      <c:pt idx="11">
                        <c:v>1416</c:v>
                      </c:pt>
                      <c:pt idx="12">
                        <c:v>1414</c:v>
                      </c:pt>
                      <c:pt idx="13">
                        <c:v>1408</c:v>
                      </c:pt>
                      <c:pt idx="14">
                        <c:v>1411</c:v>
                      </c:pt>
                      <c:pt idx="15">
                        <c:v>1394</c:v>
                      </c:pt>
                      <c:pt idx="16">
                        <c:v>1389</c:v>
                      </c:pt>
                      <c:pt idx="17">
                        <c:v>1389</c:v>
                      </c:pt>
                      <c:pt idx="18">
                        <c:v>1391</c:v>
                      </c:pt>
                      <c:pt idx="19">
                        <c:v>1401</c:v>
                      </c:pt>
                      <c:pt idx="20">
                        <c:v>1420</c:v>
                      </c:pt>
                      <c:pt idx="21">
                        <c:v>1429</c:v>
                      </c:pt>
                      <c:pt idx="22">
                        <c:v>1442</c:v>
                      </c:pt>
                      <c:pt idx="23">
                        <c:v>1452</c:v>
                      </c:pt>
                      <c:pt idx="24">
                        <c:v>1486</c:v>
                      </c:pt>
                      <c:pt idx="25">
                        <c:v>1516</c:v>
                      </c:pt>
                      <c:pt idx="26">
                        <c:v>1526</c:v>
                      </c:pt>
                      <c:pt idx="27">
                        <c:v>1497</c:v>
                      </c:pt>
                      <c:pt idx="28">
                        <c:v>1489</c:v>
                      </c:pt>
                      <c:pt idx="29">
                        <c:v>1480</c:v>
                      </c:pt>
                      <c:pt idx="30">
                        <c:v>1485</c:v>
                      </c:pt>
                      <c:pt idx="31">
                        <c:v>1524</c:v>
                      </c:pt>
                      <c:pt idx="32">
                        <c:v>1569</c:v>
                      </c:pt>
                      <c:pt idx="33">
                        <c:v>1589</c:v>
                      </c:pt>
                      <c:pt idx="34">
                        <c:v>1575</c:v>
                      </c:pt>
                      <c:pt idx="35">
                        <c:v>1556</c:v>
                      </c:pt>
                      <c:pt idx="36">
                        <c:v>1539</c:v>
                      </c:pt>
                      <c:pt idx="37">
                        <c:v>1531</c:v>
                      </c:pt>
                      <c:pt idx="38">
                        <c:v>1521</c:v>
                      </c:pt>
                      <c:pt idx="39">
                        <c:v>1524</c:v>
                      </c:pt>
                      <c:pt idx="40">
                        <c:v>1521</c:v>
                      </c:pt>
                      <c:pt idx="41">
                        <c:v>1522</c:v>
                      </c:pt>
                      <c:pt idx="42">
                        <c:v>1521</c:v>
                      </c:pt>
                      <c:pt idx="43">
                        <c:v>1519</c:v>
                      </c:pt>
                      <c:pt idx="44">
                        <c:v>1514</c:v>
                      </c:pt>
                      <c:pt idx="45">
                        <c:v>1540</c:v>
                      </c:pt>
                      <c:pt idx="46">
                        <c:v>1560</c:v>
                      </c:pt>
                      <c:pt idx="47">
                        <c:v>1555</c:v>
                      </c:pt>
                      <c:pt idx="48">
                        <c:v>1568</c:v>
                      </c:pt>
                      <c:pt idx="49">
                        <c:v>1583</c:v>
                      </c:pt>
                      <c:pt idx="50">
                        <c:v>1557</c:v>
                      </c:pt>
                      <c:pt idx="51">
                        <c:v>1556</c:v>
                      </c:pt>
                      <c:pt idx="52">
                        <c:v>1567</c:v>
                      </c:pt>
                      <c:pt idx="53">
                        <c:v>1561</c:v>
                      </c:pt>
                      <c:pt idx="54">
                        <c:v>1551</c:v>
                      </c:pt>
                      <c:pt idx="55">
                        <c:v>1565</c:v>
                      </c:pt>
                      <c:pt idx="56">
                        <c:v>1558</c:v>
                      </c:pt>
                      <c:pt idx="57">
                        <c:v>1534</c:v>
                      </c:pt>
                      <c:pt idx="58">
                        <c:v>1495</c:v>
                      </c:pt>
                      <c:pt idx="59">
                        <c:v>1495</c:v>
                      </c:pt>
                      <c:pt idx="60">
                        <c:v>1514</c:v>
                      </c:pt>
                      <c:pt idx="61">
                        <c:v>1531</c:v>
                      </c:pt>
                      <c:pt idx="62">
                        <c:v>1525</c:v>
                      </c:pt>
                      <c:pt idx="63">
                        <c:v>1529</c:v>
                      </c:pt>
                      <c:pt idx="64">
                        <c:v>1523</c:v>
                      </c:pt>
                      <c:pt idx="65">
                        <c:v>1519</c:v>
                      </c:pt>
                      <c:pt idx="66">
                        <c:v>1524</c:v>
                      </c:pt>
                      <c:pt idx="67">
                        <c:v>1513</c:v>
                      </c:pt>
                      <c:pt idx="68">
                        <c:v>1491</c:v>
                      </c:pt>
                      <c:pt idx="69">
                        <c:v>1480</c:v>
                      </c:pt>
                      <c:pt idx="70">
                        <c:v>1476</c:v>
                      </c:pt>
                      <c:pt idx="71">
                        <c:v>1479</c:v>
                      </c:pt>
                      <c:pt idx="72">
                        <c:v>1481</c:v>
                      </c:pt>
                      <c:pt idx="73">
                        <c:v>1475</c:v>
                      </c:pt>
                      <c:pt idx="74">
                        <c:v>1489</c:v>
                      </c:pt>
                      <c:pt idx="75">
                        <c:v>1496</c:v>
                      </c:pt>
                      <c:pt idx="76">
                        <c:v>1498</c:v>
                      </c:pt>
                      <c:pt idx="77">
                        <c:v>1500</c:v>
                      </c:pt>
                      <c:pt idx="78">
                        <c:v>1497</c:v>
                      </c:pt>
                      <c:pt idx="79">
                        <c:v>1529</c:v>
                      </c:pt>
                      <c:pt idx="80">
                        <c:v>1553</c:v>
                      </c:pt>
                      <c:pt idx="81">
                        <c:v>1556</c:v>
                      </c:pt>
                      <c:pt idx="82">
                        <c:v>1566</c:v>
                      </c:pt>
                      <c:pt idx="83">
                        <c:v>1569</c:v>
                      </c:pt>
                      <c:pt idx="84">
                        <c:v>1588</c:v>
                      </c:pt>
                      <c:pt idx="85">
                        <c:v>1580</c:v>
                      </c:pt>
                      <c:pt idx="86">
                        <c:v>1573</c:v>
                      </c:pt>
                      <c:pt idx="87">
                        <c:v>1591</c:v>
                      </c:pt>
                      <c:pt idx="88">
                        <c:v>1581</c:v>
                      </c:pt>
                      <c:pt idx="89">
                        <c:v>1529</c:v>
                      </c:pt>
                      <c:pt idx="90">
                        <c:v>1492</c:v>
                      </c:pt>
                      <c:pt idx="91">
                        <c:v>1462</c:v>
                      </c:pt>
                      <c:pt idx="92">
                        <c:v>1426</c:v>
                      </c:pt>
                      <c:pt idx="93">
                        <c:v>1408</c:v>
                      </c:pt>
                      <c:pt idx="94">
                        <c:v>1388</c:v>
                      </c:pt>
                      <c:pt idx="95">
                        <c:v>1376</c:v>
                      </c:pt>
                      <c:pt idx="96">
                        <c:v>1344</c:v>
                      </c:pt>
                      <c:pt idx="97">
                        <c:v>1308</c:v>
                      </c:pt>
                      <c:pt idx="98">
                        <c:v>1271</c:v>
                      </c:pt>
                      <c:pt idx="99">
                        <c:v>1210</c:v>
                      </c:pt>
                      <c:pt idx="100">
                        <c:v>1148</c:v>
                      </c:pt>
                      <c:pt idx="101">
                        <c:v>1112</c:v>
                      </c:pt>
                      <c:pt idx="102">
                        <c:v>1101</c:v>
                      </c:pt>
                      <c:pt idx="103">
                        <c:v>1101</c:v>
                      </c:pt>
                      <c:pt idx="104">
                        <c:v>1103</c:v>
                      </c:pt>
                      <c:pt idx="105">
                        <c:v>1096</c:v>
                      </c:pt>
                      <c:pt idx="106">
                        <c:v>1090</c:v>
                      </c:pt>
                      <c:pt idx="107">
                        <c:v>1064</c:v>
                      </c:pt>
                      <c:pt idx="108">
                        <c:v>1104</c:v>
                      </c:pt>
                      <c:pt idx="109">
                        <c:v>1147</c:v>
                      </c:pt>
                      <c:pt idx="110">
                        <c:v>1153</c:v>
                      </c:pt>
                      <c:pt idx="111">
                        <c:v>1186</c:v>
                      </c:pt>
                      <c:pt idx="112">
                        <c:v>1189</c:v>
                      </c:pt>
                      <c:pt idx="113">
                        <c:v>1178</c:v>
                      </c:pt>
                      <c:pt idx="114">
                        <c:v>1165</c:v>
                      </c:pt>
                      <c:pt idx="115">
                        <c:v>1149</c:v>
                      </c:pt>
                      <c:pt idx="116">
                        <c:v>1105</c:v>
                      </c:pt>
                      <c:pt idx="117">
                        <c:v>1079</c:v>
                      </c:pt>
                      <c:pt idx="118">
                        <c:v>1055</c:v>
                      </c:pt>
                      <c:pt idx="119">
                        <c:v>1055</c:v>
                      </c:pt>
                      <c:pt idx="120">
                        <c:v>1071</c:v>
                      </c:pt>
                      <c:pt idx="121">
                        <c:v>1099</c:v>
                      </c:pt>
                      <c:pt idx="122">
                        <c:v>1119</c:v>
                      </c:pt>
                      <c:pt idx="123">
                        <c:v>1115</c:v>
                      </c:pt>
                      <c:pt idx="124">
                        <c:v>1090</c:v>
                      </c:pt>
                      <c:pt idx="125">
                        <c:v>1084</c:v>
                      </c:pt>
                      <c:pt idx="126">
                        <c:v>1086</c:v>
                      </c:pt>
                      <c:pt idx="127">
                        <c:v>1075</c:v>
                      </c:pt>
                      <c:pt idx="128">
                        <c:v>1061</c:v>
                      </c:pt>
                      <c:pt idx="129">
                        <c:v>1063</c:v>
                      </c:pt>
                      <c:pt idx="130">
                        <c:v>1040</c:v>
                      </c:pt>
                      <c:pt idx="131">
                        <c:v>978</c:v>
                      </c:pt>
                      <c:pt idx="132">
                        <c:v>924</c:v>
                      </c:pt>
                      <c:pt idx="133">
                        <c:v>861</c:v>
                      </c:pt>
                      <c:pt idx="134">
                        <c:v>801</c:v>
                      </c:pt>
                      <c:pt idx="135">
                        <c:v>733</c:v>
                      </c:pt>
                      <c:pt idx="136">
                        <c:v>653</c:v>
                      </c:pt>
                      <c:pt idx="137">
                        <c:v>598</c:v>
                      </c:pt>
                      <c:pt idx="138">
                        <c:v>574</c:v>
                      </c:pt>
                      <c:pt idx="139">
                        <c:v>549</c:v>
                      </c:pt>
                      <c:pt idx="140">
                        <c:v>544</c:v>
                      </c:pt>
                      <c:pt idx="141">
                        <c:v>524</c:v>
                      </c:pt>
                      <c:pt idx="142">
                        <c:v>508</c:v>
                      </c:pt>
                      <c:pt idx="143">
                        <c:v>535</c:v>
                      </c:pt>
                      <c:pt idx="144">
                        <c:v>546</c:v>
                      </c:pt>
                      <c:pt idx="145">
                        <c:v>533</c:v>
                      </c:pt>
                      <c:pt idx="146">
                        <c:v>533</c:v>
                      </c:pt>
                      <c:pt idx="147">
                        <c:v>548</c:v>
                      </c:pt>
                      <c:pt idx="148">
                        <c:v>548</c:v>
                      </c:pt>
                      <c:pt idx="149">
                        <c:v>536</c:v>
                      </c:pt>
                      <c:pt idx="150">
                        <c:v>522</c:v>
                      </c:pt>
                      <c:pt idx="151">
                        <c:v>503</c:v>
                      </c:pt>
                      <c:pt idx="152">
                        <c:v>460</c:v>
                      </c:pt>
                      <c:pt idx="153">
                        <c:v>418</c:v>
                      </c:pt>
                      <c:pt idx="154">
                        <c:v>366</c:v>
                      </c:pt>
                      <c:pt idx="155">
                        <c:v>335</c:v>
                      </c:pt>
                      <c:pt idx="156">
                        <c:v>320</c:v>
                      </c:pt>
                      <c:pt idx="157">
                        <c:v>296</c:v>
                      </c:pt>
                      <c:pt idx="158">
                        <c:v>278</c:v>
                      </c:pt>
                      <c:pt idx="159">
                        <c:v>259</c:v>
                      </c:pt>
                      <c:pt idx="160">
                        <c:v>258</c:v>
                      </c:pt>
                      <c:pt idx="161">
                        <c:v>254</c:v>
                      </c:pt>
                      <c:pt idx="162">
                        <c:v>276</c:v>
                      </c:pt>
                      <c:pt idx="163">
                        <c:v>295</c:v>
                      </c:pt>
                      <c:pt idx="164">
                        <c:v>310</c:v>
                      </c:pt>
                      <c:pt idx="165">
                        <c:v>325</c:v>
                      </c:pt>
                      <c:pt idx="166">
                        <c:v>337</c:v>
                      </c:pt>
                      <c:pt idx="167">
                        <c:v>359</c:v>
                      </c:pt>
                      <c:pt idx="168">
                        <c:v>343</c:v>
                      </c:pt>
                      <c:pt idx="169">
                        <c:v>338</c:v>
                      </c:pt>
                      <c:pt idx="170">
                        <c:v>337</c:v>
                      </c:pt>
                      <c:pt idx="171">
                        <c:v>362</c:v>
                      </c:pt>
                      <c:pt idx="172">
                        <c:v>355</c:v>
                      </c:pt>
                      <c:pt idx="173">
                        <c:v>354</c:v>
                      </c:pt>
                      <c:pt idx="174">
                        <c:v>382</c:v>
                      </c:pt>
                      <c:pt idx="175">
                        <c:v>396</c:v>
                      </c:pt>
                      <c:pt idx="176">
                        <c:v>433</c:v>
                      </c:pt>
                      <c:pt idx="177">
                        <c:v>465</c:v>
                      </c:pt>
                      <c:pt idx="178">
                        <c:v>494</c:v>
                      </c:pt>
                      <c:pt idx="179">
                        <c:v>524</c:v>
                      </c:pt>
                      <c:pt idx="180">
                        <c:v>575</c:v>
                      </c:pt>
                      <c:pt idx="181">
                        <c:v>623</c:v>
                      </c:pt>
                      <c:pt idx="182">
                        <c:v>675</c:v>
                      </c:pt>
                      <c:pt idx="183">
                        <c:v>666</c:v>
                      </c:pt>
                      <c:pt idx="184">
                        <c:v>663</c:v>
                      </c:pt>
                      <c:pt idx="185">
                        <c:v>654</c:v>
                      </c:pt>
                      <c:pt idx="186">
                        <c:v>688</c:v>
                      </c:pt>
                      <c:pt idx="187">
                        <c:v>683</c:v>
                      </c:pt>
                      <c:pt idx="188">
                        <c:v>627</c:v>
                      </c:pt>
                      <c:pt idx="189">
                        <c:v>545</c:v>
                      </c:pt>
                      <c:pt idx="190">
                        <c:v>508</c:v>
                      </c:pt>
                      <c:pt idx="191">
                        <c:v>481</c:v>
                      </c:pt>
                      <c:pt idx="192">
                        <c:v>445</c:v>
                      </c:pt>
                      <c:pt idx="193">
                        <c:v>401</c:v>
                      </c:pt>
                      <c:pt idx="194">
                        <c:v>347</c:v>
                      </c:pt>
                      <c:pt idx="195">
                        <c:v>315</c:v>
                      </c:pt>
                      <c:pt idx="196">
                        <c:v>279</c:v>
                      </c:pt>
                      <c:pt idx="197">
                        <c:v>243</c:v>
                      </c:pt>
                      <c:pt idx="198">
                        <c:v>220</c:v>
                      </c:pt>
                      <c:pt idx="199">
                        <c:v>223</c:v>
                      </c:pt>
                      <c:pt idx="200">
                        <c:v>219</c:v>
                      </c:pt>
                      <c:pt idx="201">
                        <c:v>230</c:v>
                      </c:pt>
                      <c:pt idx="202">
                        <c:v>242</c:v>
                      </c:pt>
                      <c:pt idx="203">
                        <c:v>248</c:v>
                      </c:pt>
                      <c:pt idx="204">
                        <c:v>248</c:v>
                      </c:pt>
                      <c:pt idx="205">
                        <c:v>264</c:v>
                      </c:pt>
                      <c:pt idx="206">
                        <c:v>291</c:v>
                      </c:pt>
                      <c:pt idx="207">
                        <c:v>296</c:v>
                      </c:pt>
                      <c:pt idx="208">
                        <c:v>284</c:v>
                      </c:pt>
                      <c:pt idx="209">
                        <c:v>250</c:v>
                      </c:pt>
                      <c:pt idx="210">
                        <c:v>236</c:v>
                      </c:pt>
                      <c:pt idx="211">
                        <c:v>208</c:v>
                      </c:pt>
                      <c:pt idx="212">
                        <c:v>189</c:v>
                      </c:pt>
                      <c:pt idx="213">
                        <c:v>185</c:v>
                      </c:pt>
                      <c:pt idx="214">
                        <c:v>189</c:v>
                      </c:pt>
                      <c:pt idx="215">
                        <c:v>198</c:v>
                      </c:pt>
                      <c:pt idx="216">
                        <c:v>190</c:v>
                      </c:pt>
                      <c:pt idx="217">
                        <c:v>177</c:v>
                      </c:pt>
                      <c:pt idx="218">
                        <c:v>158</c:v>
                      </c:pt>
                      <c:pt idx="219">
                        <c:v>151</c:v>
                      </c:pt>
                      <c:pt idx="220">
                        <c:v>151</c:v>
                      </c:pt>
                      <c:pt idx="221">
                        <c:v>173</c:v>
                      </c:pt>
                      <c:pt idx="222">
                        <c:v>184</c:v>
                      </c:pt>
                      <c:pt idx="223">
                        <c:v>188</c:v>
                      </c:pt>
                      <c:pt idx="224">
                        <c:v>190</c:v>
                      </c:pt>
                      <c:pt idx="225">
                        <c:v>183</c:v>
                      </c:pt>
                      <c:pt idx="226">
                        <c:v>176</c:v>
                      </c:pt>
                      <c:pt idx="227">
                        <c:v>187</c:v>
                      </c:pt>
                      <c:pt idx="228">
                        <c:v>205</c:v>
                      </c:pt>
                      <c:pt idx="229">
                        <c:v>225</c:v>
                      </c:pt>
                      <c:pt idx="230">
                        <c:v>240</c:v>
                      </c:pt>
                      <c:pt idx="231">
                        <c:v>240</c:v>
                      </c:pt>
                      <c:pt idx="232">
                        <c:v>235</c:v>
                      </c:pt>
                      <c:pt idx="233">
                        <c:v>231</c:v>
                      </c:pt>
                      <c:pt idx="234">
                        <c:v>222</c:v>
                      </c:pt>
                      <c:pt idx="235">
                        <c:v>235</c:v>
                      </c:pt>
                      <c:pt idx="236">
                        <c:v>225</c:v>
                      </c:pt>
                      <c:pt idx="237">
                        <c:v>214</c:v>
                      </c:pt>
                      <c:pt idx="238">
                        <c:v>196</c:v>
                      </c:pt>
                      <c:pt idx="239">
                        <c:v>194</c:v>
                      </c:pt>
                      <c:pt idx="240">
                        <c:v>195</c:v>
                      </c:pt>
                      <c:pt idx="241">
                        <c:v>191</c:v>
                      </c:pt>
                      <c:pt idx="242">
                        <c:v>202</c:v>
                      </c:pt>
                      <c:pt idx="243">
                        <c:v>224</c:v>
                      </c:pt>
                      <c:pt idx="244">
                        <c:v>254</c:v>
                      </c:pt>
                      <c:pt idx="245">
                        <c:v>286</c:v>
                      </c:pt>
                      <c:pt idx="246">
                        <c:v>293</c:v>
                      </c:pt>
                      <c:pt idx="247">
                        <c:v>307</c:v>
                      </c:pt>
                      <c:pt idx="248">
                        <c:v>335</c:v>
                      </c:pt>
                      <c:pt idx="249">
                        <c:v>358</c:v>
                      </c:pt>
                      <c:pt idx="250">
                        <c:v>392</c:v>
                      </c:pt>
                      <c:pt idx="251">
                        <c:v>406</c:v>
                      </c:pt>
                      <c:pt idx="252">
                        <c:v>409</c:v>
                      </c:pt>
                      <c:pt idx="253">
                        <c:v>414</c:v>
                      </c:pt>
                      <c:pt idx="254">
                        <c:v>437</c:v>
                      </c:pt>
                      <c:pt idx="255">
                        <c:v>432</c:v>
                      </c:pt>
                      <c:pt idx="256">
                        <c:v>440</c:v>
                      </c:pt>
                      <c:pt idx="257">
                        <c:v>436</c:v>
                      </c:pt>
                      <c:pt idx="258">
                        <c:v>429</c:v>
                      </c:pt>
                      <c:pt idx="259">
                        <c:v>402</c:v>
                      </c:pt>
                      <c:pt idx="260">
                        <c:v>403</c:v>
                      </c:pt>
                      <c:pt idx="261">
                        <c:v>404</c:v>
                      </c:pt>
                      <c:pt idx="262">
                        <c:v>398</c:v>
                      </c:pt>
                      <c:pt idx="263">
                        <c:v>389</c:v>
                      </c:pt>
                      <c:pt idx="264">
                        <c:v>371</c:v>
                      </c:pt>
                      <c:pt idx="265">
                        <c:v>352</c:v>
                      </c:pt>
                      <c:pt idx="266">
                        <c:v>331</c:v>
                      </c:pt>
                      <c:pt idx="267">
                        <c:v>320</c:v>
                      </c:pt>
                      <c:pt idx="268">
                        <c:v>310</c:v>
                      </c:pt>
                      <c:pt idx="269">
                        <c:v>308</c:v>
                      </c:pt>
                      <c:pt idx="270">
                        <c:v>317</c:v>
                      </c:pt>
                      <c:pt idx="271">
                        <c:v>321</c:v>
                      </c:pt>
                      <c:pt idx="272">
                        <c:v>328</c:v>
                      </c:pt>
                      <c:pt idx="273">
                        <c:v>318</c:v>
                      </c:pt>
                      <c:pt idx="274">
                        <c:v>310</c:v>
                      </c:pt>
                      <c:pt idx="275">
                        <c:v>301</c:v>
                      </c:pt>
                      <c:pt idx="276">
                        <c:v>325</c:v>
                      </c:pt>
                      <c:pt idx="277">
                        <c:v>360</c:v>
                      </c:pt>
                      <c:pt idx="278">
                        <c:v>379</c:v>
                      </c:pt>
                      <c:pt idx="279">
                        <c:v>387</c:v>
                      </c:pt>
                      <c:pt idx="280">
                        <c:v>386</c:v>
                      </c:pt>
                      <c:pt idx="281">
                        <c:v>370</c:v>
                      </c:pt>
                      <c:pt idx="282">
                        <c:v>368</c:v>
                      </c:pt>
                      <c:pt idx="283">
                        <c:v>381</c:v>
                      </c:pt>
                      <c:pt idx="284">
                        <c:v>414</c:v>
                      </c:pt>
                      <c:pt idx="285">
                        <c:v>412</c:v>
                      </c:pt>
                      <c:pt idx="286">
                        <c:v>411</c:v>
                      </c:pt>
                      <c:pt idx="287">
                        <c:v>430</c:v>
                      </c:pt>
                      <c:pt idx="288">
                        <c:v>446</c:v>
                      </c:pt>
                      <c:pt idx="289">
                        <c:v>462</c:v>
                      </c:pt>
                      <c:pt idx="290">
                        <c:v>484</c:v>
                      </c:pt>
                      <c:pt idx="291">
                        <c:v>509</c:v>
                      </c:pt>
                      <c:pt idx="292">
                        <c:v>518</c:v>
                      </c:pt>
                      <c:pt idx="293">
                        <c:v>501</c:v>
                      </c:pt>
                      <c:pt idx="294">
                        <c:v>494</c:v>
                      </c:pt>
                      <c:pt idx="295">
                        <c:v>478</c:v>
                      </c:pt>
                      <c:pt idx="296">
                        <c:v>477</c:v>
                      </c:pt>
                      <c:pt idx="297">
                        <c:v>477</c:v>
                      </c:pt>
                      <c:pt idx="298">
                        <c:v>451</c:v>
                      </c:pt>
                      <c:pt idx="299">
                        <c:v>460</c:v>
                      </c:pt>
                      <c:pt idx="300">
                        <c:v>446</c:v>
                      </c:pt>
                      <c:pt idx="301">
                        <c:v>465</c:v>
                      </c:pt>
                      <c:pt idx="302">
                        <c:v>501</c:v>
                      </c:pt>
                      <c:pt idx="303">
                        <c:v>531</c:v>
                      </c:pt>
                      <c:pt idx="304">
                        <c:v>570</c:v>
                      </c:pt>
                      <c:pt idx="305">
                        <c:v>596</c:v>
                      </c:pt>
                      <c:pt idx="306">
                        <c:v>601</c:v>
                      </c:pt>
                      <c:pt idx="307">
                        <c:v>612</c:v>
                      </c:pt>
                      <c:pt idx="308">
                        <c:v>619</c:v>
                      </c:pt>
                      <c:pt idx="309">
                        <c:v>666</c:v>
                      </c:pt>
                      <c:pt idx="310">
                        <c:v>706</c:v>
                      </c:pt>
                      <c:pt idx="311">
                        <c:v>749</c:v>
                      </c:pt>
                      <c:pt idx="312">
                        <c:v>792</c:v>
                      </c:pt>
                      <c:pt idx="313">
                        <c:v>801</c:v>
                      </c:pt>
                      <c:pt idx="314">
                        <c:v>813</c:v>
                      </c:pt>
                      <c:pt idx="315">
                        <c:v>845</c:v>
                      </c:pt>
                      <c:pt idx="316">
                        <c:v>883</c:v>
                      </c:pt>
                      <c:pt idx="317">
                        <c:v>936</c:v>
                      </c:pt>
                      <c:pt idx="318">
                        <c:v>970</c:v>
                      </c:pt>
                      <c:pt idx="319">
                        <c:v>1006</c:v>
                      </c:pt>
                      <c:pt idx="320">
                        <c:v>1045</c:v>
                      </c:pt>
                      <c:pt idx="321">
                        <c:v>1064</c:v>
                      </c:pt>
                      <c:pt idx="322">
                        <c:v>1071</c:v>
                      </c:pt>
                      <c:pt idx="323">
                        <c:v>1083</c:v>
                      </c:pt>
                      <c:pt idx="324">
                        <c:v>1083</c:v>
                      </c:pt>
                      <c:pt idx="325">
                        <c:v>1099</c:v>
                      </c:pt>
                      <c:pt idx="326">
                        <c:v>1119</c:v>
                      </c:pt>
                      <c:pt idx="327">
                        <c:v>1131</c:v>
                      </c:pt>
                      <c:pt idx="328">
                        <c:v>1155</c:v>
                      </c:pt>
                      <c:pt idx="329">
                        <c:v>1173</c:v>
                      </c:pt>
                      <c:pt idx="330">
                        <c:v>1201</c:v>
                      </c:pt>
                      <c:pt idx="331">
                        <c:v>1220</c:v>
                      </c:pt>
                      <c:pt idx="332">
                        <c:v>1252</c:v>
                      </c:pt>
                      <c:pt idx="333">
                        <c:v>1295</c:v>
                      </c:pt>
                      <c:pt idx="334">
                        <c:v>1321</c:v>
                      </c:pt>
                      <c:pt idx="335">
                        <c:v>1339</c:v>
                      </c:pt>
                      <c:pt idx="336">
                        <c:v>1349</c:v>
                      </c:pt>
                      <c:pt idx="337">
                        <c:v>1342</c:v>
                      </c:pt>
                      <c:pt idx="338">
                        <c:v>1333</c:v>
                      </c:pt>
                      <c:pt idx="339">
                        <c:v>1341</c:v>
                      </c:pt>
                      <c:pt idx="340">
                        <c:v>1355</c:v>
                      </c:pt>
                      <c:pt idx="341">
                        <c:v>1356</c:v>
                      </c:pt>
                      <c:pt idx="342">
                        <c:v>1367</c:v>
                      </c:pt>
                      <c:pt idx="343">
                        <c:v>1361</c:v>
                      </c:pt>
                      <c:pt idx="344">
                        <c:v>1353</c:v>
                      </c:pt>
                      <c:pt idx="345">
                        <c:v>1362</c:v>
                      </c:pt>
                      <c:pt idx="346">
                        <c:v>1383</c:v>
                      </c:pt>
                      <c:pt idx="347">
                        <c:v>1393</c:v>
                      </c:pt>
                      <c:pt idx="348">
                        <c:v>1392</c:v>
                      </c:pt>
                      <c:pt idx="349">
                        <c:v>1358</c:v>
                      </c:pt>
                      <c:pt idx="350">
                        <c:v>1364</c:v>
                      </c:pt>
                      <c:pt idx="351">
                        <c:v>1392</c:v>
                      </c:pt>
                      <c:pt idx="352">
                        <c:v>1409</c:v>
                      </c:pt>
                      <c:pt idx="353">
                        <c:v>1426</c:v>
                      </c:pt>
                      <c:pt idx="354">
                        <c:v>1439</c:v>
                      </c:pt>
                      <c:pt idx="355">
                        <c:v>1429</c:v>
                      </c:pt>
                      <c:pt idx="356">
                        <c:v>1432</c:v>
                      </c:pt>
                      <c:pt idx="357">
                        <c:v>1446</c:v>
                      </c:pt>
                      <c:pt idx="358">
                        <c:v>1464</c:v>
                      </c:pt>
                      <c:pt idx="359">
                        <c:v>1488</c:v>
                      </c:pt>
                      <c:pt idx="360">
                        <c:v>1485</c:v>
                      </c:pt>
                    </c:numCache>
                  </c:numRef>
                </c:val>
                <c:smooth val="0"/>
                <c:extLst xmlns:c15="http://schemas.microsoft.com/office/drawing/2012/chart">
                  <c:ext xmlns:c16="http://schemas.microsoft.com/office/drawing/2014/chart" uri="{C3380CC4-5D6E-409C-BE32-E72D297353CC}">
                    <c16:uniqueId val="{00000000-F39C-4FB7-B568-9FFA8D47864B}"/>
                  </c:ext>
                </c:extLst>
              </c15:ser>
            </c15:filteredLineSeries>
            <c15:filteredLineSeries>
              <c15:ser>
                <c:idx val="7"/>
                <c:order val="6"/>
                <c:tx>
                  <c:v>Projection</c:v>
                </c:tx>
                <c:spPr>
                  <a:ln w="28575" cap="rnd">
                    <a:solidFill>
                      <a:schemeClr val="accent6">
                        <a:lumMod val="75000"/>
                      </a:schemeClr>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4 pop up A chart &amp; data'!$A$2:$A$362</c15:sqref>
                        </c15:formulaRef>
                      </c:ext>
                    </c:extLst>
                    <c:numCache>
                      <c:formatCode>m/d/yyyy</c:formatCode>
                      <c:ptCount val="36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pt idx="92">
                        <c:v>44197</c:v>
                      </c:pt>
                      <c:pt idx="93">
                        <c:v>44198</c:v>
                      </c:pt>
                      <c:pt idx="94">
                        <c:v>44199</c:v>
                      </c:pt>
                      <c:pt idx="95">
                        <c:v>44200</c:v>
                      </c:pt>
                      <c:pt idx="96">
                        <c:v>44201</c:v>
                      </c:pt>
                      <c:pt idx="97">
                        <c:v>44202</c:v>
                      </c:pt>
                      <c:pt idx="98">
                        <c:v>44203</c:v>
                      </c:pt>
                      <c:pt idx="99">
                        <c:v>44204</c:v>
                      </c:pt>
                      <c:pt idx="100">
                        <c:v>44205</c:v>
                      </c:pt>
                      <c:pt idx="101">
                        <c:v>44206</c:v>
                      </c:pt>
                      <c:pt idx="102">
                        <c:v>44207</c:v>
                      </c:pt>
                      <c:pt idx="103">
                        <c:v>44208</c:v>
                      </c:pt>
                      <c:pt idx="104">
                        <c:v>44209</c:v>
                      </c:pt>
                      <c:pt idx="105">
                        <c:v>44210</c:v>
                      </c:pt>
                      <c:pt idx="106">
                        <c:v>44211</c:v>
                      </c:pt>
                      <c:pt idx="107">
                        <c:v>44212</c:v>
                      </c:pt>
                      <c:pt idx="108">
                        <c:v>44213</c:v>
                      </c:pt>
                      <c:pt idx="109">
                        <c:v>44214</c:v>
                      </c:pt>
                      <c:pt idx="110">
                        <c:v>44215</c:v>
                      </c:pt>
                      <c:pt idx="111">
                        <c:v>44216</c:v>
                      </c:pt>
                      <c:pt idx="112">
                        <c:v>44217</c:v>
                      </c:pt>
                      <c:pt idx="113">
                        <c:v>44218</c:v>
                      </c:pt>
                      <c:pt idx="114">
                        <c:v>44219</c:v>
                      </c:pt>
                      <c:pt idx="115">
                        <c:v>44220</c:v>
                      </c:pt>
                      <c:pt idx="116">
                        <c:v>44221</c:v>
                      </c:pt>
                      <c:pt idx="117">
                        <c:v>44222</c:v>
                      </c:pt>
                      <c:pt idx="118">
                        <c:v>44223</c:v>
                      </c:pt>
                      <c:pt idx="119">
                        <c:v>44224</c:v>
                      </c:pt>
                      <c:pt idx="120">
                        <c:v>44225</c:v>
                      </c:pt>
                      <c:pt idx="121">
                        <c:v>44226</c:v>
                      </c:pt>
                      <c:pt idx="122">
                        <c:v>44227</c:v>
                      </c:pt>
                      <c:pt idx="123">
                        <c:v>44228</c:v>
                      </c:pt>
                      <c:pt idx="124">
                        <c:v>44229</c:v>
                      </c:pt>
                      <c:pt idx="125">
                        <c:v>44230</c:v>
                      </c:pt>
                      <c:pt idx="126">
                        <c:v>44231</c:v>
                      </c:pt>
                      <c:pt idx="127">
                        <c:v>44232</c:v>
                      </c:pt>
                      <c:pt idx="128">
                        <c:v>44233</c:v>
                      </c:pt>
                      <c:pt idx="129">
                        <c:v>44234</c:v>
                      </c:pt>
                      <c:pt idx="130">
                        <c:v>44235</c:v>
                      </c:pt>
                      <c:pt idx="131">
                        <c:v>44236</c:v>
                      </c:pt>
                      <c:pt idx="132">
                        <c:v>44237</c:v>
                      </c:pt>
                      <c:pt idx="133">
                        <c:v>44238</c:v>
                      </c:pt>
                      <c:pt idx="134">
                        <c:v>44239</c:v>
                      </c:pt>
                      <c:pt idx="135">
                        <c:v>44240</c:v>
                      </c:pt>
                      <c:pt idx="136">
                        <c:v>44241</c:v>
                      </c:pt>
                      <c:pt idx="137">
                        <c:v>44242</c:v>
                      </c:pt>
                      <c:pt idx="138">
                        <c:v>44243</c:v>
                      </c:pt>
                      <c:pt idx="139">
                        <c:v>44244</c:v>
                      </c:pt>
                      <c:pt idx="140">
                        <c:v>44245</c:v>
                      </c:pt>
                      <c:pt idx="141">
                        <c:v>44246</c:v>
                      </c:pt>
                      <c:pt idx="142">
                        <c:v>44247</c:v>
                      </c:pt>
                      <c:pt idx="143">
                        <c:v>44248</c:v>
                      </c:pt>
                      <c:pt idx="144">
                        <c:v>44249</c:v>
                      </c:pt>
                      <c:pt idx="145">
                        <c:v>44250</c:v>
                      </c:pt>
                      <c:pt idx="146">
                        <c:v>44251</c:v>
                      </c:pt>
                      <c:pt idx="147">
                        <c:v>44252</c:v>
                      </c:pt>
                      <c:pt idx="148">
                        <c:v>44253</c:v>
                      </c:pt>
                      <c:pt idx="149">
                        <c:v>44254</c:v>
                      </c:pt>
                      <c:pt idx="150">
                        <c:v>44255</c:v>
                      </c:pt>
                      <c:pt idx="151">
                        <c:v>44256</c:v>
                      </c:pt>
                      <c:pt idx="152">
                        <c:v>44257</c:v>
                      </c:pt>
                      <c:pt idx="153">
                        <c:v>44258</c:v>
                      </c:pt>
                      <c:pt idx="154">
                        <c:v>44259</c:v>
                      </c:pt>
                      <c:pt idx="155">
                        <c:v>44260</c:v>
                      </c:pt>
                      <c:pt idx="156">
                        <c:v>44261</c:v>
                      </c:pt>
                      <c:pt idx="157">
                        <c:v>44262</c:v>
                      </c:pt>
                      <c:pt idx="158">
                        <c:v>44263</c:v>
                      </c:pt>
                      <c:pt idx="159">
                        <c:v>44264</c:v>
                      </c:pt>
                      <c:pt idx="160">
                        <c:v>44265</c:v>
                      </c:pt>
                      <c:pt idx="161">
                        <c:v>44266</c:v>
                      </c:pt>
                      <c:pt idx="162">
                        <c:v>44267</c:v>
                      </c:pt>
                      <c:pt idx="163">
                        <c:v>44268</c:v>
                      </c:pt>
                      <c:pt idx="164">
                        <c:v>44269</c:v>
                      </c:pt>
                      <c:pt idx="165">
                        <c:v>44270</c:v>
                      </c:pt>
                      <c:pt idx="166">
                        <c:v>44271</c:v>
                      </c:pt>
                      <c:pt idx="167">
                        <c:v>44272</c:v>
                      </c:pt>
                      <c:pt idx="168">
                        <c:v>44273</c:v>
                      </c:pt>
                      <c:pt idx="169">
                        <c:v>44274</c:v>
                      </c:pt>
                      <c:pt idx="170">
                        <c:v>44275</c:v>
                      </c:pt>
                      <c:pt idx="171">
                        <c:v>44276</c:v>
                      </c:pt>
                      <c:pt idx="172">
                        <c:v>44277</c:v>
                      </c:pt>
                      <c:pt idx="173">
                        <c:v>44278</c:v>
                      </c:pt>
                      <c:pt idx="174">
                        <c:v>44279</c:v>
                      </c:pt>
                      <c:pt idx="175">
                        <c:v>44280</c:v>
                      </c:pt>
                      <c:pt idx="176">
                        <c:v>44281</c:v>
                      </c:pt>
                      <c:pt idx="177">
                        <c:v>44282</c:v>
                      </c:pt>
                      <c:pt idx="178">
                        <c:v>44283</c:v>
                      </c:pt>
                      <c:pt idx="179">
                        <c:v>44284</c:v>
                      </c:pt>
                      <c:pt idx="180">
                        <c:v>44285</c:v>
                      </c:pt>
                      <c:pt idx="181">
                        <c:v>44286</c:v>
                      </c:pt>
                      <c:pt idx="182">
                        <c:v>44287</c:v>
                      </c:pt>
                      <c:pt idx="183">
                        <c:v>44288</c:v>
                      </c:pt>
                      <c:pt idx="184">
                        <c:v>44289</c:v>
                      </c:pt>
                      <c:pt idx="185">
                        <c:v>44290</c:v>
                      </c:pt>
                      <c:pt idx="186">
                        <c:v>44291</c:v>
                      </c:pt>
                      <c:pt idx="187">
                        <c:v>44292</c:v>
                      </c:pt>
                      <c:pt idx="188">
                        <c:v>44293</c:v>
                      </c:pt>
                      <c:pt idx="189">
                        <c:v>44294</c:v>
                      </c:pt>
                      <c:pt idx="190">
                        <c:v>44295</c:v>
                      </c:pt>
                      <c:pt idx="191">
                        <c:v>44296</c:v>
                      </c:pt>
                      <c:pt idx="192">
                        <c:v>44297</c:v>
                      </c:pt>
                      <c:pt idx="193">
                        <c:v>44298</c:v>
                      </c:pt>
                      <c:pt idx="194">
                        <c:v>44299</c:v>
                      </c:pt>
                      <c:pt idx="195">
                        <c:v>44300</c:v>
                      </c:pt>
                      <c:pt idx="196">
                        <c:v>44301</c:v>
                      </c:pt>
                      <c:pt idx="197">
                        <c:v>44302</c:v>
                      </c:pt>
                      <c:pt idx="198">
                        <c:v>44303</c:v>
                      </c:pt>
                      <c:pt idx="199">
                        <c:v>44304</c:v>
                      </c:pt>
                      <c:pt idx="200">
                        <c:v>44305</c:v>
                      </c:pt>
                      <c:pt idx="201">
                        <c:v>44306</c:v>
                      </c:pt>
                      <c:pt idx="202">
                        <c:v>44307</c:v>
                      </c:pt>
                      <c:pt idx="203">
                        <c:v>44308</c:v>
                      </c:pt>
                      <c:pt idx="204">
                        <c:v>44309</c:v>
                      </c:pt>
                      <c:pt idx="205">
                        <c:v>44310</c:v>
                      </c:pt>
                      <c:pt idx="206">
                        <c:v>44311</c:v>
                      </c:pt>
                      <c:pt idx="207">
                        <c:v>44312</c:v>
                      </c:pt>
                      <c:pt idx="208">
                        <c:v>44313</c:v>
                      </c:pt>
                      <c:pt idx="209">
                        <c:v>44314</c:v>
                      </c:pt>
                      <c:pt idx="210">
                        <c:v>44315</c:v>
                      </c:pt>
                      <c:pt idx="211">
                        <c:v>44316</c:v>
                      </c:pt>
                      <c:pt idx="212">
                        <c:v>44317</c:v>
                      </c:pt>
                      <c:pt idx="213">
                        <c:v>44318</c:v>
                      </c:pt>
                      <c:pt idx="214">
                        <c:v>44319</c:v>
                      </c:pt>
                      <c:pt idx="215">
                        <c:v>44320</c:v>
                      </c:pt>
                      <c:pt idx="216">
                        <c:v>44321</c:v>
                      </c:pt>
                      <c:pt idx="217">
                        <c:v>44322</c:v>
                      </c:pt>
                      <c:pt idx="218">
                        <c:v>44323</c:v>
                      </c:pt>
                      <c:pt idx="219">
                        <c:v>44324</c:v>
                      </c:pt>
                      <c:pt idx="220">
                        <c:v>44325</c:v>
                      </c:pt>
                      <c:pt idx="221">
                        <c:v>44326</c:v>
                      </c:pt>
                      <c:pt idx="222">
                        <c:v>44327</c:v>
                      </c:pt>
                      <c:pt idx="223">
                        <c:v>44328</c:v>
                      </c:pt>
                      <c:pt idx="224">
                        <c:v>44329</c:v>
                      </c:pt>
                      <c:pt idx="225">
                        <c:v>44330</c:v>
                      </c:pt>
                      <c:pt idx="226">
                        <c:v>44331</c:v>
                      </c:pt>
                      <c:pt idx="227">
                        <c:v>44332</c:v>
                      </c:pt>
                      <c:pt idx="228">
                        <c:v>44333</c:v>
                      </c:pt>
                      <c:pt idx="229">
                        <c:v>44334</c:v>
                      </c:pt>
                      <c:pt idx="230">
                        <c:v>44335</c:v>
                      </c:pt>
                      <c:pt idx="231">
                        <c:v>44336</c:v>
                      </c:pt>
                      <c:pt idx="232">
                        <c:v>44337</c:v>
                      </c:pt>
                      <c:pt idx="233">
                        <c:v>44338</c:v>
                      </c:pt>
                      <c:pt idx="234">
                        <c:v>44339</c:v>
                      </c:pt>
                      <c:pt idx="235">
                        <c:v>44340</c:v>
                      </c:pt>
                      <c:pt idx="236">
                        <c:v>44341</c:v>
                      </c:pt>
                      <c:pt idx="237">
                        <c:v>44342</c:v>
                      </c:pt>
                      <c:pt idx="238">
                        <c:v>44343</c:v>
                      </c:pt>
                      <c:pt idx="239">
                        <c:v>44344</c:v>
                      </c:pt>
                      <c:pt idx="240">
                        <c:v>44345</c:v>
                      </c:pt>
                      <c:pt idx="241">
                        <c:v>44346</c:v>
                      </c:pt>
                      <c:pt idx="242">
                        <c:v>44347</c:v>
                      </c:pt>
                      <c:pt idx="243">
                        <c:v>44348</c:v>
                      </c:pt>
                      <c:pt idx="244">
                        <c:v>44349</c:v>
                      </c:pt>
                      <c:pt idx="245">
                        <c:v>44350</c:v>
                      </c:pt>
                      <c:pt idx="246">
                        <c:v>44351</c:v>
                      </c:pt>
                      <c:pt idx="247">
                        <c:v>44352</c:v>
                      </c:pt>
                      <c:pt idx="248">
                        <c:v>44353</c:v>
                      </c:pt>
                      <c:pt idx="249">
                        <c:v>44354</c:v>
                      </c:pt>
                      <c:pt idx="250">
                        <c:v>44355</c:v>
                      </c:pt>
                      <c:pt idx="251">
                        <c:v>44356</c:v>
                      </c:pt>
                      <c:pt idx="252">
                        <c:v>44357</c:v>
                      </c:pt>
                      <c:pt idx="253">
                        <c:v>44358</c:v>
                      </c:pt>
                      <c:pt idx="254">
                        <c:v>44361</c:v>
                      </c:pt>
                      <c:pt idx="255">
                        <c:v>44362</c:v>
                      </c:pt>
                      <c:pt idx="256">
                        <c:v>44363</c:v>
                      </c:pt>
                      <c:pt idx="257">
                        <c:v>44364</c:v>
                      </c:pt>
                      <c:pt idx="258">
                        <c:v>44365</c:v>
                      </c:pt>
                      <c:pt idx="259">
                        <c:v>44366</c:v>
                      </c:pt>
                      <c:pt idx="260">
                        <c:v>44367</c:v>
                      </c:pt>
                      <c:pt idx="261">
                        <c:v>44368</c:v>
                      </c:pt>
                      <c:pt idx="262">
                        <c:v>44369</c:v>
                      </c:pt>
                      <c:pt idx="263">
                        <c:v>44370</c:v>
                      </c:pt>
                      <c:pt idx="264">
                        <c:v>44371</c:v>
                      </c:pt>
                      <c:pt idx="265">
                        <c:v>44372</c:v>
                      </c:pt>
                      <c:pt idx="266">
                        <c:v>44375</c:v>
                      </c:pt>
                      <c:pt idx="267">
                        <c:v>44376</c:v>
                      </c:pt>
                      <c:pt idx="268">
                        <c:v>44377</c:v>
                      </c:pt>
                      <c:pt idx="269">
                        <c:v>44378</c:v>
                      </c:pt>
                      <c:pt idx="270">
                        <c:v>44379</c:v>
                      </c:pt>
                      <c:pt idx="271">
                        <c:v>44380</c:v>
                      </c:pt>
                      <c:pt idx="272">
                        <c:v>44381</c:v>
                      </c:pt>
                      <c:pt idx="273">
                        <c:v>44382</c:v>
                      </c:pt>
                      <c:pt idx="274">
                        <c:v>44383</c:v>
                      </c:pt>
                      <c:pt idx="275">
                        <c:v>44384</c:v>
                      </c:pt>
                      <c:pt idx="276">
                        <c:v>44385</c:v>
                      </c:pt>
                      <c:pt idx="277">
                        <c:v>44386</c:v>
                      </c:pt>
                      <c:pt idx="278">
                        <c:v>44387</c:v>
                      </c:pt>
                      <c:pt idx="279">
                        <c:v>44388</c:v>
                      </c:pt>
                      <c:pt idx="280">
                        <c:v>44389</c:v>
                      </c:pt>
                      <c:pt idx="281">
                        <c:v>44390</c:v>
                      </c:pt>
                      <c:pt idx="282">
                        <c:v>44391</c:v>
                      </c:pt>
                      <c:pt idx="283">
                        <c:v>44392</c:v>
                      </c:pt>
                      <c:pt idx="284">
                        <c:v>44393</c:v>
                      </c:pt>
                      <c:pt idx="285">
                        <c:v>44394</c:v>
                      </c:pt>
                      <c:pt idx="286">
                        <c:v>44395</c:v>
                      </c:pt>
                      <c:pt idx="287">
                        <c:v>44396</c:v>
                      </c:pt>
                      <c:pt idx="288">
                        <c:v>44397</c:v>
                      </c:pt>
                      <c:pt idx="289">
                        <c:v>44398</c:v>
                      </c:pt>
                      <c:pt idx="290">
                        <c:v>44399</c:v>
                      </c:pt>
                      <c:pt idx="291">
                        <c:v>44400</c:v>
                      </c:pt>
                      <c:pt idx="292">
                        <c:v>44401</c:v>
                      </c:pt>
                      <c:pt idx="293">
                        <c:v>44402</c:v>
                      </c:pt>
                      <c:pt idx="294">
                        <c:v>44403</c:v>
                      </c:pt>
                      <c:pt idx="295">
                        <c:v>44404</c:v>
                      </c:pt>
                      <c:pt idx="296">
                        <c:v>44405</c:v>
                      </c:pt>
                      <c:pt idx="297">
                        <c:v>44406</c:v>
                      </c:pt>
                      <c:pt idx="298">
                        <c:v>44407</c:v>
                      </c:pt>
                      <c:pt idx="299">
                        <c:v>44408</c:v>
                      </c:pt>
                      <c:pt idx="300">
                        <c:v>44409</c:v>
                      </c:pt>
                      <c:pt idx="301">
                        <c:v>44410</c:v>
                      </c:pt>
                      <c:pt idx="302">
                        <c:v>44411</c:v>
                      </c:pt>
                      <c:pt idx="303">
                        <c:v>44412</c:v>
                      </c:pt>
                      <c:pt idx="304">
                        <c:v>44413</c:v>
                      </c:pt>
                      <c:pt idx="305">
                        <c:v>44414</c:v>
                      </c:pt>
                      <c:pt idx="306">
                        <c:v>44415</c:v>
                      </c:pt>
                      <c:pt idx="307">
                        <c:v>44416</c:v>
                      </c:pt>
                      <c:pt idx="308">
                        <c:v>44417</c:v>
                      </c:pt>
                      <c:pt idx="309">
                        <c:v>44418</c:v>
                      </c:pt>
                      <c:pt idx="310">
                        <c:v>44419</c:v>
                      </c:pt>
                      <c:pt idx="311">
                        <c:v>44420</c:v>
                      </c:pt>
                      <c:pt idx="312">
                        <c:v>44421</c:v>
                      </c:pt>
                      <c:pt idx="313">
                        <c:v>44422</c:v>
                      </c:pt>
                      <c:pt idx="314">
                        <c:v>44423</c:v>
                      </c:pt>
                      <c:pt idx="315">
                        <c:v>44424</c:v>
                      </c:pt>
                      <c:pt idx="316">
                        <c:v>44425</c:v>
                      </c:pt>
                      <c:pt idx="317">
                        <c:v>44426</c:v>
                      </c:pt>
                      <c:pt idx="318">
                        <c:v>44427</c:v>
                      </c:pt>
                      <c:pt idx="319">
                        <c:v>44428</c:v>
                      </c:pt>
                      <c:pt idx="320">
                        <c:v>44429</c:v>
                      </c:pt>
                      <c:pt idx="321">
                        <c:v>44430</c:v>
                      </c:pt>
                      <c:pt idx="322">
                        <c:v>44431</c:v>
                      </c:pt>
                      <c:pt idx="323">
                        <c:v>44432</c:v>
                      </c:pt>
                      <c:pt idx="324">
                        <c:v>44433</c:v>
                      </c:pt>
                      <c:pt idx="325">
                        <c:v>44434</c:v>
                      </c:pt>
                      <c:pt idx="326">
                        <c:v>44435</c:v>
                      </c:pt>
                      <c:pt idx="327">
                        <c:v>44436</c:v>
                      </c:pt>
                      <c:pt idx="328">
                        <c:v>44437</c:v>
                      </c:pt>
                      <c:pt idx="329">
                        <c:v>44438</c:v>
                      </c:pt>
                      <c:pt idx="330">
                        <c:v>44439</c:v>
                      </c:pt>
                      <c:pt idx="331">
                        <c:v>44440</c:v>
                      </c:pt>
                      <c:pt idx="332">
                        <c:v>44441</c:v>
                      </c:pt>
                      <c:pt idx="333">
                        <c:v>44442</c:v>
                      </c:pt>
                      <c:pt idx="334">
                        <c:v>44443</c:v>
                      </c:pt>
                      <c:pt idx="335">
                        <c:v>44444</c:v>
                      </c:pt>
                      <c:pt idx="336">
                        <c:v>44445</c:v>
                      </c:pt>
                      <c:pt idx="337">
                        <c:v>44446</c:v>
                      </c:pt>
                      <c:pt idx="338">
                        <c:v>44447</c:v>
                      </c:pt>
                      <c:pt idx="339">
                        <c:v>44448</c:v>
                      </c:pt>
                      <c:pt idx="340">
                        <c:v>44449</c:v>
                      </c:pt>
                      <c:pt idx="341">
                        <c:v>44450</c:v>
                      </c:pt>
                      <c:pt idx="342">
                        <c:v>44451</c:v>
                      </c:pt>
                      <c:pt idx="343">
                        <c:v>44452</c:v>
                      </c:pt>
                      <c:pt idx="344">
                        <c:v>44453</c:v>
                      </c:pt>
                      <c:pt idx="345">
                        <c:v>44454</c:v>
                      </c:pt>
                      <c:pt idx="346">
                        <c:v>44455</c:v>
                      </c:pt>
                      <c:pt idx="347">
                        <c:v>44456</c:v>
                      </c:pt>
                      <c:pt idx="348">
                        <c:v>44457</c:v>
                      </c:pt>
                      <c:pt idx="349">
                        <c:v>44458</c:v>
                      </c:pt>
                      <c:pt idx="350">
                        <c:v>44459</c:v>
                      </c:pt>
                      <c:pt idx="351">
                        <c:v>44460</c:v>
                      </c:pt>
                      <c:pt idx="352">
                        <c:v>44461</c:v>
                      </c:pt>
                      <c:pt idx="353">
                        <c:v>44462</c:v>
                      </c:pt>
                      <c:pt idx="354">
                        <c:v>44463</c:v>
                      </c:pt>
                      <c:pt idx="355">
                        <c:v>44464</c:v>
                      </c:pt>
                      <c:pt idx="356">
                        <c:v>44465</c:v>
                      </c:pt>
                      <c:pt idx="357">
                        <c:v>44466</c:v>
                      </c:pt>
                      <c:pt idx="358">
                        <c:v>44467</c:v>
                      </c:pt>
                      <c:pt idx="359">
                        <c:v>44468</c:v>
                      </c:pt>
                      <c:pt idx="360">
                        <c:v>44469</c:v>
                      </c:pt>
                    </c:numCache>
                  </c:numRef>
                </c:cat>
                <c:val>
                  <c:numLit>
                    <c:formatCode>General</c:formatCode>
                    <c:ptCount val="396"/>
                    <c:pt idx="304">
                      <c:v>534.42897252362502</c:v>
                    </c:pt>
                    <c:pt idx="305">
                      <c:v>530.91342201098109</c:v>
                    </c:pt>
                    <c:pt idx="306">
                      <c:v>537.62516303048585</c:v>
                    </c:pt>
                    <c:pt idx="307">
                      <c:v>531.54438446907182</c:v>
                    </c:pt>
                    <c:pt idx="308">
                      <c:v>539.01020718413054</c:v>
                    </c:pt>
                    <c:pt idx="309">
                      <c:v>555.725007054152</c:v>
                    </c:pt>
                    <c:pt idx="310">
                      <c:v>564.06794536345842</c:v>
                    </c:pt>
                    <c:pt idx="311">
                      <c:v>576.24321946129942</c:v>
                    </c:pt>
                    <c:pt idx="312">
                      <c:v>586.99195020109516</c:v>
                    </c:pt>
                    <c:pt idx="313">
                      <c:v>606.19245501511227</c:v>
                    </c:pt>
                    <c:pt idx="314">
                      <c:v>618.90748189639203</c:v>
                    </c:pt>
                    <c:pt idx="315">
                      <c:v>633.21303135612084</c:v>
                    </c:pt>
                    <c:pt idx="316">
                      <c:v>651.01187072194193</c:v>
                    </c:pt>
                    <c:pt idx="317">
                      <c:v>668.20303084266754</c:v>
                    </c:pt>
                    <c:pt idx="318">
                      <c:v>681.21818468080016</c:v>
                    </c:pt>
                    <c:pt idx="319">
                      <c:v>695.5838116451614</c:v>
                    </c:pt>
                    <c:pt idx="320">
                      <c:v>712.80321795470229</c:v>
                    </c:pt>
                    <c:pt idx="321">
                      <c:v>726.18896717262953</c:v>
                    </c:pt>
                    <c:pt idx="322">
                      <c:v>729.21034859882843</c:v>
                    </c:pt>
                    <c:pt idx="323">
                      <c:v>741.15148437176754</c:v>
                    </c:pt>
                    <c:pt idx="324">
                      <c:v>753.5508050524395</c:v>
                    </c:pt>
                    <c:pt idx="325">
                      <c:v>767.7306037094138</c:v>
                    </c:pt>
                    <c:pt idx="326">
                      <c:v>778.46495515952756</c:v>
                    </c:pt>
                    <c:pt idx="327">
                      <c:v>789.07773935031707</c:v>
                    </c:pt>
                    <c:pt idx="328">
                      <c:v>799.64347098682242</c:v>
                    </c:pt>
                    <c:pt idx="329">
                      <c:v>809.72107220226803</c:v>
                    </c:pt>
                    <c:pt idx="330">
                      <c:v>819.27485447439108</c:v>
                    </c:pt>
                    <c:pt idx="331">
                      <c:v>828.22297998892464</c:v>
                    </c:pt>
                    <c:pt idx="332">
                      <c:v>836.5121517426112</c:v>
                    </c:pt>
                    <c:pt idx="333">
                      <c:v>843.66462086849208</c:v>
                    </c:pt>
                    <c:pt idx="334">
                      <c:v>849.84593071397717</c:v>
                    </c:pt>
                    <c:pt idx="335">
                      <c:v>855.66301620282957</c:v>
                    </c:pt>
                    <c:pt idx="336">
                      <c:v>860.63574084238053</c:v>
                    </c:pt>
                    <c:pt idx="337">
                      <c:v>864.74421065579986</c:v>
                    </c:pt>
                    <c:pt idx="338">
                      <c:v>867.4544798071845</c:v>
                    </c:pt>
                    <c:pt idx="339">
                      <c:v>868.8948530816192</c:v>
                    </c:pt>
                    <c:pt idx="340">
                      <c:v>869.62950766473534</c:v>
                    </c:pt>
                    <c:pt idx="341">
                      <c:v>870.64385129048003</c:v>
                    </c:pt>
                    <c:pt idx="342">
                      <c:v>871.32688168297489</c:v>
                    </c:pt>
                    <c:pt idx="343">
                      <c:v>871.47611866061015</c:v>
                    </c:pt>
                    <c:pt idx="344">
                      <c:v>871.67058393552645</c:v>
                    </c:pt>
                    <c:pt idx="345">
                      <c:v>871.14626575692</c:v>
                    </c:pt>
                    <c:pt idx="346">
                      <c:v>869.06631007479712</c:v>
                    </c:pt>
                    <c:pt idx="347">
                      <c:v>866.11739398052157</c:v>
                    </c:pt>
                    <c:pt idx="348">
                      <c:v>862.85580170646222</c:v>
                    </c:pt>
                    <c:pt idx="349">
                      <c:v>859.28711466426648</c:v>
                    </c:pt>
                    <c:pt idx="350">
                      <c:v>855.58629773868358</c:v>
                    </c:pt>
                    <c:pt idx="351">
                      <c:v>856.83287665177102</c:v>
                    </c:pt>
                    <c:pt idx="352">
                      <c:v>857.77010827866923</c:v>
                    </c:pt>
                    <c:pt idx="353">
                      <c:v>857.77647034446795</c:v>
                    </c:pt>
                    <c:pt idx="354">
                      <c:v>857.9014940711088</c:v>
                    </c:pt>
                    <c:pt idx="355">
                      <c:v>857.70255485023586</c:v>
                    </c:pt>
                    <c:pt idx="356">
                      <c:v>857.34233512270237</c:v>
                    </c:pt>
                    <c:pt idx="357">
                      <c:v>856.80734180387208</c:v>
                    </c:pt>
                    <c:pt idx="358">
                      <c:v>856.12974954539845</c:v>
                    </c:pt>
                    <c:pt idx="359">
                      <c:v>855.20601511193354</c:v>
                    </c:pt>
                    <c:pt idx="360">
                      <c:v>853.69386952904608</c:v>
                    </c:pt>
                    <c:pt idx="361">
                      <c:v>851.82747746194525</c:v>
                    </c:pt>
                    <c:pt idx="362">
                      <c:v>849.56979030673153</c:v>
                    </c:pt>
                    <c:pt idx="363">
                      <c:v>847.96646497159588</c:v>
                    </c:pt>
                    <c:pt idx="364">
                      <c:v>847.10447481599283</c:v>
                    </c:pt>
                  </c:numLit>
                </c:val>
                <c:smooth val="0"/>
                <c:extLst xmlns:c15="http://schemas.microsoft.com/office/drawing/2012/chart">
                  <c:ext xmlns:c16="http://schemas.microsoft.com/office/drawing/2014/chart" uri="{C3380CC4-5D6E-409C-BE32-E72D297353CC}">
                    <c16:uniqueId val="{00000007-F39C-4FB7-B568-9FFA8D47864B}"/>
                  </c:ext>
                </c:extLst>
              </c15:ser>
            </c15:filteredLineSeries>
          </c:ext>
        </c:extLst>
      </c:lineChart>
      <c:lineChart>
        <c:grouping val="standard"/>
        <c:varyColors val="0"/>
        <c:ser>
          <c:idx val="8"/>
          <c:order val="7"/>
          <c:tx>
            <c:v>CWV</c:v>
          </c:tx>
          <c:spPr>
            <a:ln w="28575" cap="rnd">
              <a:solidFill>
                <a:srgbClr val="92D050"/>
              </a:solidFill>
              <a:round/>
            </a:ln>
            <a:effectLst/>
          </c:spPr>
          <c:marker>
            <c:symbol val="none"/>
          </c:marker>
          <c:val>
            <c:numRef>
              <c:f>'Figure 4 pop up A chart &amp; data'!$B$2:$B$362</c:f>
              <c:numCache>
                <c:formatCode>General</c:formatCode>
                <c:ptCount val="361"/>
                <c:pt idx="0">
                  <c:v>11.6286</c:v>
                </c:pt>
                <c:pt idx="1">
                  <c:v>11.1646</c:v>
                </c:pt>
                <c:pt idx="2">
                  <c:v>11.0646</c:v>
                </c:pt>
                <c:pt idx="3">
                  <c:v>10.8163</c:v>
                </c:pt>
                <c:pt idx="4">
                  <c:v>11.642300000000001</c:v>
                </c:pt>
                <c:pt idx="5">
                  <c:v>11.6591</c:v>
                </c:pt>
                <c:pt idx="6">
                  <c:v>11.6784</c:v>
                </c:pt>
                <c:pt idx="7">
                  <c:v>11.586399999999999</c:v>
                </c:pt>
                <c:pt idx="8">
                  <c:v>10.201000000000001</c:v>
                </c:pt>
                <c:pt idx="9">
                  <c:v>10.001099999999999</c:v>
                </c:pt>
                <c:pt idx="10">
                  <c:v>10.2096</c:v>
                </c:pt>
                <c:pt idx="11">
                  <c:v>9.5393000000000008</c:v>
                </c:pt>
                <c:pt idx="12">
                  <c:v>9.3186</c:v>
                </c:pt>
                <c:pt idx="13">
                  <c:v>9.8855000000000004</c:v>
                </c:pt>
                <c:pt idx="14">
                  <c:v>9.4793000000000003</c:v>
                </c:pt>
                <c:pt idx="15">
                  <c:v>9.5516000000000005</c:v>
                </c:pt>
                <c:pt idx="16">
                  <c:v>9.4216999999999995</c:v>
                </c:pt>
                <c:pt idx="17">
                  <c:v>9.4329999999999998</c:v>
                </c:pt>
                <c:pt idx="18">
                  <c:v>9.9818999999999996</c:v>
                </c:pt>
                <c:pt idx="19">
                  <c:v>11.522600000000001</c:v>
                </c:pt>
                <c:pt idx="20">
                  <c:v>11.5715</c:v>
                </c:pt>
                <c:pt idx="21">
                  <c:v>10.9704</c:v>
                </c:pt>
                <c:pt idx="22">
                  <c:v>10.0641</c:v>
                </c:pt>
                <c:pt idx="23">
                  <c:v>9.8846000000000007</c:v>
                </c:pt>
                <c:pt idx="24">
                  <c:v>9.2657000000000007</c:v>
                </c:pt>
                <c:pt idx="25">
                  <c:v>8.8401999999999994</c:v>
                </c:pt>
                <c:pt idx="26">
                  <c:v>8.3851999999999993</c:v>
                </c:pt>
                <c:pt idx="27">
                  <c:v>8.3103999999999996</c:v>
                </c:pt>
                <c:pt idx="28">
                  <c:v>9.2309000000000001</c:v>
                </c:pt>
                <c:pt idx="29">
                  <c:v>10.473100000000001</c:v>
                </c:pt>
                <c:pt idx="30">
                  <c:v>10.2621</c:v>
                </c:pt>
                <c:pt idx="31">
                  <c:v>10.8666</c:v>
                </c:pt>
                <c:pt idx="32">
                  <c:v>10.235200000000001</c:v>
                </c:pt>
                <c:pt idx="33">
                  <c:v>7.9939999999999998</c:v>
                </c:pt>
                <c:pt idx="34">
                  <c:v>7.3673999999999999</c:v>
                </c:pt>
                <c:pt idx="35">
                  <c:v>7.0391000000000004</c:v>
                </c:pt>
                <c:pt idx="36">
                  <c:v>6.9451000000000001</c:v>
                </c:pt>
                <c:pt idx="37">
                  <c:v>7.4869000000000003</c:v>
                </c:pt>
                <c:pt idx="38">
                  <c:v>8.548</c:v>
                </c:pt>
                <c:pt idx="39">
                  <c:v>9.6231000000000009</c:v>
                </c:pt>
                <c:pt idx="40">
                  <c:v>9.6908999999999992</c:v>
                </c:pt>
                <c:pt idx="41">
                  <c:v>9.2899999999999991</c:v>
                </c:pt>
                <c:pt idx="42">
                  <c:v>9.1783000000000001</c:v>
                </c:pt>
                <c:pt idx="43">
                  <c:v>8.7308000000000003</c:v>
                </c:pt>
                <c:pt idx="44">
                  <c:v>8.9572000000000003</c:v>
                </c:pt>
                <c:pt idx="45">
                  <c:v>8.266</c:v>
                </c:pt>
                <c:pt idx="46">
                  <c:v>8.5721000000000007</c:v>
                </c:pt>
                <c:pt idx="47">
                  <c:v>9.6318000000000001</c:v>
                </c:pt>
                <c:pt idx="48">
                  <c:v>8.8414999999999999</c:v>
                </c:pt>
                <c:pt idx="49">
                  <c:v>7.2042000000000002</c:v>
                </c:pt>
                <c:pt idx="50">
                  <c:v>6.7333999999999996</c:v>
                </c:pt>
                <c:pt idx="51">
                  <c:v>7.7141999999999999</c:v>
                </c:pt>
                <c:pt idx="52">
                  <c:v>7.0759999999999996</c:v>
                </c:pt>
                <c:pt idx="53">
                  <c:v>6.4958</c:v>
                </c:pt>
                <c:pt idx="54">
                  <c:v>7.4459</c:v>
                </c:pt>
                <c:pt idx="55">
                  <c:v>6.8136000000000001</c:v>
                </c:pt>
                <c:pt idx="56">
                  <c:v>5.8129999999999997</c:v>
                </c:pt>
                <c:pt idx="57">
                  <c:v>4.7717999999999998</c:v>
                </c:pt>
                <c:pt idx="58">
                  <c:v>5.4154</c:v>
                </c:pt>
                <c:pt idx="59">
                  <c:v>5.6086</c:v>
                </c:pt>
                <c:pt idx="60">
                  <c:v>5.2382999999999997</c:v>
                </c:pt>
                <c:pt idx="61">
                  <c:v>5.0793999999999997</c:v>
                </c:pt>
                <c:pt idx="62">
                  <c:v>4.5505000000000004</c:v>
                </c:pt>
                <c:pt idx="63">
                  <c:v>3.6168999999999998</c:v>
                </c:pt>
                <c:pt idx="64">
                  <c:v>2.81</c:v>
                </c:pt>
                <c:pt idx="65">
                  <c:v>3.6133999999999999</c:v>
                </c:pt>
                <c:pt idx="66">
                  <c:v>3.1714000000000002</c:v>
                </c:pt>
                <c:pt idx="67">
                  <c:v>2.1448999999999998</c:v>
                </c:pt>
                <c:pt idx="68">
                  <c:v>2.6282000000000001</c:v>
                </c:pt>
                <c:pt idx="69">
                  <c:v>3.3083999999999998</c:v>
                </c:pt>
                <c:pt idx="70">
                  <c:v>3.9744000000000002</c:v>
                </c:pt>
                <c:pt idx="71">
                  <c:v>5.6616</c:v>
                </c:pt>
                <c:pt idx="72">
                  <c:v>5.0609000000000002</c:v>
                </c:pt>
                <c:pt idx="73">
                  <c:v>5.1456999999999997</c:v>
                </c:pt>
                <c:pt idx="74">
                  <c:v>6.4101999999999997</c:v>
                </c:pt>
                <c:pt idx="75">
                  <c:v>6.3125</c:v>
                </c:pt>
                <c:pt idx="76">
                  <c:v>5.8277999999999999</c:v>
                </c:pt>
                <c:pt idx="77">
                  <c:v>6.4523999999999999</c:v>
                </c:pt>
                <c:pt idx="78">
                  <c:v>7.2426000000000004</c:v>
                </c:pt>
                <c:pt idx="79">
                  <c:v>7.1334999999999997</c:v>
                </c:pt>
                <c:pt idx="80">
                  <c:v>6.0561999999999996</c:v>
                </c:pt>
                <c:pt idx="81">
                  <c:v>6.7949000000000002</c:v>
                </c:pt>
                <c:pt idx="82">
                  <c:v>6.3882000000000003</c:v>
                </c:pt>
                <c:pt idx="83">
                  <c:v>5.4040999999999997</c:v>
                </c:pt>
                <c:pt idx="84">
                  <c:v>3.4881000000000002</c:v>
                </c:pt>
                <c:pt idx="85">
                  <c:v>2.5103</c:v>
                </c:pt>
                <c:pt idx="86">
                  <c:v>3.6738</c:v>
                </c:pt>
                <c:pt idx="87">
                  <c:v>3.4085999999999999</c:v>
                </c:pt>
                <c:pt idx="88">
                  <c:v>1.9578</c:v>
                </c:pt>
                <c:pt idx="89">
                  <c:v>1.5264</c:v>
                </c:pt>
                <c:pt idx="90">
                  <c:v>1.3832</c:v>
                </c:pt>
                <c:pt idx="91">
                  <c:v>0.80559999999999998</c:v>
                </c:pt>
                <c:pt idx="92">
                  <c:v>0.89480000000000004</c:v>
                </c:pt>
                <c:pt idx="93">
                  <c:v>0.99350000000000005</c:v>
                </c:pt>
                <c:pt idx="94">
                  <c:v>1.4072</c:v>
                </c:pt>
                <c:pt idx="95">
                  <c:v>1.4260999999999999</c:v>
                </c:pt>
                <c:pt idx="96">
                  <c:v>1.6020000000000001</c:v>
                </c:pt>
                <c:pt idx="97">
                  <c:v>1.4488000000000001</c:v>
                </c:pt>
                <c:pt idx="98">
                  <c:v>0.36969999999999997</c:v>
                </c:pt>
                <c:pt idx="99">
                  <c:v>0.3654</c:v>
                </c:pt>
                <c:pt idx="100">
                  <c:v>0.37040000000000001</c:v>
                </c:pt>
                <c:pt idx="101">
                  <c:v>1.0744</c:v>
                </c:pt>
                <c:pt idx="102">
                  <c:v>3.0871</c:v>
                </c:pt>
                <c:pt idx="103">
                  <c:v>3.4689000000000001</c:v>
                </c:pt>
                <c:pt idx="104">
                  <c:v>3.6802999999999999</c:v>
                </c:pt>
                <c:pt idx="105">
                  <c:v>2.8555000000000001</c:v>
                </c:pt>
                <c:pt idx="106">
                  <c:v>1.6552</c:v>
                </c:pt>
                <c:pt idx="107">
                  <c:v>2.8275000000000001</c:v>
                </c:pt>
                <c:pt idx="108">
                  <c:v>3.4908999999999999</c:v>
                </c:pt>
                <c:pt idx="109">
                  <c:v>3.7890000000000001</c:v>
                </c:pt>
                <c:pt idx="110">
                  <c:v>5.2084000000000001</c:v>
                </c:pt>
                <c:pt idx="111">
                  <c:v>4.8503999999999996</c:v>
                </c:pt>
                <c:pt idx="112">
                  <c:v>4.0923999999999996</c:v>
                </c:pt>
                <c:pt idx="113">
                  <c:v>3.508</c:v>
                </c:pt>
                <c:pt idx="114">
                  <c:v>1.8046</c:v>
                </c:pt>
                <c:pt idx="115">
                  <c:v>0.53249999999999997</c:v>
                </c:pt>
                <c:pt idx="116">
                  <c:v>0.90769999999999995</c:v>
                </c:pt>
                <c:pt idx="117">
                  <c:v>1.5762</c:v>
                </c:pt>
                <c:pt idx="118">
                  <c:v>3.8988</c:v>
                </c:pt>
                <c:pt idx="119">
                  <c:v>5.423</c:v>
                </c:pt>
                <c:pt idx="120">
                  <c:v>5.4634</c:v>
                </c:pt>
                <c:pt idx="121">
                  <c:v>2.8645999999999998</c:v>
                </c:pt>
                <c:pt idx="122">
                  <c:v>2.2052</c:v>
                </c:pt>
                <c:pt idx="123">
                  <c:v>2.2715999999999998</c:v>
                </c:pt>
                <c:pt idx="124">
                  <c:v>3.9643999999999999</c:v>
                </c:pt>
                <c:pt idx="125">
                  <c:v>4.4181999999999997</c:v>
                </c:pt>
                <c:pt idx="126">
                  <c:v>4.4932999999999996</c:v>
                </c:pt>
                <c:pt idx="127">
                  <c:v>4.7220000000000004</c:v>
                </c:pt>
                <c:pt idx="128">
                  <c:v>3.6303000000000001</c:v>
                </c:pt>
                <c:pt idx="129">
                  <c:v>0.95799999999999996</c:v>
                </c:pt>
                <c:pt idx="130">
                  <c:v>-0.18190000000000001</c:v>
                </c:pt>
                <c:pt idx="131">
                  <c:v>-0.63590000000000002</c:v>
                </c:pt>
                <c:pt idx="132">
                  <c:v>-0.29320000000000002</c:v>
                </c:pt>
                <c:pt idx="133">
                  <c:v>-1.4793000000000001</c:v>
                </c:pt>
                <c:pt idx="134">
                  <c:v>-2.0017999999999998</c:v>
                </c:pt>
                <c:pt idx="135">
                  <c:v>-1.9504999999999999</c:v>
                </c:pt>
                <c:pt idx="136">
                  <c:v>0.23069999999999999</c:v>
                </c:pt>
                <c:pt idx="137">
                  <c:v>4.4865000000000004</c:v>
                </c:pt>
                <c:pt idx="138">
                  <c:v>5.4865000000000004</c:v>
                </c:pt>
                <c:pt idx="139">
                  <c:v>6.1851000000000003</c:v>
                </c:pt>
                <c:pt idx="140">
                  <c:v>5.8052999999999999</c:v>
                </c:pt>
                <c:pt idx="141">
                  <c:v>6.1787999999999998</c:v>
                </c:pt>
                <c:pt idx="142">
                  <c:v>7.8756000000000004</c:v>
                </c:pt>
                <c:pt idx="143">
                  <c:v>8.0459999999999994</c:v>
                </c:pt>
                <c:pt idx="144">
                  <c:v>7.1913999999999998</c:v>
                </c:pt>
                <c:pt idx="145">
                  <c:v>7.6444999999999999</c:v>
                </c:pt>
                <c:pt idx="146">
                  <c:v>8.8188999999999993</c:v>
                </c:pt>
                <c:pt idx="147">
                  <c:v>7.6021999999999998</c:v>
                </c:pt>
                <c:pt idx="148">
                  <c:v>6.6003999999999996</c:v>
                </c:pt>
                <c:pt idx="149">
                  <c:v>6.3343999999999996</c:v>
                </c:pt>
                <c:pt idx="150">
                  <c:v>5.7862999999999998</c:v>
                </c:pt>
                <c:pt idx="151">
                  <c:v>4.9627999999999997</c:v>
                </c:pt>
                <c:pt idx="152">
                  <c:v>4.6243999999999996</c:v>
                </c:pt>
                <c:pt idx="153">
                  <c:v>4.4160000000000004</c:v>
                </c:pt>
                <c:pt idx="154">
                  <c:v>4.0305</c:v>
                </c:pt>
                <c:pt idx="155">
                  <c:v>3.9561999999999999</c:v>
                </c:pt>
                <c:pt idx="156">
                  <c:v>3.8643999999999998</c:v>
                </c:pt>
                <c:pt idx="157">
                  <c:v>4.0932000000000004</c:v>
                </c:pt>
                <c:pt idx="158">
                  <c:v>4.7432999999999996</c:v>
                </c:pt>
                <c:pt idx="159">
                  <c:v>5.4332000000000003</c:v>
                </c:pt>
                <c:pt idx="160">
                  <c:v>5.5438000000000001</c:v>
                </c:pt>
                <c:pt idx="161">
                  <c:v>5.7111999999999998</c:v>
                </c:pt>
                <c:pt idx="162">
                  <c:v>5.5930999999999997</c:v>
                </c:pt>
                <c:pt idx="163">
                  <c:v>5.1773999999999996</c:v>
                </c:pt>
                <c:pt idx="164">
                  <c:v>5.9016999999999999</c:v>
                </c:pt>
                <c:pt idx="165">
                  <c:v>7.1874000000000002</c:v>
                </c:pt>
                <c:pt idx="166">
                  <c:v>7.8978000000000002</c:v>
                </c:pt>
                <c:pt idx="167">
                  <c:v>7.3394000000000004</c:v>
                </c:pt>
                <c:pt idx="168">
                  <c:v>7.4562999999999997</c:v>
                </c:pt>
                <c:pt idx="169">
                  <c:v>7.5339</c:v>
                </c:pt>
                <c:pt idx="170">
                  <c:v>7.4504000000000001</c:v>
                </c:pt>
                <c:pt idx="171">
                  <c:v>7.7442000000000002</c:v>
                </c:pt>
                <c:pt idx="172">
                  <c:v>7.7516999999999996</c:v>
                </c:pt>
                <c:pt idx="173">
                  <c:v>7.5906000000000002</c:v>
                </c:pt>
                <c:pt idx="174">
                  <c:v>8.0385000000000009</c:v>
                </c:pt>
                <c:pt idx="175">
                  <c:v>8.2073</c:v>
                </c:pt>
                <c:pt idx="176">
                  <c:v>7.1165000000000003</c:v>
                </c:pt>
                <c:pt idx="177">
                  <c:v>7.2164999999999999</c:v>
                </c:pt>
                <c:pt idx="178">
                  <c:v>8.3442000000000007</c:v>
                </c:pt>
                <c:pt idx="179">
                  <c:v>10.2423</c:v>
                </c:pt>
                <c:pt idx="180">
                  <c:v>11.4764</c:v>
                </c:pt>
                <c:pt idx="181">
                  <c:v>11.9694</c:v>
                </c:pt>
                <c:pt idx="182">
                  <c:v>9.5472000000000001</c:v>
                </c:pt>
                <c:pt idx="183">
                  <c:v>8.4296000000000006</c:v>
                </c:pt>
                <c:pt idx="184">
                  <c:v>7.7892000000000001</c:v>
                </c:pt>
                <c:pt idx="185">
                  <c:v>8.0928000000000004</c:v>
                </c:pt>
                <c:pt idx="186">
                  <c:v>6.2019000000000002</c:v>
                </c:pt>
                <c:pt idx="187">
                  <c:v>4.9009999999999998</c:v>
                </c:pt>
                <c:pt idx="188">
                  <c:v>5.0056000000000003</c:v>
                </c:pt>
                <c:pt idx="189">
                  <c:v>6.4767000000000001</c:v>
                </c:pt>
                <c:pt idx="190">
                  <c:v>7.2004000000000001</c:v>
                </c:pt>
                <c:pt idx="191">
                  <c:v>6.2065000000000001</c:v>
                </c:pt>
                <c:pt idx="192">
                  <c:v>5.8590999999999998</c:v>
                </c:pt>
                <c:pt idx="193">
                  <c:v>6.1787000000000001</c:v>
                </c:pt>
                <c:pt idx="194">
                  <c:v>6.9836999999999998</c:v>
                </c:pt>
                <c:pt idx="195">
                  <c:v>7.5109000000000004</c:v>
                </c:pt>
                <c:pt idx="196">
                  <c:v>7.5012999999999996</c:v>
                </c:pt>
                <c:pt idx="197">
                  <c:v>7.6712999999999996</c:v>
                </c:pt>
                <c:pt idx="198">
                  <c:v>8.4390999999999998</c:v>
                </c:pt>
                <c:pt idx="199">
                  <c:v>9.1610999999999994</c:v>
                </c:pt>
                <c:pt idx="200">
                  <c:v>10.092499999999999</c:v>
                </c:pt>
                <c:pt idx="201">
                  <c:v>10.797800000000001</c:v>
                </c:pt>
                <c:pt idx="202">
                  <c:v>10.054500000000001</c:v>
                </c:pt>
                <c:pt idx="203">
                  <c:v>9.9260000000000002</c:v>
                </c:pt>
                <c:pt idx="204">
                  <c:v>10.661099999999999</c:v>
                </c:pt>
                <c:pt idx="205">
                  <c:v>10.9353</c:v>
                </c:pt>
                <c:pt idx="206">
                  <c:v>10.1797</c:v>
                </c:pt>
                <c:pt idx="207">
                  <c:v>9.8648000000000007</c:v>
                </c:pt>
                <c:pt idx="208">
                  <c:v>9.7813999999999997</c:v>
                </c:pt>
                <c:pt idx="209">
                  <c:v>8.8459000000000003</c:v>
                </c:pt>
                <c:pt idx="210">
                  <c:v>8.7736999999999998</c:v>
                </c:pt>
                <c:pt idx="211">
                  <c:v>8.5978999999999992</c:v>
                </c:pt>
                <c:pt idx="212">
                  <c:v>8.7242999999999995</c:v>
                </c:pt>
                <c:pt idx="213">
                  <c:v>9.2299000000000007</c:v>
                </c:pt>
                <c:pt idx="214">
                  <c:v>8.3513999999999999</c:v>
                </c:pt>
                <c:pt idx="215">
                  <c:v>8.5929000000000002</c:v>
                </c:pt>
                <c:pt idx="216">
                  <c:v>8.4129000000000005</c:v>
                </c:pt>
                <c:pt idx="217">
                  <c:v>8.3783999999999992</c:v>
                </c:pt>
                <c:pt idx="218">
                  <c:v>9.3385999999999996</c:v>
                </c:pt>
                <c:pt idx="219">
                  <c:v>9.9789999999999992</c:v>
                </c:pt>
                <c:pt idx="220">
                  <c:v>12.233599999999999</c:v>
                </c:pt>
                <c:pt idx="221">
                  <c:v>12.0221</c:v>
                </c:pt>
                <c:pt idx="222">
                  <c:v>11.835900000000001</c:v>
                </c:pt>
                <c:pt idx="223">
                  <c:v>11.957000000000001</c:v>
                </c:pt>
                <c:pt idx="224">
                  <c:v>11.4354</c:v>
                </c:pt>
                <c:pt idx="225">
                  <c:v>11.179</c:v>
                </c:pt>
                <c:pt idx="226">
                  <c:v>11.2644</c:v>
                </c:pt>
                <c:pt idx="227">
                  <c:v>11.380100000000001</c:v>
                </c:pt>
                <c:pt idx="228">
                  <c:v>11.5389</c:v>
                </c:pt>
                <c:pt idx="229">
                  <c:v>11.740600000000001</c:v>
                </c:pt>
                <c:pt idx="230">
                  <c:v>12.085699999999999</c:v>
                </c:pt>
                <c:pt idx="231">
                  <c:v>10.901400000000001</c:v>
                </c:pt>
                <c:pt idx="232">
                  <c:v>10.8279</c:v>
                </c:pt>
                <c:pt idx="233">
                  <c:v>10.778700000000001</c:v>
                </c:pt>
                <c:pt idx="234">
                  <c:v>10.291700000000001</c:v>
                </c:pt>
                <c:pt idx="235">
                  <c:v>10.481299999999999</c:v>
                </c:pt>
                <c:pt idx="236">
                  <c:v>10.78</c:v>
                </c:pt>
                <c:pt idx="237">
                  <c:v>11.538399999999999</c:v>
                </c:pt>
                <c:pt idx="238">
                  <c:v>13.0547</c:v>
                </c:pt>
                <c:pt idx="239">
                  <c:v>13.6174</c:v>
                </c:pt>
                <c:pt idx="240">
                  <c:v>14.026</c:v>
                </c:pt>
                <c:pt idx="241">
                  <c:v>14.0334</c:v>
                </c:pt>
                <c:pt idx="242">
                  <c:v>14.255699999999999</c:v>
                </c:pt>
                <c:pt idx="243">
                  <c:v>14.824299999999999</c:v>
                </c:pt>
                <c:pt idx="244">
                  <c:v>15.0144</c:v>
                </c:pt>
                <c:pt idx="245">
                  <c:v>14.796200000000001</c:v>
                </c:pt>
                <c:pt idx="246">
                  <c:v>14.362500000000001</c:v>
                </c:pt>
                <c:pt idx="247">
                  <c:v>14.5997</c:v>
                </c:pt>
                <c:pt idx="248">
                  <c:v>14.553800000000001</c:v>
                </c:pt>
                <c:pt idx="249">
                  <c:v>14.6584</c:v>
                </c:pt>
                <c:pt idx="250">
                  <c:v>14.8093</c:v>
                </c:pt>
                <c:pt idx="251">
                  <c:v>14.9724</c:v>
                </c:pt>
                <c:pt idx="252">
                  <c:v>15.0435</c:v>
                </c:pt>
                <c:pt idx="253">
                  <c:v>14.9747</c:v>
                </c:pt>
                <c:pt idx="254">
                  <c:v>14.904199999999999</c:v>
                </c:pt>
                <c:pt idx="255">
                  <c:v>14.969799999999999</c:v>
                </c:pt>
                <c:pt idx="256">
                  <c:v>15.0328</c:v>
                </c:pt>
                <c:pt idx="257">
                  <c:v>14.9229</c:v>
                </c:pt>
                <c:pt idx="258">
                  <c:v>14.1692</c:v>
                </c:pt>
                <c:pt idx="259">
                  <c:v>14.0246</c:v>
                </c:pt>
                <c:pt idx="260">
                  <c:v>13.861000000000001</c:v>
                </c:pt>
                <c:pt idx="261">
                  <c:v>13.4275</c:v>
                </c:pt>
                <c:pt idx="262">
                  <c:v>13.7067</c:v>
                </c:pt>
                <c:pt idx="263">
                  <c:v>14.079700000000001</c:v>
                </c:pt>
                <c:pt idx="264">
                  <c:v>14.305400000000001</c:v>
                </c:pt>
                <c:pt idx="265">
                  <c:v>14.025600000000001</c:v>
                </c:pt>
                <c:pt idx="266">
                  <c:v>14.3622</c:v>
                </c:pt>
                <c:pt idx="267">
                  <c:v>14.4884</c:v>
                </c:pt>
                <c:pt idx="268">
                  <c:v>14.4072</c:v>
                </c:pt>
                <c:pt idx="269">
                  <c:v>14.6852</c:v>
                </c:pt>
                <c:pt idx="270">
                  <c:v>14.893700000000001</c:v>
                </c:pt>
                <c:pt idx="271">
                  <c:v>14.843</c:v>
                </c:pt>
                <c:pt idx="272">
                  <c:v>14.773199999999999</c:v>
                </c:pt>
                <c:pt idx="273">
                  <c:v>14.5863</c:v>
                </c:pt>
                <c:pt idx="274">
                  <c:v>14.3217</c:v>
                </c:pt>
                <c:pt idx="275">
                  <c:v>14.5358</c:v>
                </c:pt>
                <c:pt idx="276">
                  <c:v>14.751300000000001</c:v>
                </c:pt>
                <c:pt idx="277">
                  <c:v>14.9337</c:v>
                </c:pt>
                <c:pt idx="278">
                  <c:v>14.801500000000001</c:v>
                </c:pt>
                <c:pt idx="279">
                  <c:v>14.7835</c:v>
                </c:pt>
                <c:pt idx="280">
                  <c:v>14.754200000000001</c:v>
                </c:pt>
                <c:pt idx="281">
                  <c:v>15.009600000000001</c:v>
                </c:pt>
                <c:pt idx="282">
                  <c:v>15.188499999999999</c:v>
                </c:pt>
                <c:pt idx="283">
                  <c:v>15.194800000000001</c:v>
                </c:pt>
                <c:pt idx="284">
                  <c:v>15.2515</c:v>
                </c:pt>
                <c:pt idx="285">
                  <c:v>15.2515</c:v>
                </c:pt>
                <c:pt idx="286">
                  <c:v>15.249700000000001</c:v>
                </c:pt>
                <c:pt idx="287">
                  <c:v>15.2515</c:v>
                </c:pt>
                <c:pt idx="288">
                  <c:v>15.2515</c:v>
                </c:pt>
                <c:pt idx="289">
                  <c:v>15.2515</c:v>
                </c:pt>
                <c:pt idx="290">
                  <c:v>15.2515</c:v>
                </c:pt>
                <c:pt idx="291">
                  <c:v>15.2515</c:v>
                </c:pt>
                <c:pt idx="292">
                  <c:v>15.250999999999999</c:v>
                </c:pt>
                <c:pt idx="293">
                  <c:v>15.225</c:v>
                </c:pt>
                <c:pt idx="294">
                  <c:v>15.250400000000001</c:v>
                </c:pt>
                <c:pt idx="295">
                  <c:v>15.238899999999999</c:v>
                </c:pt>
                <c:pt idx="296">
                  <c:v>14.8088</c:v>
                </c:pt>
                <c:pt idx="297">
                  <c:v>14.817299999999999</c:v>
                </c:pt>
                <c:pt idx="298">
                  <c:v>14.4998</c:v>
                </c:pt>
                <c:pt idx="299">
                  <c:v>14.549799999999999</c:v>
                </c:pt>
                <c:pt idx="300">
                  <c:v>14.5877</c:v>
                </c:pt>
                <c:pt idx="301">
                  <c:v>14.507899999999999</c:v>
                </c:pt>
                <c:pt idx="302">
                  <c:v>14.6404</c:v>
                </c:pt>
                <c:pt idx="303">
                  <c:v>14.93</c:v>
                </c:pt>
                <c:pt idx="304">
                  <c:v>14.79</c:v>
                </c:pt>
                <c:pt idx="305">
                  <c:v>14.84</c:v>
                </c:pt>
                <c:pt idx="306">
                  <c:v>14.64</c:v>
                </c:pt>
                <c:pt idx="307">
                  <c:v>14.51</c:v>
                </c:pt>
                <c:pt idx="308">
                  <c:v>14.61</c:v>
                </c:pt>
                <c:pt idx="309">
                  <c:v>14.88</c:v>
                </c:pt>
                <c:pt idx="310">
                  <c:v>14.95</c:v>
                </c:pt>
                <c:pt idx="311">
                  <c:v>14.91</c:v>
                </c:pt>
                <c:pt idx="312">
                  <c:v>14.95</c:v>
                </c:pt>
                <c:pt idx="313">
                  <c:v>15.01</c:v>
                </c:pt>
                <c:pt idx="314">
                  <c:v>14.89</c:v>
                </c:pt>
                <c:pt idx="315">
                  <c:v>14.58</c:v>
                </c:pt>
                <c:pt idx="316">
                  <c:v>14.53</c:v>
                </c:pt>
                <c:pt idx="317">
                  <c:v>14.65</c:v>
                </c:pt>
                <c:pt idx="318">
                  <c:v>14.71</c:v>
                </c:pt>
                <c:pt idx="319">
                  <c:v>14.93</c:v>
                </c:pt>
                <c:pt idx="320">
                  <c:v>14.83</c:v>
                </c:pt>
                <c:pt idx="321">
                  <c:v>15</c:v>
                </c:pt>
                <c:pt idx="322">
                  <c:v>15.03</c:v>
                </c:pt>
                <c:pt idx="323">
                  <c:v>15</c:v>
                </c:pt>
                <c:pt idx="324">
                  <c:v>14.95</c:v>
                </c:pt>
                <c:pt idx="325">
                  <c:v>14.81</c:v>
                </c:pt>
                <c:pt idx="326">
                  <c:v>14.49</c:v>
                </c:pt>
                <c:pt idx="327">
                  <c:v>14.57</c:v>
                </c:pt>
                <c:pt idx="328">
                  <c:v>14.42</c:v>
                </c:pt>
                <c:pt idx="329">
                  <c:v>14.25</c:v>
                </c:pt>
                <c:pt idx="330">
                  <c:v>14.2</c:v>
                </c:pt>
                <c:pt idx="331">
                  <c:v>14.266389999999999</c:v>
                </c:pt>
                <c:pt idx="332">
                  <c:v>14.38686</c:v>
                </c:pt>
                <c:pt idx="333">
                  <c:v>14.35249</c:v>
                </c:pt>
                <c:pt idx="334">
                  <c:v>15.148300000000001</c:v>
                </c:pt>
                <c:pt idx="335">
                  <c:v>15.21246</c:v>
                </c:pt>
                <c:pt idx="336">
                  <c:v>15.251519999999999</c:v>
                </c:pt>
                <c:pt idx="337">
                  <c:v>15.225</c:v>
                </c:pt>
                <c:pt idx="338">
                  <c:v>15.184530000000001</c:v>
                </c:pt>
                <c:pt idx="339">
                  <c:v>15.06451</c:v>
                </c:pt>
                <c:pt idx="340">
                  <c:v>14.635070000000001</c:v>
                </c:pt>
                <c:pt idx="341">
                  <c:v>14.43512</c:v>
                </c:pt>
                <c:pt idx="342">
                  <c:v>14.288130000000001</c:v>
                </c:pt>
                <c:pt idx="343">
                  <c:v>14.458550000000001</c:v>
                </c:pt>
                <c:pt idx="344">
                  <c:v>14.50573</c:v>
                </c:pt>
                <c:pt idx="345">
                  <c:v>14.4628</c:v>
                </c:pt>
                <c:pt idx="346">
                  <c:v>14.68092</c:v>
                </c:pt>
                <c:pt idx="347">
                  <c:v>14.299849999999999</c:v>
                </c:pt>
                <c:pt idx="348">
                  <c:v>14.15432</c:v>
                </c:pt>
                <c:pt idx="349">
                  <c:v>14.179930000000001</c:v>
                </c:pt>
                <c:pt idx="350">
                  <c:v>14.120699999999999</c:v>
                </c:pt>
                <c:pt idx="351">
                  <c:v>14.14499</c:v>
                </c:pt>
                <c:pt idx="352">
                  <c:v>14.41886</c:v>
                </c:pt>
                <c:pt idx="353">
                  <c:v>14.47791</c:v>
                </c:pt>
                <c:pt idx="354">
                  <c:v>14.55467</c:v>
                </c:pt>
                <c:pt idx="355">
                  <c:v>13.87656</c:v>
                </c:pt>
                <c:pt idx="356">
                  <c:v>13.1676</c:v>
                </c:pt>
                <c:pt idx="357">
                  <c:v>12.105919999999999</c:v>
                </c:pt>
                <c:pt idx="358">
                  <c:v>12.319800000000001</c:v>
                </c:pt>
              </c:numCache>
            </c:numRef>
          </c:val>
          <c:smooth val="0"/>
          <c:extLst>
            <c:ext xmlns:c16="http://schemas.microsoft.com/office/drawing/2014/chart" uri="{C3380CC4-5D6E-409C-BE32-E72D297353CC}">
              <c16:uniqueId val="{00000002-F39C-4FB7-B568-9FFA8D47864B}"/>
            </c:ext>
          </c:extLst>
        </c:ser>
        <c:dLbls>
          <c:showLegendKey val="0"/>
          <c:showVal val="0"/>
          <c:showCatName val="0"/>
          <c:showSerName val="0"/>
          <c:showPercent val="0"/>
          <c:showBubbleSize val="0"/>
        </c:dLbls>
        <c:marker val="1"/>
        <c:smooth val="0"/>
        <c:axId val="816684280"/>
        <c:axId val="816684608"/>
      </c:lineChart>
      <c:catAx>
        <c:axId val="71296771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2975912"/>
        <c:crosses val="autoZero"/>
        <c:auto val="1"/>
        <c:lblAlgn val="ctr"/>
        <c:lblOffset val="100"/>
        <c:noMultiLvlLbl val="1"/>
      </c:catAx>
      <c:valAx>
        <c:axId val="712975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mcm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2967712"/>
        <c:crosses val="autoZero"/>
        <c:crossBetween val="between"/>
      </c:valAx>
      <c:valAx>
        <c:axId val="816684608"/>
        <c:scaling>
          <c:orientation val="minMax"/>
        </c:scaling>
        <c:delete val="0"/>
        <c:axPos val="r"/>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Historic GB Combined Weather Variable (CWV)</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16684280"/>
        <c:crosses val="max"/>
        <c:crossBetween val="between"/>
      </c:valAx>
      <c:catAx>
        <c:axId val="816684280"/>
        <c:scaling>
          <c:orientation val="minMax"/>
        </c:scaling>
        <c:delete val="1"/>
        <c:axPos val="b"/>
        <c:majorTickMark val="out"/>
        <c:minorTickMark val="none"/>
        <c:tickLblPos val="nextTo"/>
        <c:crossAx val="8166846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96412801102959E-2"/>
          <c:y val="2.2059323948830579E-2"/>
          <c:w val="0.8738214174311254"/>
          <c:h val="0.81161353138195425"/>
        </c:manualLayout>
      </c:layout>
      <c:lineChart>
        <c:grouping val="standard"/>
        <c:varyColors val="0"/>
        <c:ser>
          <c:idx val="0"/>
          <c:order val="0"/>
          <c:tx>
            <c:strRef>
              <c:f>'Figure 4 pop up B chart &amp; data'!$B$1</c:f>
              <c:strCache>
                <c:ptCount val="1"/>
                <c:pt idx="0">
                  <c:v>2016/17</c:v>
                </c:pt>
              </c:strCache>
            </c:strRef>
          </c:tx>
          <c:spPr>
            <a:ln w="28575" cap="rnd">
              <a:solidFill>
                <a:schemeClr val="accent1"/>
              </a:solidFill>
              <a:round/>
            </a:ln>
            <a:effectLst/>
          </c:spPr>
          <c:marker>
            <c:symbol val="none"/>
          </c:marker>
          <c:cat>
            <c:strRef>
              <c:f>'Figure 4 pop up B chart &amp; data'!$A$2:$A$366</c:f>
              <c:strCache>
                <c:ptCount val="365"/>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strCache>
            </c:strRef>
          </c:cat>
          <c:val>
            <c:numRef>
              <c:f>'Figure 4 pop up B chart &amp; data'!$B$2:$B$366</c:f>
              <c:numCache>
                <c:formatCode>General</c:formatCode>
                <c:ptCount val="365"/>
                <c:pt idx="0">
                  <c:v>33.767640619999995</c:v>
                </c:pt>
                <c:pt idx="1">
                  <c:v>33.588867309999998</c:v>
                </c:pt>
                <c:pt idx="2">
                  <c:v>29.635339520000002</c:v>
                </c:pt>
                <c:pt idx="3">
                  <c:v>34.412396819999998</c:v>
                </c:pt>
                <c:pt idx="4">
                  <c:v>34.957508879999999</c:v>
                </c:pt>
                <c:pt idx="5">
                  <c:v>38.190082009999998</c:v>
                </c:pt>
                <c:pt idx="6">
                  <c:v>39.494247959999996</c:v>
                </c:pt>
                <c:pt idx="7">
                  <c:v>33.243043530000001</c:v>
                </c:pt>
                <c:pt idx="8">
                  <c:v>34.986815979999996</c:v>
                </c:pt>
                <c:pt idx="9">
                  <c:v>39.910408779999997</c:v>
                </c:pt>
                <c:pt idx="10">
                  <c:v>43.131259069999999</c:v>
                </c:pt>
                <c:pt idx="11">
                  <c:v>41.604359159999994</c:v>
                </c:pt>
                <c:pt idx="12">
                  <c:v>41.997074300000001</c:v>
                </c:pt>
                <c:pt idx="13">
                  <c:v>42.803019549999995</c:v>
                </c:pt>
                <c:pt idx="14">
                  <c:v>41.648319809999997</c:v>
                </c:pt>
                <c:pt idx="15">
                  <c:v>38.949135899999995</c:v>
                </c:pt>
                <c:pt idx="16">
                  <c:v>40.637224859999996</c:v>
                </c:pt>
                <c:pt idx="17">
                  <c:v>44.55558413</c:v>
                </c:pt>
                <c:pt idx="18">
                  <c:v>45.806997299999999</c:v>
                </c:pt>
                <c:pt idx="19">
                  <c:v>47.345620049999994</c:v>
                </c:pt>
                <c:pt idx="20">
                  <c:v>44.763664540000001</c:v>
                </c:pt>
                <c:pt idx="21">
                  <c:v>45.654600379999998</c:v>
                </c:pt>
                <c:pt idx="22">
                  <c:v>44.40611792</c:v>
                </c:pt>
                <c:pt idx="23">
                  <c:v>47.709028089999997</c:v>
                </c:pt>
                <c:pt idx="24">
                  <c:v>47.43647206</c:v>
                </c:pt>
                <c:pt idx="25">
                  <c:v>45.663392510000001</c:v>
                </c:pt>
                <c:pt idx="26">
                  <c:v>45.786482329999998</c:v>
                </c:pt>
                <c:pt idx="27">
                  <c:v>46.308148709999998</c:v>
                </c:pt>
                <c:pt idx="28">
                  <c:v>44.895546490000001</c:v>
                </c:pt>
                <c:pt idx="29">
                  <c:v>44.441286439999999</c:v>
                </c:pt>
                <c:pt idx="30">
                  <c:v>45.880265049999991</c:v>
                </c:pt>
                <c:pt idx="31">
                  <c:v>48.213110209999996</c:v>
                </c:pt>
                <c:pt idx="32">
                  <c:v>53.734567849999998</c:v>
                </c:pt>
                <c:pt idx="33">
                  <c:v>51.823744929999997</c:v>
                </c:pt>
                <c:pt idx="34">
                  <c:v>42.691652570000002</c:v>
                </c:pt>
                <c:pt idx="35">
                  <c:v>46.733101659999996</c:v>
                </c:pt>
                <c:pt idx="36">
                  <c:v>45.127072579999997</c:v>
                </c:pt>
                <c:pt idx="37">
                  <c:v>48.517904049999999</c:v>
                </c:pt>
                <c:pt idx="38">
                  <c:v>47.688513119999996</c:v>
                </c:pt>
                <c:pt idx="39">
                  <c:v>48.309823639999998</c:v>
                </c:pt>
                <c:pt idx="40">
                  <c:v>46.372624330000001</c:v>
                </c:pt>
                <c:pt idx="41">
                  <c:v>46.563120479999995</c:v>
                </c:pt>
                <c:pt idx="42">
                  <c:v>47.336827919999998</c:v>
                </c:pt>
                <c:pt idx="43">
                  <c:v>46.768270180000002</c:v>
                </c:pt>
                <c:pt idx="44">
                  <c:v>46.226088829999995</c:v>
                </c:pt>
                <c:pt idx="45">
                  <c:v>43.459498590000003</c:v>
                </c:pt>
                <c:pt idx="46">
                  <c:v>44.898477199999995</c:v>
                </c:pt>
                <c:pt idx="47">
                  <c:v>43.916689349999999</c:v>
                </c:pt>
                <c:pt idx="48">
                  <c:v>48.359645709999995</c:v>
                </c:pt>
                <c:pt idx="49">
                  <c:v>47.09944041</c:v>
                </c:pt>
                <c:pt idx="50">
                  <c:v>45.804066589999998</c:v>
                </c:pt>
                <c:pt idx="51">
                  <c:v>43.236764629999996</c:v>
                </c:pt>
                <c:pt idx="52">
                  <c:v>45.405490029999996</c:v>
                </c:pt>
                <c:pt idx="53">
                  <c:v>46.012146999999999</c:v>
                </c:pt>
                <c:pt idx="54">
                  <c:v>47.319243659999998</c:v>
                </c:pt>
                <c:pt idx="55">
                  <c:v>47.462848449999996</c:v>
                </c:pt>
                <c:pt idx="56">
                  <c:v>47.117024669999992</c:v>
                </c:pt>
                <c:pt idx="57">
                  <c:v>46.302287290000002</c:v>
                </c:pt>
                <c:pt idx="58">
                  <c:v>48.834420729999991</c:v>
                </c:pt>
                <c:pt idx="59">
                  <c:v>49.892407039999995</c:v>
                </c:pt>
                <c:pt idx="60">
                  <c:v>49.476246219999993</c:v>
                </c:pt>
                <c:pt idx="61">
                  <c:v>48.822697889999993</c:v>
                </c:pt>
                <c:pt idx="62">
                  <c:v>46.325732969999997</c:v>
                </c:pt>
                <c:pt idx="63">
                  <c:v>45.607709020000001</c:v>
                </c:pt>
                <c:pt idx="64">
                  <c:v>46.252465219999998</c:v>
                </c:pt>
                <c:pt idx="65">
                  <c:v>47.559561879999997</c:v>
                </c:pt>
                <c:pt idx="66">
                  <c:v>43.122466939999995</c:v>
                </c:pt>
                <c:pt idx="67">
                  <c:v>42.556839909999994</c:v>
                </c:pt>
                <c:pt idx="68">
                  <c:v>42.545117069999996</c:v>
                </c:pt>
                <c:pt idx="69">
                  <c:v>43.069714159999997</c:v>
                </c:pt>
                <c:pt idx="70">
                  <c:v>42.800088839999994</c:v>
                </c:pt>
                <c:pt idx="71">
                  <c:v>43.353993029999998</c:v>
                </c:pt>
                <c:pt idx="72">
                  <c:v>44.795902349999999</c:v>
                </c:pt>
                <c:pt idx="73">
                  <c:v>44.224413899999995</c:v>
                </c:pt>
                <c:pt idx="74">
                  <c:v>44.25665171</c:v>
                </c:pt>
                <c:pt idx="75">
                  <c:v>44.842793709999995</c:v>
                </c:pt>
                <c:pt idx="76">
                  <c:v>45.250162400000001</c:v>
                </c:pt>
                <c:pt idx="77">
                  <c:v>45.179825360000002</c:v>
                </c:pt>
                <c:pt idx="78">
                  <c:v>45.235508850000002</c:v>
                </c:pt>
                <c:pt idx="79">
                  <c:v>45.742521679999996</c:v>
                </c:pt>
                <c:pt idx="80">
                  <c:v>44.76073383</c:v>
                </c:pt>
                <c:pt idx="81">
                  <c:v>45.241370269999997</c:v>
                </c:pt>
                <c:pt idx="82">
                  <c:v>46.50157557</c:v>
                </c:pt>
                <c:pt idx="83">
                  <c:v>46.853260769999999</c:v>
                </c:pt>
                <c:pt idx="84">
                  <c:v>46.466407049999994</c:v>
                </c:pt>
                <c:pt idx="85">
                  <c:v>33.68851145</c:v>
                </c:pt>
                <c:pt idx="86">
                  <c:v>47.852632880000002</c:v>
                </c:pt>
                <c:pt idx="87">
                  <c:v>50.106348869999998</c:v>
                </c:pt>
                <c:pt idx="88">
                  <c:v>50.953324059999993</c:v>
                </c:pt>
                <c:pt idx="89">
                  <c:v>50.970908319999999</c:v>
                </c:pt>
                <c:pt idx="90">
                  <c:v>52.210598650000001</c:v>
                </c:pt>
                <c:pt idx="91">
                  <c:v>51.322593519999998</c:v>
                </c:pt>
                <c:pt idx="92">
                  <c:v>49.672603789999997</c:v>
                </c:pt>
                <c:pt idx="93">
                  <c:v>51.832537059999993</c:v>
                </c:pt>
                <c:pt idx="94">
                  <c:v>48.717192330000003</c:v>
                </c:pt>
                <c:pt idx="95">
                  <c:v>50.16789378</c:v>
                </c:pt>
                <c:pt idx="96">
                  <c:v>49.490899769999999</c:v>
                </c:pt>
                <c:pt idx="97">
                  <c:v>50.487341169999993</c:v>
                </c:pt>
                <c:pt idx="98">
                  <c:v>49.057154689999997</c:v>
                </c:pt>
                <c:pt idx="99">
                  <c:v>48.37136855</c:v>
                </c:pt>
                <c:pt idx="100">
                  <c:v>50.255815079999998</c:v>
                </c:pt>
                <c:pt idx="101">
                  <c:v>52.57986811</c:v>
                </c:pt>
                <c:pt idx="102">
                  <c:v>54.051084529999997</c:v>
                </c:pt>
                <c:pt idx="103">
                  <c:v>54.449661089999999</c:v>
                </c:pt>
                <c:pt idx="104">
                  <c:v>53.529418149999998</c:v>
                </c:pt>
                <c:pt idx="105">
                  <c:v>55.188200009999996</c:v>
                </c:pt>
                <c:pt idx="106">
                  <c:v>52.559353139999999</c:v>
                </c:pt>
                <c:pt idx="107">
                  <c:v>52.362995569999995</c:v>
                </c:pt>
                <c:pt idx="108">
                  <c:v>53.755082819999998</c:v>
                </c:pt>
                <c:pt idx="109">
                  <c:v>53.634923709999995</c:v>
                </c:pt>
                <c:pt idx="110">
                  <c:v>53.70233004</c:v>
                </c:pt>
                <c:pt idx="111">
                  <c:v>55.255606339999993</c:v>
                </c:pt>
                <c:pt idx="112">
                  <c:v>55.783134139999994</c:v>
                </c:pt>
                <c:pt idx="113">
                  <c:v>56.211017799999993</c:v>
                </c:pt>
                <c:pt idx="114">
                  <c:v>56.975933109999993</c:v>
                </c:pt>
                <c:pt idx="115">
                  <c:v>55.871055439999999</c:v>
                </c:pt>
                <c:pt idx="116">
                  <c:v>52.902246209999994</c:v>
                </c:pt>
                <c:pt idx="117">
                  <c:v>53.661300099999998</c:v>
                </c:pt>
                <c:pt idx="118">
                  <c:v>55.982422419999992</c:v>
                </c:pt>
                <c:pt idx="119">
                  <c:v>52.266282140000001</c:v>
                </c:pt>
                <c:pt idx="120">
                  <c:v>52.46850113</c:v>
                </c:pt>
                <c:pt idx="121">
                  <c:v>55.158892909999999</c:v>
                </c:pt>
                <c:pt idx="122">
                  <c:v>56.679931399999994</c:v>
                </c:pt>
                <c:pt idx="123">
                  <c:v>56.548049449999993</c:v>
                </c:pt>
                <c:pt idx="124">
                  <c:v>55.677628579999997</c:v>
                </c:pt>
                <c:pt idx="125">
                  <c:v>60.120584940000001</c:v>
                </c:pt>
                <c:pt idx="126">
                  <c:v>58.523347989999991</c:v>
                </c:pt>
                <c:pt idx="127">
                  <c:v>60.164545590000003</c:v>
                </c:pt>
                <c:pt idx="128">
                  <c:v>60.917738059999991</c:v>
                </c:pt>
                <c:pt idx="129">
                  <c:v>56.926111039999995</c:v>
                </c:pt>
                <c:pt idx="130">
                  <c:v>54.200550739999997</c:v>
                </c:pt>
                <c:pt idx="131">
                  <c:v>55.680559289999998</c:v>
                </c:pt>
                <c:pt idx="132">
                  <c:v>51.92631978</c:v>
                </c:pt>
                <c:pt idx="133">
                  <c:v>52.105093089999997</c:v>
                </c:pt>
                <c:pt idx="134">
                  <c:v>51.618595229999997</c:v>
                </c:pt>
                <c:pt idx="135">
                  <c:v>49.470384799999998</c:v>
                </c:pt>
                <c:pt idx="136">
                  <c:v>49.030778300000001</c:v>
                </c:pt>
                <c:pt idx="137">
                  <c:v>49.142145280000001</c:v>
                </c:pt>
                <c:pt idx="138">
                  <c:v>50.162032359999998</c:v>
                </c:pt>
                <c:pt idx="139">
                  <c:v>48.022614060000002</c:v>
                </c:pt>
                <c:pt idx="140">
                  <c:v>46.252465219999998</c:v>
                </c:pt>
                <c:pt idx="141">
                  <c:v>46.0707612</c:v>
                </c:pt>
                <c:pt idx="142">
                  <c:v>45.027428439999994</c:v>
                </c:pt>
                <c:pt idx="143">
                  <c:v>45.552025529999995</c:v>
                </c:pt>
                <c:pt idx="144">
                  <c:v>45.299984469999998</c:v>
                </c:pt>
                <c:pt idx="145">
                  <c:v>47.254768040000002</c:v>
                </c:pt>
                <c:pt idx="146">
                  <c:v>46.079553329999996</c:v>
                </c:pt>
                <c:pt idx="147">
                  <c:v>46.566051189999996</c:v>
                </c:pt>
                <c:pt idx="148">
                  <c:v>44.898477199999995</c:v>
                </c:pt>
                <c:pt idx="149">
                  <c:v>44.107185499999993</c:v>
                </c:pt>
                <c:pt idx="150">
                  <c:v>44.640574720000004</c:v>
                </c:pt>
                <c:pt idx="151">
                  <c:v>44.283028099999996</c:v>
                </c:pt>
                <c:pt idx="152">
                  <c:v>41.756756080000002</c:v>
                </c:pt>
                <c:pt idx="153">
                  <c:v>43.480013559999996</c:v>
                </c:pt>
                <c:pt idx="154">
                  <c:v>42.228600389999997</c:v>
                </c:pt>
                <c:pt idx="155">
                  <c:v>42.545117069999996</c:v>
                </c:pt>
                <c:pt idx="156">
                  <c:v>42.808880970000004</c:v>
                </c:pt>
                <c:pt idx="157">
                  <c:v>42.53632494</c:v>
                </c:pt>
                <c:pt idx="158">
                  <c:v>42.190501159999997</c:v>
                </c:pt>
                <c:pt idx="159">
                  <c:v>41.041662840000001</c:v>
                </c:pt>
                <c:pt idx="160">
                  <c:v>42.413235119999996</c:v>
                </c:pt>
                <c:pt idx="161">
                  <c:v>41.492992179999995</c:v>
                </c:pt>
                <c:pt idx="162">
                  <c:v>41.217505440000004</c:v>
                </c:pt>
                <c:pt idx="163">
                  <c:v>40.739799709999993</c:v>
                </c:pt>
                <c:pt idx="164">
                  <c:v>41.548675669999994</c:v>
                </c:pt>
                <c:pt idx="165">
                  <c:v>40.563957110000004</c:v>
                </c:pt>
                <c:pt idx="166">
                  <c:v>41.068039229999997</c:v>
                </c:pt>
                <c:pt idx="167">
                  <c:v>41.425585849999997</c:v>
                </c:pt>
                <c:pt idx="168">
                  <c:v>41.199921179999997</c:v>
                </c:pt>
                <c:pt idx="169">
                  <c:v>40.373460959999996</c:v>
                </c:pt>
                <c:pt idx="170">
                  <c:v>40.396906639999997</c:v>
                </c:pt>
                <c:pt idx="171">
                  <c:v>39.857655999999999</c:v>
                </c:pt>
                <c:pt idx="172">
                  <c:v>40.361738119999998</c:v>
                </c:pt>
                <c:pt idx="173">
                  <c:v>39.086879270000004</c:v>
                </c:pt>
                <c:pt idx="174">
                  <c:v>38.902244539999998</c:v>
                </c:pt>
                <c:pt idx="175">
                  <c:v>38.34540964</c:v>
                </c:pt>
                <c:pt idx="176">
                  <c:v>37.894080299999999</c:v>
                </c:pt>
                <c:pt idx="177">
                  <c:v>37.984932309999998</c:v>
                </c:pt>
                <c:pt idx="178">
                  <c:v>39.28030613</c:v>
                </c:pt>
                <c:pt idx="179">
                  <c:v>39.728704759999992</c:v>
                </c:pt>
                <c:pt idx="180">
                  <c:v>39.092740689999999</c:v>
                </c:pt>
                <c:pt idx="181">
                  <c:v>36.578191509999996</c:v>
                </c:pt>
                <c:pt idx="182">
                  <c:v>37.557048649999999</c:v>
                </c:pt>
                <c:pt idx="183">
                  <c:v>38.556420760000002</c:v>
                </c:pt>
                <c:pt idx="184">
                  <c:v>40.265024689999997</c:v>
                </c:pt>
                <c:pt idx="185">
                  <c:v>40.089182089999994</c:v>
                </c:pt>
                <c:pt idx="186">
                  <c:v>40.396906639999997</c:v>
                </c:pt>
                <c:pt idx="187">
                  <c:v>39.696466950000001</c:v>
                </c:pt>
                <c:pt idx="188">
                  <c:v>39.743358309999998</c:v>
                </c:pt>
                <c:pt idx="189">
                  <c:v>40.619640599999997</c:v>
                </c:pt>
                <c:pt idx="190">
                  <c:v>39.371158139999999</c:v>
                </c:pt>
                <c:pt idx="191">
                  <c:v>38.380578159999999</c:v>
                </c:pt>
                <c:pt idx="192">
                  <c:v>38.518321530000001</c:v>
                </c:pt>
                <c:pt idx="193">
                  <c:v>38.38350887</c:v>
                </c:pt>
                <c:pt idx="194">
                  <c:v>39.318405359999993</c:v>
                </c:pt>
                <c:pt idx="195">
                  <c:v>38.755709039999999</c:v>
                </c:pt>
                <c:pt idx="196">
                  <c:v>37.539464389999999</c:v>
                </c:pt>
                <c:pt idx="197">
                  <c:v>38.321963959999998</c:v>
                </c:pt>
                <c:pt idx="198">
                  <c:v>39.025334359999995</c:v>
                </c:pt>
                <c:pt idx="199">
                  <c:v>39.429772339999992</c:v>
                </c:pt>
                <c:pt idx="200">
                  <c:v>39.371158139999999</c:v>
                </c:pt>
                <c:pt idx="201">
                  <c:v>39.500109379999998</c:v>
                </c:pt>
                <c:pt idx="202">
                  <c:v>40.57274924</c:v>
                </c:pt>
                <c:pt idx="203">
                  <c:v>39.081017849999995</c:v>
                </c:pt>
                <c:pt idx="204">
                  <c:v>38.670718449999995</c:v>
                </c:pt>
                <c:pt idx="205">
                  <c:v>39.775596119999996</c:v>
                </c:pt>
                <c:pt idx="206">
                  <c:v>41.196990469999996</c:v>
                </c:pt>
                <c:pt idx="207">
                  <c:v>42.416165829999997</c:v>
                </c:pt>
                <c:pt idx="208">
                  <c:v>41.393348039999999</c:v>
                </c:pt>
                <c:pt idx="209">
                  <c:v>42.178778319999999</c:v>
                </c:pt>
                <c:pt idx="210">
                  <c:v>40.672393379999995</c:v>
                </c:pt>
                <c:pt idx="211">
                  <c:v>37.630316399999998</c:v>
                </c:pt>
                <c:pt idx="212">
                  <c:v>41.35817952</c:v>
                </c:pt>
                <c:pt idx="213">
                  <c:v>44.444217149999993</c:v>
                </c:pt>
                <c:pt idx="214">
                  <c:v>40.713423319999997</c:v>
                </c:pt>
                <c:pt idx="215">
                  <c:v>40.015914339999995</c:v>
                </c:pt>
                <c:pt idx="216">
                  <c:v>39.714051209999994</c:v>
                </c:pt>
                <c:pt idx="217">
                  <c:v>40.874612370000001</c:v>
                </c:pt>
                <c:pt idx="218">
                  <c:v>39.86058671</c:v>
                </c:pt>
                <c:pt idx="219">
                  <c:v>38.617965670000004</c:v>
                </c:pt>
                <c:pt idx="220">
                  <c:v>41.30249603</c:v>
                </c:pt>
                <c:pt idx="221">
                  <c:v>39.054641459999999</c:v>
                </c:pt>
                <c:pt idx="222">
                  <c:v>39.268583290000002</c:v>
                </c:pt>
                <c:pt idx="223">
                  <c:v>40.443797999999994</c:v>
                </c:pt>
                <c:pt idx="224">
                  <c:v>39.989537949999999</c:v>
                </c:pt>
                <c:pt idx="225">
                  <c:v>39.083948559999996</c:v>
                </c:pt>
                <c:pt idx="226">
                  <c:v>41.786063179999999</c:v>
                </c:pt>
                <c:pt idx="227">
                  <c:v>39.910408779999997</c:v>
                </c:pt>
                <c:pt idx="228">
                  <c:v>42.01172785</c:v>
                </c:pt>
                <c:pt idx="229">
                  <c:v>40.563957110000004</c:v>
                </c:pt>
                <c:pt idx="230">
                  <c:v>40.314846759999995</c:v>
                </c:pt>
                <c:pt idx="231">
                  <c:v>40.303123919999997</c:v>
                </c:pt>
                <c:pt idx="232">
                  <c:v>38.843630339999997</c:v>
                </c:pt>
                <c:pt idx="233">
                  <c:v>37.850119650000003</c:v>
                </c:pt>
                <c:pt idx="234">
                  <c:v>36.3994182</c:v>
                </c:pt>
                <c:pt idx="235">
                  <c:v>37.770990479999995</c:v>
                </c:pt>
                <c:pt idx="236">
                  <c:v>36.589914349999994</c:v>
                </c:pt>
                <c:pt idx="237">
                  <c:v>36.715934879999999</c:v>
                </c:pt>
                <c:pt idx="238">
                  <c:v>37.489642319999994</c:v>
                </c:pt>
                <c:pt idx="239">
                  <c:v>37.603940009999995</c:v>
                </c:pt>
                <c:pt idx="240">
                  <c:v>38.108022129999995</c:v>
                </c:pt>
                <c:pt idx="241">
                  <c:v>37.776851899999997</c:v>
                </c:pt>
                <c:pt idx="242">
                  <c:v>36.182545659999995</c:v>
                </c:pt>
                <c:pt idx="243">
                  <c:v>36.393556779999997</c:v>
                </c:pt>
                <c:pt idx="244">
                  <c:v>36.818509729999995</c:v>
                </c:pt>
                <c:pt idx="245">
                  <c:v>36.068247969999994</c:v>
                </c:pt>
                <c:pt idx="246">
                  <c:v>35.707770639999993</c:v>
                </c:pt>
                <c:pt idx="247">
                  <c:v>36.13858501</c:v>
                </c:pt>
                <c:pt idx="248">
                  <c:v>36.217714180000002</c:v>
                </c:pt>
                <c:pt idx="249">
                  <c:v>36.818509729999995</c:v>
                </c:pt>
                <c:pt idx="250">
                  <c:v>37.624454980000003</c:v>
                </c:pt>
                <c:pt idx="251">
                  <c:v>36.545953699999998</c:v>
                </c:pt>
                <c:pt idx="252">
                  <c:v>36.258744120000003</c:v>
                </c:pt>
                <c:pt idx="253">
                  <c:v>36.411141039999997</c:v>
                </c:pt>
                <c:pt idx="254">
                  <c:v>34.969231719999996</c:v>
                </c:pt>
                <c:pt idx="255">
                  <c:v>33.190290750000003</c:v>
                </c:pt>
                <c:pt idx="256">
                  <c:v>27.915012749999999</c:v>
                </c:pt>
                <c:pt idx="257">
                  <c:v>26.109695389999999</c:v>
                </c:pt>
                <c:pt idx="258">
                  <c:v>31.11534807</c:v>
                </c:pt>
                <c:pt idx="259">
                  <c:v>32.733099989999999</c:v>
                </c:pt>
                <c:pt idx="260">
                  <c:v>33.105300159999999</c:v>
                </c:pt>
                <c:pt idx="261">
                  <c:v>33.796947719999999</c:v>
                </c:pt>
                <c:pt idx="262">
                  <c:v>35.326778339999997</c:v>
                </c:pt>
                <c:pt idx="263">
                  <c:v>37.683069179999997</c:v>
                </c:pt>
                <c:pt idx="264">
                  <c:v>35.684324959999998</c:v>
                </c:pt>
                <c:pt idx="265">
                  <c:v>33.963998189999998</c:v>
                </c:pt>
                <c:pt idx="266">
                  <c:v>36.595775769999996</c:v>
                </c:pt>
                <c:pt idx="267">
                  <c:v>36.666112810000001</c:v>
                </c:pt>
                <c:pt idx="268">
                  <c:v>36.572330090000001</c:v>
                </c:pt>
                <c:pt idx="269">
                  <c:v>37.867703909999996</c:v>
                </c:pt>
                <c:pt idx="270">
                  <c:v>37.603940009999995</c:v>
                </c:pt>
                <c:pt idx="271">
                  <c:v>38.040615799999998</c:v>
                </c:pt>
                <c:pt idx="272">
                  <c:v>37.360691079999995</c:v>
                </c:pt>
                <c:pt idx="273">
                  <c:v>37.152610670000001</c:v>
                </c:pt>
                <c:pt idx="274">
                  <c:v>36.60749861</c:v>
                </c:pt>
                <c:pt idx="275">
                  <c:v>38.746916909999996</c:v>
                </c:pt>
                <c:pt idx="276">
                  <c:v>38.506598689999997</c:v>
                </c:pt>
                <c:pt idx="277">
                  <c:v>38.38350887</c:v>
                </c:pt>
                <c:pt idx="278">
                  <c:v>36.841955410000004</c:v>
                </c:pt>
                <c:pt idx="279">
                  <c:v>36.985560199999995</c:v>
                </c:pt>
                <c:pt idx="280">
                  <c:v>35.452798869999995</c:v>
                </c:pt>
                <c:pt idx="281">
                  <c:v>35.46452171</c:v>
                </c:pt>
                <c:pt idx="282">
                  <c:v>34.711329239999998</c:v>
                </c:pt>
                <c:pt idx="283">
                  <c:v>35.010261659999998</c:v>
                </c:pt>
                <c:pt idx="284">
                  <c:v>35.12749006</c:v>
                </c:pt>
                <c:pt idx="285">
                  <c:v>33.067200929999998</c:v>
                </c:pt>
                <c:pt idx="286">
                  <c:v>32.62173301</c:v>
                </c:pt>
                <c:pt idx="287">
                  <c:v>33.210805719999996</c:v>
                </c:pt>
                <c:pt idx="288">
                  <c:v>33.697303579999996</c:v>
                </c:pt>
                <c:pt idx="289">
                  <c:v>34.556001610000003</c:v>
                </c:pt>
                <c:pt idx="290">
                  <c:v>35.710701349999994</c:v>
                </c:pt>
                <c:pt idx="291">
                  <c:v>34.752359179999999</c:v>
                </c:pt>
                <c:pt idx="292">
                  <c:v>36.062386549999999</c:v>
                </c:pt>
                <c:pt idx="293">
                  <c:v>36.96211452</c:v>
                </c:pt>
                <c:pt idx="294">
                  <c:v>36.877123929999996</c:v>
                </c:pt>
                <c:pt idx="295">
                  <c:v>37.044174399999996</c:v>
                </c:pt>
                <c:pt idx="296">
                  <c:v>36.578191509999996</c:v>
                </c:pt>
                <c:pt idx="297">
                  <c:v>36.745241979999996</c:v>
                </c:pt>
                <c:pt idx="298">
                  <c:v>39.344781749999996</c:v>
                </c:pt>
                <c:pt idx="299">
                  <c:v>38.301448989999997</c:v>
                </c:pt>
                <c:pt idx="300">
                  <c:v>38.550559339999992</c:v>
                </c:pt>
                <c:pt idx="301">
                  <c:v>38.503667980000003</c:v>
                </c:pt>
                <c:pt idx="302">
                  <c:v>38.656064899999997</c:v>
                </c:pt>
                <c:pt idx="303">
                  <c:v>39.892824519999998</c:v>
                </c:pt>
                <c:pt idx="304">
                  <c:v>38.140259939999993</c:v>
                </c:pt>
                <c:pt idx="305">
                  <c:v>38.23404266</c:v>
                </c:pt>
                <c:pt idx="306">
                  <c:v>39.634922039999999</c:v>
                </c:pt>
                <c:pt idx="307">
                  <c:v>41.569190640000002</c:v>
                </c:pt>
                <c:pt idx="308">
                  <c:v>41.073900649999999</c:v>
                </c:pt>
                <c:pt idx="309">
                  <c:v>40.473105099999998</c:v>
                </c:pt>
                <c:pt idx="310">
                  <c:v>41.991212879999999</c:v>
                </c:pt>
                <c:pt idx="311">
                  <c:v>41.835885249999997</c:v>
                </c:pt>
                <c:pt idx="312">
                  <c:v>42.905594399999998</c:v>
                </c:pt>
                <c:pt idx="313">
                  <c:v>42.483572159999994</c:v>
                </c:pt>
                <c:pt idx="314">
                  <c:v>43.585519120000001</c:v>
                </c:pt>
                <c:pt idx="315">
                  <c:v>42.609592689999999</c:v>
                </c:pt>
                <c:pt idx="316">
                  <c:v>42.606661979999998</c:v>
                </c:pt>
                <c:pt idx="317">
                  <c:v>41.771409630000001</c:v>
                </c:pt>
                <c:pt idx="318">
                  <c:v>41.979490039999995</c:v>
                </c:pt>
                <c:pt idx="319">
                  <c:v>43.186942559999999</c:v>
                </c:pt>
                <c:pt idx="320">
                  <c:v>43.661717580000001</c:v>
                </c:pt>
                <c:pt idx="321">
                  <c:v>44.186314670000002</c:v>
                </c:pt>
                <c:pt idx="322">
                  <c:v>44.502831349999994</c:v>
                </c:pt>
                <c:pt idx="323">
                  <c:v>44.502831349999994</c:v>
                </c:pt>
                <c:pt idx="324">
                  <c:v>45.666323219999995</c:v>
                </c:pt>
                <c:pt idx="325">
                  <c:v>44.658158979999996</c:v>
                </c:pt>
                <c:pt idx="326">
                  <c:v>45.431866419999999</c:v>
                </c:pt>
                <c:pt idx="327">
                  <c:v>44.693327499999995</c:v>
                </c:pt>
                <c:pt idx="328">
                  <c:v>44.561445549999995</c:v>
                </c:pt>
                <c:pt idx="329">
                  <c:v>43.837560179999997</c:v>
                </c:pt>
                <c:pt idx="330">
                  <c:v>43.324685929999994</c:v>
                </c:pt>
                <c:pt idx="331">
                  <c:v>44.019264199999995</c:v>
                </c:pt>
                <c:pt idx="332">
                  <c:v>45.305845890000001</c:v>
                </c:pt>
                <c:pt idx="333">
                  <c:v>44.895546490000001</c:v>
                </c:pt>
                <c:pt idx="334">
                  <c:v>44.353365140000001</c:v>
                </c:pt>
                <c:pt idx="335">
                  <c:v>45.094834769999999</c:v>
                </c:pt>
                <c:pt idx="336">
                  <c:v>44.268374549999997</c:v>
                </c:pt>
                <c:pt idx="337">
                  <c:v>44.587821939999998</c:v>
                </c:pt>
                <c:pt idx="338">
                  <c:v>44.951229980000001</c:v>
                </c:pt>
                <c:pt idx="339">
                  <c:v>46.135236819999996</c:v>
                </c:pt>
                <c:pt idx="340">
                  <c:v>45.654600379999998</c:v>
                </c:pt>
                <c:pt idx="341">
                  <c:v>45.894918599999997</c:v>
                </c:pt>
                <c:pt idx="342">
                  <c:v>45.557886949999997</c:v>
                </c:pt>
                <c:pt idx="343">
                  <c:v>45.478757780000002</c:v>
                </c:pt>
                <c:pt idx="344">
                  <c:v>45.276538789999996</c:v>
                </c:pt>
                <c:pt idx="345">
                  <c:v>46.486922020000002</c:v>
                </c:pt>
                <c:pt idx="346">
                  <c:v>47.600591819999998</c:v>
                </c:pt>
                <c:pt idx="347">
                  <c:v>47.659206019999999</c:v>
                </c:pt>
                <c:pt idx="348">
                  <c:v>47.237183779999995</c:v>
                </c:pt>
                <c:pt idx="349">
                  <c:v>46.48399131</c:v>
                </c:pt>
                <c:pt idx="350">
                  <c:v>47.266490879999999</c:v>
                </c:pt>
                <c:pt idx="351">
                  <c:v>47.474571289999993</c:v>
                </c:pt>
                <c:pt idx="352">
                  <c:v>49.259373679999996</c:v>
                </c:pt>
                <c:pt idx="353">
                  <c:v>47.893662820000003</c:v>
                </c:pt>
                <c:pt idx="354">
                  <c:v>45.531510560000001</c:v>
                </c:pt>
                <c:pt idx="355">
                  <c:v>47.738335190000001</c:v>
                </c:pt>
                <c:pt idx="356">
                  <c:v>44.828140159999997</c:v>
                </c:pt>
                <c:pt idx="357">
                  <c:v>43.043337769999994</c:v>
                </c:pt>
                <c:pt idx="358">
                  <c:v>43.254348889999996</c:v>
                </c:pt>
                <c:pt idx="359">
                  <c:v>47.017380529999997</c:v>
                </c:pt>
                <c:pt idx="360">
                  <c:v>46.264188059999995</c:v>
                </c:pt>
                <c:pt idx="361">
                  <c:v>46.926528519999998</c:v>
                </c:pt>
                <c:pt idx="362">
                  <c:v>45.886126470000001</c:v>
                </c:pt>
                <c:pt idx="363">
                  <c:v>42.278422460000002</c:v>
                </c:pt>
                <c:pt idx="364">
                  <c:v>43.95771929</c:v>
                </c:pt>
              </c:numCache>
            </c:numRef>
          </c:val>
          <c:smooth val="0"/>
          <c:extLst>
            <c:ext xmlns:c16="http://schemas.microsoft.com/office/drawing/2014/chart" uri="{C3380CC4-5D6E-409C-BE32-E72D297353CC}">
              <c16:uniqueId val="{00000000-B3C8-453D-BF56-7C0AAC22C916}"/>
            </c:ext>
          </c:extLst>
        </c:ser>
        <c:ser>
          <c:idx val="1"/>
          <c:order val="1"/>
          <c:tx>
            <c:strRef>
              <c:f>'Figure 4 pop up B chart &amp; data'!$D$1</c:f>
              <c:strCache>
                <c:ptCount val="1"/>
                <c:pt idx="0">
                  <c:v>2017/18</c:v>
                </c:pt>
              </c:strCache>
            </c:strRef>
          </c:tx>
          <c:spPr>
            <a:ln w="28575" cap="rnd">
              <a:solidFill>
                <a:schemeClr val="accent2"/>
              </a:solidFill>
              <a:round/>
            </a:ln>
            <a:effectLst/>
          </c:spPr>
          <c:marker>
            <c:symbol val="none"/>
          </c:marker>
          <c:cat>
            <c:strRef>
              <c:f>'Figure 4 pop up B chart &amp; data'!$A$2:$A$366</c:f>
              <c:strCache>
                <c:ptCount val="365"/>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strCache>
            </c:strRef>
          </c:cat>
          <c:val>
            <c:numRef>
              <c:f>'Figure 4 pop up B chart &amp; data'!$D$2:$D$366</c:f>
              <c:numCache>
                <c:formatCode>General</c:formatCode>
                <c:ptCount val="365"/>
                <c:pt idx="0">
                  <c:v>41.721587559999996</c:v>
                </c:pt>
                <c:pt idx="1">
                  <c:v>44.420771469999998</c:v>
                </c:pt>
                <c:pt idx="2">
                  <c:v>47.281144429999998</c:v>
                </c:pt>
                <c:pt idx="3">
                  <c:v>47.366135020000002</c:v>
                </c:pt>
                <c:pt idx="4">
                  <c:v>46.325732969999997</c:v>
                </c:pt>
                <c:pt idx="5">
                  <c:v>47.726612349999996</c:v>
                </c:pt>
                <c:pt idx="6">
                  <c:v>48.453428429999995</c:v>
                </c:pt>
                <c:pt idx="7">
                  <c:v>48.834420729999991</c:v>
                </c:pt>
                <c:pt idx="8">
                  <c:v>48.20431808</c:v>
                </c:pt>
                <c:pt idx="9">
                  <c:v>44.198037509999999</c:v>
                </c:pt>
                <c:pt idx="10">
                  <c:v>43.708608939999998</c:v>
                </c:pt>
                <c:pt idx="11">
                  <c:v>43.395022969999992</c:v>
                </c:pt>
                <c:pt idx="12">
                  <c:v>45.250162400000001</c:v>
                </c:pt>
                <c:pt idx="13">
                  <c:v>44.532138449999998</c:v>
                </c:pt>
                <c:pt idx="14">
                  <c:v>43.767223139999999</c:v>
                </c:pt>
                <c:pt idx="15">
                  <c:v>41.487130759999999</c:v>
                </c:pt>
                <c:pt idx="16">
                  <c:v>44.634713299999994</c:v>
                </c:pt>
                <c:pt idx="17">
                  <c:v>45.933017829999997</c:v>
                </c:pt>
                <c:pt idx="18">
                  <c:v>43.072644869999998</c:v>
                </c:pt>
                <c:pt idx="19">
                  <c:v>44.215621769999998</c:v>
                </c:pt>
                <c:pt idx="20">
                  <c:v>42.378066599999997</c:v>
                </c:pt>
                <c:pt idx="21">
                  <c:v>42.64769192</c:v>
                </c:pt>
                <c:pt idx="22">
                  <c:v>46.152821079999995</c:v>
                </c:pt>
                <c:pt idx="23">
                  <c:v>45.464104229999997</c:v>
                </c:pt>
                <c:pt idx="24">
                  <c:v>44.716773179999997</c:v>
                </c:pt>
                <c:pt idx="25">
                  <c:v>46.677418169999996</c:v>
                </c:pt>
                <c:pt idx="26">
                  <c:v>42.032242819999993</c:v>
                </c:pt>
                <c:pt idx="27">
                  <c:v>44.631782589999993</c:v>
                </c:pt>
                <c:pt idx="28">
                  <c:v>46.111791139999994</c:v>
                </c:pt>
                <c:pt idx="29">
                  <c:v>47.852632880000002</c:v>
                </c:pt>
                <c:pt idx="30">
                  <c:v>48.365507129999997</c:v>
                </c:pt>
                <c:pt idx="31">
                  <c:v>47.073064019999997</c:v>
                </c:pt>
                <c:pt idx="32">
                  <c:v>47.621106789999999</c:v>
                </c:pt>
                <c:pt idx="33">
                  <c:v>48.136911749999996</c:v>
                </c:pt>
                <c:pt idx="34">
                  <c:v>47.049618339999995</c:v>
                </c:pt>
                <c:pt idx="35">
                  <c:v>47.73540448</c:v>
                </c:pt>
                <c:pt idx="36">
                  <c:v>50.534232529999997</c:v>
                </c:pt>
                <c:pt idx="37">
                  <c:v>50.311498569999991</c:v>
                </c:pt>
                <c:pt idx="38">
                  <c:v>52.351272729999998</c:v>
                </c:pt>
                <c:pt idx="39">
                  <c:v>53.409259039999995</c:v>
                </c:pt>
                <c:pt idx="40">
                  <c:v>52.269212850000002</c:v>
                </c:pt>
                <c:pt idx="41">
                  <c:v>53.400466909999999</c:v>
                </c:pt>
                <c:pt idx="42">
                  <c:v>53.45908111</c:v>
                </c:pt>
                <c:pt idx="43">
                  <c:v>55.153031489999996</c:v>
                </c:pt>
                <c:pt idx="44">
                  <c:v>52.342480599999995</c:v>
                </c:pt>
                <c:pt idx="45">
                  <c:v>51.853052030000001</c:v>
                </c:pt>
                <c:pt idx="46">
                  <c:v>51.45740618</c:v>
                </c:pt>
                <c:pt idx="47">
                  <c:v>52.629690179999997</c:v>
                </c:pt>
                <c:pt idx="48">
                  <c:v>51.240533639999995</c:v>
                </c:pt>
                <c:pt idx="49">
                  <c:v>52.638482310000001</c:v>
                </c:pt>
                <c:pt idx="50">
                  <c:v>54.080391629999994</c:v>
                </c:pt>
                <c:pt idx="51">
                  <c:v>52.017171789999992</c:v>
                </c:pt>
                <c:pt idx="52">
                  <c:v>53.464942529999995</c:v>
                </c:pt>
                <c:pt idx="53">
                  <c:v>55.155962199999991</c:v>
                </c:pt>
                <c:pt idx="54">
                  <c:v>55.885708989999998</c:v>
                </c:pt>
                <c:pt idx="55">
                  <c:v>55.287844149999998</c:v>
                </c:pt>
                <c:pt idx="56">
                  <c:v>55.589707279999999</c:v>
                </c:pt>
                <c:pt idx="57">
                  <c:v>56.055690169999998</c:v>
                </c:pt>
                <c:pt idx="58">
                  <c:v>57.016963049999994</c:v>
                </c:pt>
                <c:pt idx="59">
                  <c:v>56.653555009999998</c:v>
                </c:pt>
                <c:pt idx="60">
                  <c:v>59.00691513999999</c:v>
                </c:pt>
                <c:pt idx="61">
                  <c:v>58.288891189999994</c:v>
                </c:pt>
                <c:pt idx="62">
                  <c:v>56.694584949999999</c:v>
                </c:pt>
                <c:pt idx="63">
                  <c:v>54.906851849999995</c:v>
                </c:pt>
                <c:pt idx="64">
                  <c:v>59.097767150000003</c:v>
                </c:pt>
                <c:pt idx="65">
                  <c:v>56.524603769999999</c:v>
                </c:pt>
                <c:pt idx="66">
                  <c:v>56.52753448</c:v>
                </c:pt>
                <c:pt idx="67">
                  <c:v>59.994564409999995</c:v>
                </c:pt>
                <c:pt idx="68">
                  <c:v>58.277168349999997</c:v>
                </c:pt>
                <c:pt idx="69">
                  <c:v>59.135866379999989</c:v>
                </c:pt>
                <c:pt idx="70">
                  <c:v>60.445893749999996</c:v>
                </c:pt>
                <c:pt idx="71">
                  <c:v>67.497182010000003</c:v>
                </c:pt>
                <c:pt idx="72">
                  <c:v>69.88277995</c:v>
                </c:pt>
                <c:pt idx="73">
                  <c:v>62.37430092999999</c:v>
                </c:pt>
                <c:pt idx="74">
                  <c:v>60.152822750000006</c:v>
                </c:pt>
                <c:pt idx="75">
                  <c:v>60.070762869999996</c:v>
                </c:pt>
                <c:pt idx="76">
                  <c:v>63.725358239999991</c:v>
                </c:pt>
                <c:pt idx="77">
                  <c:v>61.881941649999995</c:v>
                </c:pt>
                <c:pt idx="78">
                  <c:v>63.174384760000002</c:v>
                </c:pt>
                <c:pt idx="79">
                  <c:v>58.655229939999991</c:v>
                </c:pt>
                <c:pt idx="80">
                  <c:v>58.810557569999993</c:v>
                </c:pt>
                <c:pt idx="81">
                  <c:v>58.400258169999994</c:v>
                </c:pt>
                <c:pt idx="82">
                  <c:v>55.015288119999994</c:v>
                </c:pt>
                <c:pt idx="83">
                  <c:v>55.076833029999996</c:v>
                </c:pt>
                <c:pt idx="84">
                  <c:v>53.447358270000002</c:v>
                </c:pt>
                <c:pt idx="85">
                  <c:v>53.268584959999998</c:v>
                </c:pt>
                <c:pt idx="86">
                  <c:v>56.923180329999994</c:v>
                </c:pt>
                <c:pt idx="87">
                  <c:v>55.534023789999999</c:v>
                </c:pt>
                <c:pt idx="88">
                  <c:v>56.589079390000002</c:v>
                </c:pt>
                <c:pt idx="89">
                  <c:v>52.685373669999997</c:v>
                </c:pt>
                <c:pt idx="90">
                  <c:v>53.230485729999998</c:v>
                </c:pt>
                <c:pt idx="91">
                  <c:v>50.759897199999997</c:v>
                </c:pt>
                <c:pt idx="92">
                  <c:v>50.065318929999997</c:v>
                </c:pt>
                <c:pt idx="93">
                  <c:v>50.792135010000003</c:v>
                </c:pt>
                <c:pt idx="94">
                  <c:v>51.765130729999996</c:v>
                </c:pt>
                <c:pt idx="95">
                  <c:v>51.929250490000001</c:v>
                </c:pt>
                <c:pt idx="96">
                  <c:v>51.583426709999998</c:v>
                </c:pt>
                <c:pt idx="97">
                  <c:v>50.367182059999998</c:v>
                </c:pt>
                <c:pt idx="98">
                  <c:v>53.251000699999999</c:v>
                </c:pt>
                <c:pt idx="99">
                  <c:v>52.732265029999994</c:v>
                </c:pt>
                <c:pt idx="100">
                  <c:v>51.973211139999997</c:v>
                </c:pt>
                <c:pt idx="101">
                  <c:v>52.348342019999997</c:v>
                </c:pt>
                <c:pt idx="102">
                  <c:v>53.731637139999997</c:v>
                </c:pt>
                <c:pt idx="103">
                  <c:v>52.108023799999998</c:v>
                </c:pt>
                <c:pt idx="104">
                  <c:v>52.154915160000002</c:v>
                </c:pt>
                <c:pt idx="105">
                  <c:v>52.090439539999998</c:v>
                </c:pt>
                <c:pt idx="106">
                  <c:v>50.789204300000002</c:v>
                </c:pt>
                <c:pt idx="107">
                  <c:v>50.713005839999994</c:v>
                </c:pt>
                <c:pt idx="108">
                  <c:v>50.349597799999998</c:v>
                </c:pt>
                <c:pt idx="109">
                  <c:v>49.898268459999997</c:v>
                </c:pt>
                <c:pt idx="110">
                  <c:v>50.285122179999995</c:v>
                </c:pt>
                <c:pt idx="111">
                  <c:v>50.419934839999996</c:v>
                </c:pt>
                <c:pt idx="112">
                  <c:v>49.819139289999995</c:v>
                </c:pt>
                <c:pt idx="113">
                  <c:v>49.388324919999995</c:v>
                </c:pt>
                <c:pt idx="114">
                  <c:v>48.441705589999998</c:v>
                </c:pt>
                <c:pt idx="115">
                  <c:v>47.597661109999997</c:v>
                </c:pt>
                <c:pt idx="116">
                  <c:v>48.441705589999998</c:v>
                </c:pt>
                <c:pt idx="117">
                  <c:v>47.319243659999998</c:v>
                </c:pt>
                <c:pt idx="118">
                  <c:v>47.544908329999998</c:v>
                </c:pt>
                <c:pt idx="119">
                  <c:v>45.569609789999994</c:v>
                </c:pt>
                <c:pt idx="120">
                  <c:v>46.577774029999993</c:v>
                </c:pt>
                <c:pt idx="121">
                  <c:v>47.755919449999993</c:v>
                </c:pt>
                <c:pt idx="122">
                  <c:v>47.243045199999997</c:v>
                </c:pt>
                <c:pt idx="123">
                  <c:v>49.68139592</c:v>
                </c:pt>
                <c:pt idx="124">
                  <c:v>51.691862979999996</c:v>
                </c:pt>
                <c:pt idx="125">
                  <c:v>48.693746649999994</c:v>
                </c:pt>
                <c:pt idx="126">
                  <c:v>49.232997289999993</c:v>
                </c:pt>
                <c:pt idx="127">
                  <c:v>49.622781719999999</c:v>
                </c:pt>
                <c:pt idx="128">
                  <c:v>50.106348869999998</c:v>
                </c:pt>
                <c:pt idx="129">
                  <c:v>51.773922859999999</c:v>
                </c:pt>
                <c:pt idx="130">
                  <c:v>51.123305239999993</c:v>
                </c:pt>
                <c:pt idx="131">
                  <c:v>50.654391639999993</c:v>
                </c:pt>
                <c:pt idx="132">
                  <c:v>51.079344589999991</c:v>
                </c:pt>
                <c:pt idx="133">
                  <c:v>50.16789378</c:v>
                </c:pt>
                <c:pt idx="134">
                  <c:v>50.540093949999992</c:v>
                </c:pt>
                <c:pt idx="135">
                  <c:v>52.673650829999993</c:v>
                </c:pt>
                <c:pt idx="136">
                  <c:v>50.607500279999996</c:v>
                </c:pt>
                <c:pt idx="137">
                  <c:v>48.289308669999997</c:v>
                </c:pt>
                <c:pt idx="138">
                  <c:v>50.718867259999996</c:v>
                </c:pt>
                <c:pt idx="139">
                  <c:v>50.162032359999998</c:v>
                </c:pt>
                <c:pt idx="140">
                  <c:v>50.012566149999998</c:v>
                </c:pt>
                <c:pt idx="141">
                  <c:v>55.325943379999991</c:v>
                </c:pt>
                <c:pt idx="142">
                  <c:v>54.997703860000001</c:v>
                </c:pt>
                <c:pt idx="143">
                  <c:v>56.879219679999999</c:v>
                </c:pt>
                <c:pt idx="144">
                  <c:v>60.782925399999989</c:v>
                </c:pt>
                <c:pt idx="145">
                  <c:v>60.900153799999991</c:v>
                </c:pt>
                <c:pt idx="146">
                  <c:v>54.801346289999991</c:v>
                </c:pt>
                <c:pt idx="147">
                  <c:v>55.5369545</c:v>
                </c:pt>
                <c:pt idx="148">
                  <c:v>70.835260699999992</c:v>
                </c:pt>
                <c:pt idx="149">
                  <c:v>106.92695434999999</c:v>
                </c:pt>
                <c:pt idx="150">
                  <c:v>168.61839984999997</c:v>
                </c:pt>
                <c:pt idx="151">
                  <c:v>372.67494502</c:v>
                </c:pt>
                <c:pt idx="152">
                  <c:v>254.80471953</c:v>
                </c:pt>
                <c:pt idx="153">
                  <c:v>65.618596899999986</c:v>
                </c:pt>
                <c:pt idx="154">
                  <c:v>58.350436100000003</c:v>
                </c:pt>
                <c:pt idx="155">
                  <c:v>51.120374529999999</c:v>
                </c:pt>
                <c:pt idx="156">
                  <c:v>51.724100789999994</c:v>
                </c:pt>
                <c:pt idx="157">
                  <c:v>50.422865549999997</c:v>
                </c:pt>
                <c:pt idx="158">
                  <c:v>52.453847580000001</c:v>
                </c:pt>
                <c:pt idx="159">
                  <c:v>55.627806509999992</c:v>
                </c:pt>
                <c:pt idx="160">
                  <c:v>54.555166649999997</c:v>
                </c:pt>
                <c:pt idx="161">
                  <c:v>54.141936539999996</c:v>
                </c:pt>
                <c:pt idx="162">
                  <c:v>73.39963195</c:v>
                </c:pt>
                <c:pt idx="163">
                  <c:v>68.276750869999987</c:v>
                </c:pt>
                <c:pt idx="164">
                  <c:v>60.952906579999997</c:v>
                </c:pt>
                <c:pt idx="165">
                  <c:v>66.105094759999986</c:v>
                </c:pt>
                <c:pt idx="166">
                  <c:v>54.930297529999997</c:v>
                </c:pt>
                <c:pt idx="167">
                  <c:v>55.334735509999994</c:v>
                </c:pt>
                <c:pt idx="168">
                  <c:v>64.487342839999997</c:v>
                </c:pt>
                <c:pt idx="169">
                  <c:v>57.743779129999993</c:v>
                </c:pt>
                <c:pt idx="170">
                  <c:v>55.958976739999997</c:v>
                </c:pt>
                <c:pt idx="171">
                  <c:v>54.607919429999995</c:v>
                </c:pt>
                <c:pt idx="172">
                  <c:v>54.373462629999999</c:v>
                </c:pt>
                <c:pt idx="173">
                  <c:v>51.428099079999996</c:v>
                </c:pt>
                <c:pt idx="174">
                  <c:v>52.483154679999998</c:v>
                </c:pt>
                <c:pt idx="175">
                  <c:v>49.461592669999995</c:v>
                </c:pt>
                <c:pt idx="176">
                  <c:v>47.949346310000003</c:v>
                </c:pt>
                <c:pt idx="177">
                  <c:v>50.255815079999998</c:v>
                </c:pt>
                <c:pt idx="178">
                  <c:v>48.676162390000002</c:v>
                </c:pt>
                <c:pt idx="179">
                  <c:v>51.73875434</c:v>
                </c:pt>
                <c:pt idx="180">
                  <c:v>48.705469489999999</c:v>
                </c:pt>
                <c:pt idx="181">
                  <c:v>49.068877529999995</c:v>
                </c:pt>
                <c:pt idx="182">
                  <c:v>53.075158099999996</c:v>
                </c:pt>
                <c:pt idx="183">
                  <c:v>52.638482310000001</c:v>
                </c:pt>
                <c:pt idx="184">
                  <c:v>47.990376249999997</c:v>
                </c:pt>
                <c:pt idx="185">
                  <c:v>49.218343739999995</c:v>
                </c:pt>
                <c:pt idx="186">
                  <c:v>49.461592669999995</c:v>
                </c:pt>
                <c:pt idx="187">
                  <c:v>48.728915170000001</c:v>
                </c:pt>
                <c:pt idx="188">
                  <c:v>49.989120469999996</c:v>
                </c:pt>
                <c:pt idx="189">
                  <c:v>49.470384799999998</c:v>
                </c:pt>
                <c:pt idx="190">
                  <c:v>51.923389069999999</c:v>
                </c:pt>
                <c:pt idx="191">
                  <c:v>53.737498559999992</c:v>
                </c:pt>
                <c:pt idx="192">
                  <c:v>54.511206000000001</c:v>
                </c:pt>
                <c:pt idx="193">
                  <c:v>56.087927979999996</c:v>
                </c:pt>
                <c:pt idx="194">
                  <c:v>54.93908966</c:v>
                </c:pt>
                <c:pt idx="195">
                  <c:v>49.3824635</c:v>
                </c:pt>
                <c:pt idx="196">
                  <c:v>50.458034069999997</c:v>
                </c:pt>
                <c:pt idx="197">
                  <c:v>50.203062299999999</c:v>
                </c:pt>
                <c:pt idx="198">
                  <c:v>50.63680738</c:v>
                </c:pt>
                <c:pt idx="199">
                  <c:v>48.550141859999997</c:v>
                </c:pt>
                <c:pt idx="200">
                  <c:v>51.662555879999992</c:v>
                </c:pt>
                <c:pt idx="201">
                  <c:v>50.976769740000002</c:v>
                </c:pt>
                <c:pt idx="202">
                  <c:v>49.153868119999998</c:v>
                </c:pt>
                <c:pt idx="203">
                  <c:v>49.036639719999997</c:v>
                </c:pt>
                <c:pt idx="204">
                  <c:v>50.334944249999999</c:v>
                </c:pt>
                <c:pt idx="205">
                  <c:v>51.123305239999993</c:v>
                </c:pt>
                <c:pt idx="206">
                  <c:v>50.686629449999998</c:v>
                </c:pt>
                <c:pt idx="207">
                  <c:v>52.11388522</c:v>
                </c:pt>
                <c:pt idx="208">
                  <c:v>53.925063999999999</c:v>
                </c:pt>
                <c:pt idx="209">
                  <c:v>54.200550739999997</c:v>
                </c:pt>
                <c:pt idx="210">
                  <c:v>54.03350026999999</c:v>
                </c:pt>
                <c:pt idx="211">
                  <c:v>54.068668789999997</c:v>
                </c:pt>
                <c:pt idx="212">
                  <c:v>53.069296679999994</c:v>
                </c:pt>
                <c:pt idx="213">
                  <c:v>53.432704719999997</c:v>
                </c:pt>
                <c:pt idx="214">
                  <c:v>52.793809939999996</c:v>
                </c:pt>
                <c:pt idx="215">
                  <c:v>53.605616609999998</c:v>
                </c:pt>
                <c:pt idx="216">
                  <c:v>52.949137569999998</c:v>
                </c:pt>
                <c:pt idx="217">
                  <c:v>52.606244499999995</c:v>
                </c:pt>
                <c:pt idx="218">
                  <c:v>53.177732949999999</c:v>
                </c:pt>
                <c:pt idx="219">
                  <c:v>53.608547319999992</c:v>
                </c:pt>
                <c:pt idx="220">
                  <c:v>52.234044329999996</c:v>
                </c:pt>
                <c:pt idx="221">
                  <c:v>53.415120459999997</c:v>
                </c:pt>
                <c:pt idx="222">
                  <c:v>54.988911729999998</c:v>
                </c:pt>
                <c:pt idx="223">
                  <c:v>55.531093079999998</c:v>
                </c:pt>
                <c:pt idx="224">
                  <c:v>54.531720969999995</c:v>
                </c:pt>
                <c:pt idx="225">
                  <c:v>56.586148680000001</c:v>
                </c:pt>
                <c:pt idx="226">
                  <c:v>54.52585955</c:v>
                </c:pt>
                <c:pt idx="227">
                  <c:v>55.507647399999996</c:v>
                </c:pt>
                <c:pt idx="228">
                  <c:v>57.916691019999995</c:v>
                </c:pt>
                <c:pt idx="229">
                  <c:v>57.05213157</c:v>
                </c:pt>
                <c:pt idx="230">
                  <c:v>56.480643119999996</c:v>
                </c:pt>
                <c:pt idx="231">
                  <c:v>55.308359119999999</c:v>
                </c:pt>
                <c:pt idx="232">
                  <c:v>56.48943525</c:v>
                </c:pt>
                <c:pt idx="233">
                  <c:v>58.828141829999993</c:v>
                </c:pt>
                <c:pt idx="234">
                  <c:v>58.195108469999994</c:v>
                </c:pt>
                <c:pt idx="235">
                  <c:v>59.162242769999992</c:v>
                </c:pt>
                <c:pt idx="236">
                  <c:v>55.953115319999995</c:v>
                </c:pt>
                <c:pt idx="237">
                  <c:v>54.558097359999998</c:v>
                </c:pt>
                <c:pt idx="238">
                  <c:v>55.258537049999994</c:v>
                </c:pt>
                <c:pt idx="239">
                  <c:v>56.13481934</c:v>
                </c:pt>
                <c:pt idx="240">
                  <c:v>59.077252179999995</c:v>
                </c:pt>
                <c:pt idx="241">
                  <c:v>62.010892889999994</c:v>
                </c:pt>
                <c:pt idx="242">
                  <c:v>59.639948500000003</c:v>
                </c:pt>
                <c:pt idx="243">
                  <c:v>57.600174339999995</c:v>
                </c:pt>
                <c:pt idx="244">
                  <c:v>58.180454920000003</c:v>
                </c:pt>
                <c:pt idx="245">
                  <c:v>58.368020359999996</c:v>
                </c:pt>
                <c:pt idx="246">
                  <c:v>59.467036610000001</c:v>
                </c:pt>
                <c:pt idx="247">
                  <c:v>57.409678190000001</c:v>
                </c:pt>
                <c:pt idx="248">
                  <c:v>57.099022929999997</c:v>
                </c:pt>
                <c:pt idx="249">
                  <c:v>59.212064839999996</c:v>
                </c:pt>
                <c:pt idx="250">
                  <c:v>58.763666209999997</c:v>
                </c:pt>
                <c:pt idx="251">
                  <c:v>57.359856119999996</c:v>
                </c:pt>
                <c:pt idx="252">
                  <c:v>56.084997269999995</c:v>
                </c:pt>
                <c:pt idx="253">
                  <c:v>54.739801379999996</c:v>
                </c:pt>
                <c:pt idx="254">
                  <c:v>54.522928839999999</c:v>
                </c:pt>
                <c:pt idx="255">
                  <c:v>58.376812489999999</c:v>
                </c:pt>
                <c:pt idx="256">
                  <c:v>56.460128150000003</c:v>
                </c:pt>
                <c:pt idx="257">
                  <c:v>55.100278709999998</c:v>
                </c:pt>
                <c:pt idx="258">
                  <c:v>54.435007539999994</c:v>
                </c:pt>
                <c:pt idx="259">
                  <c:v>54.663602919999995</c:v>
                </c:pt>
                <c:pt idx="260">
                  <c:v>54.877544749999998</c:v>
                </c:pt>
                <c:pt idx="261">
                  <c:v>53.766805659999996</c:v>
                </c:pt>
                <c:pt idx="262">
                  <c:v>53.705260750000001</c:v>
                </c:pt>
                <c:pt idx="263">
                  <c:v>51.521881799999996</c:v>
                </c:pt>
                <c:pt idx="264">
                  <c:v>52.74984929</c:v>
                </c:pt>
                <c:pt idx="265">
                  <c:v>53.441496849999993</c:v>
                </c:pt>
                <c:pt idx="266">
                  <c:v>52.808463490000001</c:v>
                </c:pt>
                <c:pt idx="267">
                  <c:v>52.975513960000001</c:v>
                </c:pt>
                <c:pt idx="268">
                  <c:v>53.749221399999996</c:v>
                </c:pt>
                <c:pt idx="269">
                  <c:v>55.378696159999997</c:v>
                </c:pt>
                <c:pt idx="270">
                  <c:v>54.728078539999998</c:v>
                </c:pt>
                <c:pt idx="271">
                  <c:v>52.324896340000002</c:v>
                </c:pt>
                <c:pt idx="272">
                  <c:v>52.975513960000001</c:v>
                </c:pt>
                <c:pt idx="273">
                  <c:v>52.996028929999994</c:v>
                </c:pt>
                <c:pt idx="274">
                  <c:v>55.991214550000002</c:v>
                </c:pt>
                <c:pt idx="275">
                  <c:v>55.786064849999995</c:v>
                </c:pt>
                <c:pt idx="276">
                  <c:v>56.75319915</c:v>
                </c:pt>
                <c:pt idx="277">
                  <c:v>58.209762019999992</c:v>
                </c:pt>
                <c:pt idx="278">
                  <c:v>57.468292390000002</c:v>
                </c:pt>
                <c:pt idx="279">
                  <c:v>57.878591790000002</c:v>
                </c:pt>
                <c:pt idx="280">
                  <c:v>58.072018649999997</c:v>
                </c:pt>
                <c:pt idx="281">
                  <c:v>59.299986140000001</c:v>
                </c:pt>
                <c:pt idx="282">
                  <c:v>58.171662789999999</c:v>
                </c:pt>
                <c:pt idx="283">
                  <c:v>57.825839009999996</c:v>
                </c:pt>
                <c:pt idx="284">
                  <c:v>56.671139269999998</c:v>
                </c:pt>
                <c:pt idx="285">
                  <c:v>58.672814199999991</c:v>
                </c:pt>
                <c:pt idx="286">
                  <c:v>57.570867239999991</c:v>
                </c:pt>
                <c:pt idx="287">
                  <c:v>57.53862943</c:v>
                </c:pt>
                <c:pt idx="288">
                  <c:v>55.745034909999994</c:v>
                </c:pt>
                <c:pt idx="289">
                  <c:v>57.433123869999996</c:v>
                </c:pt>
                <c:pt idx="290">
                  <c:v>58.5848929</c:v>
                </c:pt>
                <c:pt idx="291">
                  <c:v>58.113048589999998</c:v>
                </c:pt>
                <c:pt idx="292">
                  <c:v>57.790670489999997</c:v>
                </c:pt>
                <c:pt idx="293">
                  <c:v>56.978863819999994</c:v>
                </c:pt>
                <c:pt idx="294">
                  <c:v>57.550352269999998</c:v>
                </c:pt>
                <c:pt idx="295">
                  <c:v>58.73435911</c:v>
                </c:pt>
                <c:pt idx="296">
                  <c:v>58.889686739999995</c:v>
                </c:pt>
                <c:pt idx="297">
                  <c:v>57.749640549999995</c:v>
                </c:pt>
                <c:pt idx="298">
                  <c:v>57.433123869999996</c:v>
                </c:pt>
                <c:pt idx="299">
                  <c:v>57.723264159999999</c:v>
                </c:pt>
                <c:pt idx="300">
                  <c:v>57.579659369999995</c:v>
                </c:pt>
                <c:pt idx="301">
                  <c:v>57.547421559999997</c:v>
                </c:pt>
                <c:pt idx="302">
                  <c:v>59.086044309999991</c:v>
                </c:pt>
                <c:pt idx="303">
                  <c:v>58.614199999999997</c:v>
                </c:pt>
                <c:pt idx="304">
                  <c:v>57.652927120000001</c:v>
                </c:pt>
                <c:pt idx="305">
                  <c:v>59.091905730000001</c:v>
                </c:pt>
                <c:pt idx="306">
                  <c:v>58.751943369999999</c:v>
                </c:pt>
                <c:pt idx="307">
                  <c:v>57.591382209999999</c:v>
                </c:pt>
                <c:pt idx="308">
                  <c:v>57.562075109999995</c:v>
                </c:pt>
                <c:pt idx="309">
                  <c:v>58.72849768999999</c:v>
                </c:pt>
                <c:pt idx="310">
                  <c:v>58.804696149999998</c:v>
                </c:pt>
                <c:pt idx="311">
                  <c:v>59.021568689999995</c:v>
                </c:pt>
                <c:pt idx="312">
                  <c:v>58.157009239999994</c:v>
                </c:pt>
                <c:pt idx="313">
                  <c:v>58.754874079999993</c:v>
                </c:pt>
                <c:pt idx="314">
                  <c:v>59.317570399999994</c:v>
                </c:pt>
                <c:pt idx="315">
                  <c:v>59.639948500000003</c:v>
                </c:pt>
                <c:pt idx="316">
                  <c:v>61.741267569999998</c:v>
                </c:pt>
                <c:pt idx="317">
                  <c:v>60.00042582999999</c:v>
                </c:pt>
                <c:pt idx="318">
                  <c:v>58.83986466999999</c:v>
                </c:pt>
                <c:pt idx="319">
                  <c:v>61.339760299999995</c:v>
                </c:pt>
                <c:pt idx="320">
                  <c:v>62.356716669999997</c:v>
                </c:pt>
                <c:pt idx="321">
                  <c:v>61.081857819999996</c:v>
                </c:pt>
                <c:pt idx="322">
                  <c:v>60.059040029999998</c:v>
                </c:pt>
                <c:pt idx="323">
                  <c:v>62.78753103999999</c:v>
                </c:pt>
                <c:pt idx="324">
                  <c:v>63.904131549999995</c:v>
                </c:pt>
                <c:pt idx="325">
                  <c:v>64.460966450000001</c:v>
                </c:pt>
                <c:pt idx="326">
                  <c:v>65.140891170000003</c:v>
                </c:pt>
                <c:pt idx="327">
                  <c:v>65.76806311</c:v>
                </c:pt>
                <c:pt idx="328">
                  <c:v>66.66486037</c:v>
                </c:pt>
                <c:pt idx="329">
                  <c:v>65.463269269999984</c:v>
                </c:pt>
                <c:pt idx="330">
                  <c:v>66.615038299999995</c:v>
                </c:pt>
                <c:pt idx="331">
                  <c:v>68.593267549999993</c:v>
                </c:pt>
                <c:pt idx="332">
                  <c:v>70.354624259999994</c:v>
                </c:pt>
                <c:pt idx="333">
                  <c:v>69.657115279999985</c:v>
                </c:pt>
                <c:pt idx="334">
                  <c:v>67.148427519999998</c:v>
                </c:pt>
                <c:pt idx="335">
                  <c:v>67.889897149999996</c:v>
                </c:pt>
                <c:pt idx="336">
                  <c:v>67.828352240000001</c:v>
                </c:pt>
                <c:pt idx="337">
                  <c:v>70.85577567</c:v>
                </c:pt>
                <c:pt idx="338">
                  <c:v>70.864567800000003</c:v>
                </c:pt>
                <c:pt idx="339">
                  <c:v>71.931346239999996</c:v>
                </c:pt>
                <c:pt idx="340">
                  <c:v>74.45761825999999</c:v>
                </c:pt>
                <c:pt idx="341">
                  <c:v>74.993938189999994</c:v>
                </c:pt>
                <c:pt idx="342">
                  <c:v>75.237187120000002</c:v>
                </c:pt>
                <c:pt idx="343">
                  <c:v>73.071392430000003</c:v>
                </c:pt>
                <c:pt idx="344">
                  <c:v>76.936998919999994</c:v>
                </c:pt>
                <c:pt idx="345">
                  <c:v>75.641625099999999</c:v>
                </c:pt>
                <c:pt idx="346">
                  <c:v>73.836307739999995</c:v>
                </c:pt>
                <c:pt idx="347">
                  <c:v>70.580288929999995</c:v>
                </c:pt>
                <c:pt idx="348">
                  <c:v>70.550981829999998</c:v>
                </c:pt>
                <c:pt idx="349">
                  <c:v>71.277797910000004</c:v>
                </c:pt>
                <c:pt idx="350">
                  <c:v>70.284287219999996</c:v>
                </c:pt>
                <c:pt idx="351">
                  <c:v>72.365091319999991</c:v>
                </c:pt>
                <c:pt idx="352">
                  <c:v>70.504090469999994</c:v>
                </c:pt>
                <c:pt idx="353">
                  <c:v>74.34625127999999</c:v>
                </c:pt>
                <c:pt idx="354">
                  <c:v>76.1691529</c:v>
                </c:pt>
                <c:pt idx="355">
                  <c:v>77.652092159999995</c:v>
                </c:pt>
                <c:pt idx="356">
                  <c:v>77.485041689999989</c:v>
                </c:pt>
                <c:pt idx="357">
                  <c:v>76.306896269999996</c:v>
                </c:pt>
                <c:pt idx="358">
                  <c:v>78.584057939999994</c:v>
                </c:pt>
                <c:pt idx="359">
                  <c:v>77.288684119999999</c:v>
                </c:pt>
                <c:pt idx="360">
                  <c:v>74.835679850000005</c:v>
                </c:pt>
                <c:pt idx="361">
                  <c:v>72.69919225999999</c:v>
                </c:pt>
                <c:pt idx="362">
                  <c:v>73.141729469999987</c:v>
                </c:pt>
                <c:pt idx="363">
                  <c:v>72.831074209999997</c:v>
                </c:pt>
                <c:pt idx="364">
                  <c:v>72.118911679999997</c:v>
                </c:pt>
              </c:numCache>
            </c:numRef>
          </c:val>
          <c:smooth val="0"/>
          <c:extLst>
            <c:ext xmlns:c16="http://schemas.microsoft.com/office/drawing/2014/chart" uri="{C3380CC4-5D6E-409C-BE32-E72D297353CC}">
              <c16:uniqueId val="{00000001-B3C8-453D-BF56-7C0AAC22C916}"/>
            </c:ext>
          </c:extLst>
        </c:ser>
        <c:ser>
          <c:idx val="2"/>
          <c:order val="2"/>
          <c:tx>
            <c:strRef>
              <c:f>'Figure 4 pop up B chart &amp; data'!$E$1</c:f>
              <c:strCache>
                <c:ptCount val="1"/>
                <c:pt idx="0">
                  <c:v>2018/19</c:v>
                </c:pt>
              </c:strCache>
            </c:strRef>
          </c:tx>
          <c:spPr>
            <a:ln w="28575" cap="rnd">
              <a:solidFill>
                <a:schemeClr val="accent3"/>
              </a:solidFill>
              <a:round/>
            </a:ln>
            <a:effectLst/>
          </c:spPr>
          <c:marker>
            <c:symbol val="none"/>
          </c:marker>
          <c:cat>
            <c:strRef>
              <c:f>'Figure 4 pop up B chart &amp; data'!$A$2:$A$366</c:f>
              <c:strCache>
                <c:ptCount val="365"/>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strCache>
            </c:strRef>
          </c:cat>
          <c:val>
            <c:numRef>
              <c:f>'Figure 4 pop up B chart &amp; data'!$E$2:$E$366</c:f>
              <c:numCache>
                <c:formatCode>General</c:formatCode>
                <c:ptCount val="365"/>
                <c:pt idx="0">
                  <c:v>71.295382169999996</c:v>
                </c:pt>
                <c:pt idx="1">
                  <c:v>71.861009199999998</c:v>
                </c:pt>
                <c:pt idx="2">
                  <c:v>71.163500219999989</c:v>
                </c:pt>
                <c:pt idx="3">
                  <c:v>71.969445469999997</c:v>
                </c:pt>
                <c:pt idx="4">
                  <c:v>73.053808169999996</c:v>
                </c:pt>
                <c:pt idx="5">
                  <c:v>71.761365059999989</c:v>
                </c:pt>
                <c:pt idx="6">
                  <c:v>71.547423229999993</c:v>
                </c:pt>
                <c:pt idx="7">
                  <c:v>69.185270969999991</c:v>
                </c:pt>
                <c:pt idx="8">
                  <c:v>65.375347970000007</c:v>
                </c:pt>
                <c:pt idx="9">
                  <c:v>64.578194850000003</c:v>
                </c:pt>
                <c:pt idx="10">
                  <c:v>62.667371930000002</c:v>
                </c:pt>
                <c:pt idx="11">
                  <c:v>66.295590910000001</c:v>
                </c:pt>
                <c:pt idx="12">
                  <c:v>66.313175169999994</c:v>
                </c:pt>
                <c:pt idx="13">
                  <c:v>67.722846679999989</c:v>
                </c:pt>
                <c:pt idx="14">
                  <c:v>69.059250439999985</c:v>
                </c:pt>
                <c:pt idx="15">
                  <c:v>67.019476279999992</c:v>
                </c:pt>
                <c:pt idx="16">
                  <c:v>63.209553280000002</c:v>
                </c:pt>
                <c:pt idx="17">
                  <c:v>64.815582359999993</c:v>
                </c:pt>
                <c:pt idx="18">
                  <c:v>67.87524359999999</c:v>
                </c:pt>
                <c:pt idx="19">
                  <c:v>66.146124700000001</c:v>
                </c:pt>
                <c:pt idx="20">
                  <c:v>60.659835579999992</c:v>
                </c:pt>
                <c:pt idx="21">
                  <c:v>62.638064830000005</c:v>
                </c:pt>
                <c:pt idx="22">
                  <c:v>61.12288775999999</c:v>
                </c:pt>
                <c:pt idx="23">
                  <c:v>62.635134119999996</c:v>
                </c:pt>
                <c:pt idx="24">
                  <c:v>64.918157210000004</c:v>
                </c:pt>
                <c:pt idx="25">
                  <c:v>62.1017449</c:v>
                </c:pt>
                <c:pt idx="26">
                  <c:v>61.46578083</c:v>
                </c:pt>
                <c:pt idx="27">
                  <c:v>64.827305199999998</c:v>
                </c:pt>
                <c:pt idx="28">
                  <c:v>65.284495959999987</c:v>
                </c:pt>
                <c:pt idx="29">
                  <c:v>65.662557549999988</c:v>
                </c:pt>
                <c:pt idx="30">
                  <c:v>62.863729499999998</c:v>
                </c:pt>
                <c:pt idx="31">
                  <c:v>61.495087929999997</c:v>
                </c:pt>
                <c:pt idx="32">
                  <c:v>61.694376210000001</c:v>
                </c:pt>
                <c:pt idx="33">
                  <c:v>61.281146100000001</c:v>
                </c:pt>
                <c:pt idx="34">
                  <c:v>61.559563549999993</c:v>
                </c:pt>
                <c:pt idx="35">
                  <c:v>60.961698709999993</c:v>
                </c:pt>
                <c:pt idx="36">
                  <c:v>60.715519069999992</c:v>
                </c:pt>
                <c:pt idx="37">
                  <c:v>63.109909139999999</c:v>
                </c:pt>
                <c:pt idx="38">
                  <c:v>63.716566110000002</c:v>
                </c:pt>
                <c:pt idx="39">
                  <c:v>62.037269279999997</c:v>
                </c:pt>
                <c:pt idx="40">
                  <c:v>61.360275270000002</c:v>
                </c:pt>
                <c:pt idx="41">
                  <c:v>61.881941649999995</c:v>
                </c:pt>
                <c:pt idx="42">
                  <c:v>64.326153789999992</c:v>
                </c:pt>
                <c:pt idx="43">
                  <c:v>66.447987830000002</c:v>
                </c:pt>
                <c:pt idx="44">
                  <c:v>67.919204249999993</c:v>
                </c:pt>
                <c:pt idx="45">
                  <c:v>70.674071650000002</c:v>
                </c:pt>
                <c:pt idx="46">
                  <c:v>70.011731189999992</c:v>
                </c:pt>
                <c:pt idx="47">
                  <c:v>65.196574659999996</c:v>
                </c:pt>
                <c:pt idx="48">
                  <c:v>67.585103309999994</c:v>
                </c:pt>
                <c:pt idx="49">
                  <c:v>65.680141809999995</c:v>
                </c:pt>
                <c:pt idx="50">
                  <c:v>64.493204259999999</c:v>
                </c:pt>
                <c:pt idx="51">
                  <c:v>66.069926240000001</c:v>
                </c:pt>
                <c:pt idx="52">
                  <c:v>66.506602029999996</c:v>
                </c:pt>
                <c:pt idx="53">
                  <c:v>65.275703829999998</c:v>
                </c:pt>
                <c:pt idx="54">
                  <c:v>65.378278679999994</c:v>
                </c:pt>
                <c:pt idx="55">
                  <c:v>65.205366789999999</c:v>
                </c:pt>
                <c:pt idx="56">
                  <c:v>63.92757722999999</c:v>
                </c:pt>
                <c:pt idx="57">
                  <c:v>65.814954469999989</c:v>
                </c:pt>
                <c:pt idx="58">
                  <c:v>63.288682449999996</c:v>
                </c:pt>
                <c:pt idx="59">
                  <c:v>62.875452339999995</c:v>
                </c:pt>
                <c:pt idx="60">
                  <c:v>63.180246180000005</c:v>
                </c:pt>
                <c:pt idx="61">
                  <c:v>65.486714950000007</c:v>
                </c:pt>
                <c:pt idx="62">
                  <c:v>63.320920260000001</c:v>
                </c:pt>
                <c:pt idx="63">
                  <c:v>65.920460029999987</c:v>
                </c:pt>
                <c:pt idx="64">
                  <c:v>65.940974999999995</c:v>
                </c:pt>
                <c:pt idx="65">
                  <c:v>64.809720939999991</c:v>
                </c:pt>
                <c:pt idx="66">
                  <c:v>59.839236779999993</c:v>
                </c:pt>
                <c:pt idx="67">
                  <c:v>58.576100769999996</c:v>
                </c:pt>
                <c:pt idx="68">
                  <c:v>59.452383059999995</c:v>
                </c:pt>
                <c:pt idx="69">
                  <c:v>61.152194859999987</c:v>
                </c:pt>
                <c:pt idx="70">
                  <c:v>63.628644809999997</c:v>
                </c:pt>
                <c:pt idx="71">
                  <c:v>63.183176889999991</c:v>
                </c:pt>
                <c:pt idx="72">
                  <c:v>64.58112555999999</c:v>
                </c:pt>
                <c:pt idx="73">
                  <c:v>65.867707249999995</c:v>
                </c:pt>
                <c:pt idx="74">
                  <c:v>66.647276109999993</c:v>
                </c:pt>
                <c:pt idx="75">
                  <c:v>66.776227349999999</c:v>
                </c:pt>
                <c:pt idx="76">
                  <c:v>66.283868069999997</c:v>
                </c:pt>
                <c:pt idx="77">
                  <c:v>66.125609729999994</c:v>
                </c:pt>
                <c:pt idx="78">
                  <c:v>63.669674749999992</c:v>
                </c:pt>
                <c:pt idx="79">
                  <c:v>67.963164899999995</c:v>
                </c:pt>
                <c:pt idx="80">
                  <c:v>66.729335989999996</c:v>
                </c:pt>
                <c:pt idx="81">
                  <c:v>66.201808189999994</c:v>
                </c:pt>
                <c:pt idx="82">
                  <c:v>66.324898009999998</c:v>
                </c:pt>
                <c:pt idx="83">
                  <c:v>67.731638810000007</c:v>
                </c:pt>
                <c:pt idx="84">
                  <c:v>66.650206819999994</c:v>
                </c:pt>
                <c:pt idx="85">
                  <c:v>65.231743179999995</c:v>
                </c:pt>
                <c:pt idx="86">
                  <c:v>64.027221369999992</c:v>
                </c:pt>
                <c:pt idx="87">
                  <c:v>61.644554140000004</c:v>
                </c:pt>
                <c:pt idx="88">
                  <c:v>59.997495120000004</c:v>
                </c:pt>
                <c:pt idx="89">
                  <c:v>58.218554149999996</c:v>
                </c:pt>
                <c:pt idx="90">
                  <c:v>58.206831309999998</c:v>
                </c:pt>
                <c:pt idx="91">
                  <c:v>48.775806529999997</c:v>
                </c:pt>
                <c:pt idx="92">
                  <c:v>50.164963069999999</c:v>
                </c:pt>
                <c:pt idx="93">
                  <c:v>59.979910860000004</c:v>
                </c:pt>
                <c:pt idx="94">
                  <c:v>59.74545406</c:v>
                </c:pt>
                <c:pt idx="95">
                  <c:v>60.39900239</c:v>
                </c:pt>
                <c:pt idx="96">
                  <c:v>59.622364240000003</c:v>
                </c:pt>
                <c:pt idx="97">
                  <c:v>57.817046879999999</c:v>
                </c:pt>
                <c:pt idx="98">
                  <c:v>55.64832148</c:v>
                </c:pt>
                <c:pt idx="99">
                  <c:v>57.943067409999998</c:v>
                </c:pt>
                <c:pt idx="100">
                  <c:v>58.432495979999999</c:v>
                </c:pt>
                <c:pt idx="101">
                  <c:v>58.781250469999996</c:v>
                </c:pt>
                <c:pt idx="102">
                  <c:v>59.578403590000001</c:v>
                </c:pt>
                <c:pt idx="103">
                  <c:v>58.461803079999996</c:v>
                </c:pt>
                <c:pt idx="104">
                  <c:v>58.028057999999994</c:v>
                </c:pt>
                <c:pt idx="105">
                  <c:v>57.12539932</c:v>
                </c:pt>
                <c:pt idx="106">
                  <c:v>59.560819330000001</c:v>
                </c:pt>
                <c:pt idx="107">
                  <c:v>58.482318049999996</c:v>
                </c:pt>
                <c:pt idx="108">
                  <c:v>60.765341139999997</c:v>
                </c:pt>
                <c:pt idx="109">
                  <c:v>59.927158079999998</c:v>
                </c:pt>
                <c:pt idx="110">
                  <c:v>60.545537889999999</c:v>
                </c:pt>
                <c:pt idx="111">
                  <c:v>59.991633700000001</c:v>
                </c:pt>
                <c:pt idx="112">
                  <c:v>58.36215894</c:v>
                </c:pt>
                <c:pt idx="113">
                  <c:v>59.754246189999996</c:v>
                </c:pt>
                <c:pt idx="114">
                  <c:v>60.451755169999998</c:v>
                </c:pt>
                <c:pt idx="115">
                  <c:v>57.904968179999997</c:v>
                </c:pt>
                <c:pt idx="116">
                  <c:v>53.916271869999996</c:v>
                </c:pt>
                <c:pt idx="117">
                  <c:v>53.418051169999998</c:v>
                </c:pt>
                <c:pt idx="118">
                  <c:v>55.21750711</c:v>
                </c:pt>
                <c:pt idx="119">
                  <c:v>56.020521649999999</c:v>
                </c:pt>
                <c:pt idx="120">
                  <c:v>54.968396759999997</c:v>
                </c:pt>
                <c:pt idx="121">
                  <c:v>54.235719259999996</c:v>
                </c:pt>
                <c:pt idx="122">
                  <c:v>54.194689319999995</c:v>
                </c:pt>
                <c:pt idx="123">
                  <c:v>50.569401049999996</c:v>
                </c:pt>
                <c:pt idx="124">
                  <c:v>50.768689329999994</c:v>
                </c:pt>
                <c:pt idx="125">
                  <c:v>50.721797969999997</c:v>
                </c:pt>
                <c:pt idx="126">
                  <c:v>50.918155540000001</c:v>
                </c:pt>
                <c:pt idx="127">
                  <c:v>50.885917729999996</c:v>
                </c:pt>
                <c:pt idx="128">
                  <c:v>50.545955369999994</c:v>
                </c:pt>
                <c:pt idx="129">
                  <c:v>50.613361699999999</c:v>
                </c:pt>
                <c:pt idx="130">
                  <c:v>49.297472909999996</c:v>
                </c:pt>
                <c:pt idx="131">
                  <c:v>49.526068289999998</c:v>
                </c:pt>
                <c:pt idx="132">
                  <c:v>49.060085399999998</c:v>
                </c:pt>
                <c:pt idx="133">
                  <c:v>47.621106789999999</c:v>
                </c:pt>
                <c:pt idx="134">
                  <c:v>46.448822789999994</c:v>
                </c:pt>
                <c:pt idx="135">
                  <c:v>47.064271890000001</c:v>
                </c:pt>
                <c:pt idx="136">
                  <c:v>47.562492589999998</c:v>
                </c:pt>
                <c:pt idx="137">
                  <c:v>46.964627749999998</c:v>
                </c:pt>
                <c:pt idx="138">
                  <c:v>46.812230829999997</c:v>
                </c:pt>
                <c:pt idx="139">
                  <c:v>46.765339469999994</c:v>
                </c:pt>
                <c:pt idx="140">
                  <c:v>45.924225699999994</c:v>
                </c:pt>
                <c:pt idx="141">
                  <c:v>45.868542209999994</c:v>
                </c:pt>
                <c:pt idx="142">
                  <c:v>46.366762909999998</c:v>
                </c:pt>
                <c:pt idx="143">
                  <c:v>44.520415609999993</c:v>
                </c:pt>
                <c:pt idx="144">
                  <c:v>44.971744949999994</c:v>
                </c:pt>
                <c:pt idx="145">
                  <c:v>45.130003289999998</c:v>
                </c:pt>
                <c:pt idx="146">
                  <c:v>44.277166679999993</c:v>
                </c:pt>
                <c:pt idx="147">
                  <c:v>43.327616639999995</c:v>
                </c:pt>
                <c:pt idx="148">
                  <c:v>43.866867279999994</c:v>
                </c:pt>
                <c:pt idx="149">
                  <c:v>44.707981050000001</c:v>
                </c:pt>
                <c:pt idx="150">
                  <c:v>45.36152938</c:v>
                </c:pt>
                <c:pt idx="151">
                  <c:v>44.347503719999999</c:v>
                </c:pt>
                <c:pt idx="152">
                  <c:v>43.594311249999997</c:v>
                </c:pt>
                <c:pt idx="153">
                  <c:v>44.262513129999995</c:v>
                </c:pt>
                <c:pt idx="154">
                  <c:v>44.072016980000001</c:v>
                </c:pt>
                <c:pt idx="155">
                  <c:v>43.981164969999995</c:v>
                </c:pt>
                <c:pt idx="156">
                  <c:v>42.439611509999999</c:v>
                </c:pt>
                <c:pt idx="157">
                  <c:v>43.07850629</c:v>
                </c:pt>
                <c:pt idx="158">
                  <c:v>43.591380539999996</c:v>
                </c:pt>
                <c:pt idx="159">
                  <c:v>43.327616639999995</c:v>
                </c:pt>
                <c:pt idx="160">
                  <c:v>43.456567879999994</c:v>
                </c:pt>
                <c:pt idx="161">
                  <c:v>42.263768909999996</c:v>
                </c:pt>
                <c:pt idx="162">
                  <c:v>41.704003299999997</c:v>
                </c:pt>
                <c:pt idx="163">
                  <c:v>40.089182089999994</c:v>
                </c:pt>
                <c:pt idx="164">
                  <c:v>39.385811689999997</c:v>
                </c:pt>
                <c:pt idx="165">
                  <c:v>37.2786312</c:v>
                </c:pt>
                <c:pt idx="166">
                  <c:v>38.064061479999999</c:v>
                </c:pt>
                <c:pt idx="167">
                  <c:v>38.336617509999996</c:v>
                </c:pt>
                <c:pt idx="168">
                  <c:v>40.185895519999995</c:v>
                </c:pt>
                <c:pt idx="169">
                  <c:v>37.480850189999998</c:v>
                </c:pt>
                <c:pt idx="170">
                  <c:v>37.917525980000001</c:v>
                </c:pt>
                <c:pt idx="171">
                  <c:v>37.721168409999997</c:v>
                </c:pt>
                <c:pt idx="172">
                  <c:v>37.266908360000002</c:v>
                </c:pt>
                <c:pt idx="173">
                  <c:v>35.804484070000001</c:v>
                </c:pt>
                <c:pt idx="174">
                  <c:v>35.25937201</c:v>
                </c:pt>
                <c:pt idx="175">
                  <c:v>34.936993909999998</c:v>
                </c:pt>
                <c:pt idx="176">
                  <c:v>36.352526839999996</c:v>
                </c:pt>
                <c:pt idx="177">
                  <c:v>37.902872429999995</c:v>
                </c:pt>
                <c:pt idx="178">
                  <c:v>35.693117089999994</c:v>
                </c:pt>
                <c:pt idx="179">
                  <c:v>34.262930609999998</c:v>
                </c:pt>
                <c:pt idx="180">
                  <c:v>34.553070900000002</c:v>
                </c:pt>
                <c:pt idx="181">
                  <c:v>34.427050370000003</c:v>
                </c:pt>
                <c:pt idx="182">
                  <c:v>32.996863889999993</c:v>
                </c:pt>
                <c:pt idx="183">
                  <c:v>31.915431899999998</c:v>
                </c:pt>
                <c:pt idx="184">
                  <c:v>33.691442159999994</c:v>
                </c:pt>
                <c:pt idx="185">
                  <c:v>36.789202629999998</c:v>
                </c:pt>
                <c:pt idx="186">
                  <c:v>39.464940859999999</c:v>
                </c:pt>
                <c:pt idx="187">
                  <c:v>40.780829649999994</c:v>
                </c:pt>
                <c:pt idx="188">
                  <c:v>40.742730420000001</c:v>
                </c:pt>
                <c:pt idx="189">
                  <c:v>38.990165839999996</c:v>
                </c:pt>
                <c:pt idx="190">
                  <c:v>42.984723569999993</c:v>
                </c:pt>
                <c:pt idx="191">
                  <c:v>40.51706575</c:v>
                </c:pt>
                <c:pt idx="192">
                  <c:v>40.191756939999998</c:v>
                </c:pt>
                <c:pt idx="193">
                  <c:v>41.572121350000003</c:v>
                </c:pt>
                <c:pt idx="194">
                  <c:v>38.27214189</c:v>
                </c:pt>
                <c:pt idx="195">
                  <c:v>38.225250529999997</c:v>
                </c:pt>
                <c:pt idx="196">
                  <c:v>37.050035819999998</c:v>
                </c:pt>
                <c:pt idx="197">
                  <c:v>38.110952839999996</c:v>
                </c:pt>
                <c:pt idx="198">
                  <c:v>37.31673043</c:v>
                </c:pt>
                <c:pt idx="199">
                  <c:v>36.935738129999997</c:v>
                </c:pt>
                <c:pt idx="200">
                  <c:v>35.279886980000001</c:v>
                </c:pt>
                <c:pt idx="201">
                  <c:v>34.86665687</c:v>
                </c:pt>
                <c:pt idx="202">
                  <c:v>32.003353199999999</c:v>
                </c:pt>
                <c:pt idx="203">
                  <c:v>30.848653459999998</c:v>
                </c:pt>
                <c:pt idx="204">
                  <c:v>26.437934909999999</c:v>
                </c:pt>
                <c:pt idx="205">
                  <c:v>31.484617529999998</c:v>
                </c:pt>
                <c:pt idx="206">
                  <c:v>32.375553369999999</c:v>
                </c:pt>
                <c:pt idx="207">
                  <c:v>32.95876466</c:v>
                </c:pt>
                <c:pt idx="208">
                  <c:v>32.440028989999995</c:v>
                </c:pt>
                <c:pt idx="209">
                  <c:v>34.060711619999992</c:v>
                </c:pt>
                <c:pt idx="210">
                  <c:v>33.884869019999996</c:v>
                </c:pt>
                <c:pt idx="211">
                  <c:v>34.104672269999995</c:v>
                </c:pt>
                <c:pt idx="212">
                  <c:v>33.111161579999994</c:v>
                </c:pt>
                <c:pt idx="213">
                  <c:v>34.597031550000004</c:v>
                </c:pt>
                <c:pt idx="214">
                  <c:v>35.16558929</c:v>
                </c:pt>
                <c:pt idx="215">
                  <c:v>33.881938309999995</c:v>
                </c:pt>
                <c:pt idx="216">
                  <c:v>34.245346349999998</c:v>
                </c:pt>
                <c:pt idx="217">
                  <c:v>35.778107679999998</c:v>
                </c:pt>
                <c:pt idx="218">
                  <c:v>33.585936599999997</c:v>
                </c:pt>
                <c:pt idx="219">
                  <c:v>36.364249679999993</c:v>
                </c:pt>
                <c:pt idx="220">
                  <c:v>40.449659420000003</c:v>
                </c:pt>
                <c:pt idx="221">
                  <c:v>38.242834789999996</c:v>
                </c:pt>
                <c:pt idx="222">
                  <c:v>36.633874999999996</c:v>
                </c:pt>
                <c:pt idx="223">
                  <c:v>34.26879203</c:v>
                </c:pt>
                <c:pt idx="224">
                  <c:v>29.931341230000001</c:v>
                </c:pt>
                <c:pt idx="225">
                  <c:v>30.822277070000002</c:v>
                </c:pt>
                <c:pt idx="226">
                  <c:v>32.624663719999994</c:v>
                </c:pt>
                <c:pt idx="227">
                  <c:v>27.932597009999999</c:v>
                </c:pt>
                <c:pt idx="228">
                  <c:v>32.507435319999999</c:v>
                </c:pt>
                <c:pt idx="229">
                  <c:v>31.915431899999998</c:v>
                </c:pt>
                <c:pt idx="230">
                  <c:v>31.84509486</c:v>
                </c:pt>
                <c:pt idx="231">
                  <c:v>31.282398539999996</c:v>
                </c:pt>
                <c:pt idx="232">
                  <c:v>29.8346278</c:v>
                </c:pt>
                <c:pt idx="233">
                  <c:v>29.755498630000002</c:v>
                </c:pt>
                <c:pt idx="234">
                  <c:v>29.052128229999997</c:v>
                </c:pt>
                <c:pt idx="235">
                  <c:v>29.52690325</c:v>
                </c:pt>
                <c:pt idx="236">
                  <c:v>29.477081179999999</c:v>
                </c:pt>
                <c:pt idx="237">
                  <c:v>28.460124809999996</c:v>
                </c:pt>
                <c:pt idx="238">
                  <c:v>29.966509749999997</c:v>
                </c:pt>
                <c:pt idx="239">
                  <c:v>30.64057305</c:v>
                </c:pt>
                <c:pt idx="240">
                  <c:v>29.732052949999996</c:v>
                </c:pt>
                <c:pt idx="241">
                  <c:v>28.47770907</c:v>
                </c:pt>
                <c:pt idx="242">
                  <c:v>27.214573059999999</c:v>
                </c:pt>
                <c:pt idx="243">
                  <c:v>26.959601289999998</c:v>
                </c:pt>
                <c:pt idx="244">
                  <c:v>25.596821139999996</c:v>
                </c:pt>
                <c:pt idx="245">
                  <c:v>26.473103429999998</c:v>
                </c:pt>
                <c:pt idx="246">
                  <c:v>29.503457569999995</c:v>
                </c:pt>
                <c:pt idx="247">
                  <c:v>28.043963989999998</c:v>
                </c:pt>
                <c:pt idx="248">
                  <c:v>27.00063123</c:v>
                </c:pt>
                <c:pt idx="249">
                  <c:v>29.201594439999997</c:v>
                </c:pt>
                <c:pt idx="250">
                  <c:v>29.529833960000001</c:v>
                </c:pt>
                <c:pt idx="251">
                  <c:v>29.805320699999996</c:v>
                </c:pt>
                <c:pt idx="252">
                  <c:v>30.81641565</c:v>
                </c:pt>
                <c:pt idx="253">
                  <c:v>29.342268520000001</c:v>
                </c:pt>
                <c:pt idx="254">
                  <c:v>29.93720265</c:v>
                </c:pt>
                <c:pt idx="255">
                  <c:v>31.52857818</c:v>
                </c:pt>
                <c:pt idx="256">
                  <c:v>30.968812569999997</c:v>
                </c:pt>
                <c:pt idx="257">
                  <c:v>30.792969969999998</c:v>
                </c:pt>
                <c:pt idx="258">
                  <c:v>29.427259109999998</c:v>
                </c:pt>
                <c:pt idx="259">
                  <c:v>31.244299309999999</c:v>
                </c:pt>
                <c:pt idx="260">
                  <c:v>30.36801702</c:v>
                </c:pt>
                <c:pt idx="261">
                  <c:v>28.454263389999998</c:v>
                </c:pt>
                <c:pt idx="262">
                  <c:v>28.102578189999999</c:v>
                </c:pt>
                <c:pt idx="263">
                  <c:v>27.334732169999999</c:v>
                </c:pt>
                <c:pt idx="264">
                  <c:v>28.676997350000001</c:v>
                </c:pt>
                <c:pt idx="265">
                  <c:v>28.219806589999997</c:v>
                </c:pt>
                <c:pt idx="266">
                  <c:v>27.566258259999998</c:v>
                </c:pt>
                <c:pt idx="267">
                  <c:v>26.69290668</c:v>
                </c:pt>
                <c:pt idx="268">
                  <c:v>25.418047829999999</c:v>
                </c:pt>
                <c:pt idx="269">
                  <c:v>23.650829699999999</c:v>
                </c:pt>
                <c:pt idx="270">
                  <c:v>24.864143639999998</c:v>
                </c:pt>
                <c:pt idx="271">
                  <c:v>25.52355339</c:v>
                </c:pt>
                <c:pt idx="272">
                  <c:v>25.08394689</c:v>
                </c:pt>
                <c:pt idx="273">
                  <c:v>26.525856210000001</c:v>
                </c:pt>
                <c:pt idx="274">
                  <c:v>28.082063219999998</c:v>
                </c:pt>
                <c:pt idx="275">
                  <c:v>27.835883579999997</c:v>
                </c:pt>
                <c:pt idx="276">
                  <c:v>27.765546539999999</c:v>
                </c:pt>
                <c:pt idx="277">
                  <c:v>30.605404529999998</c:v>
                </c:pt>
                <c:pt idx="278">
                  <c:v>30.42370051</c:v>
                </c:pt>
                <c:pt idx="279">
                  <c:v>29.204525149999998</c:v>
                </c:pt>
                <c:pt idx="280">
                  <c:v>30.945366889999999</c:v>
                </c:pt>
                <c:pt idx="281">
                  <c:v>31.757173559999995</c:v>
                </c:pt>
                <c:pt idx="282">
                  <c:v>34.71719066</c:v>
                </c:pt>
                <c:pt idx="283">
                  <c:v>36.522508019999997</c:v>
                </c:pt>
                <c:pt idx="284">
                  <c:v>34.421188950000001</c:v>
                </c:pt>
                <c:pt idx="285">
                  <c:v>35.945158149999997</c:v>
                </c:pt>
                <c:pt idx="286">
                  <c:v>35.830860459999997</c:v>
                </c:pt>
                <c:pt idx="287">
                  <c:v>34.34205978</c:v>
                </c:pt>
                <c:pt idx="288">
                  <c:v>32.390206919999997</c:v>
                </c:pt>
                <c:pt idx="289">
                  <c:v>31.40548836</c:v>
                </c:pt>
                <c:pt idx="290">
                  <c:v>29.538626089999998</c:v>
                </c:pt>
                <c:pt idx="291">
                  <c:v>29.351060650000001</c:v>
                </c:pt>
                <c:pt idx="292">
                  <c:v>28.070340379999998</c:v>
                </c:pt>
                <c:pt idx="293">
                  <c:v>27.575050389999998</c:v>
                </c:pt>
                <c:pt idx="294">
                  <c:v>27.343524299999999</c:v>
                </c:pt>
                <c:pt idx="295">
                  <c:v>29.8346278</c:v>
                </c:pt>
                <c:pt idx="296">
                  <c:v>28.237390850000001</c:v>
                </c:pt>
                <c:pt idx="297">
                  <c:v>27.311286489999997</c:v>
                </c:pt>
                <c:pt idx="298">
                  <c:v>27.771407959999998</c:v>
                </c:pt>
                <c:pt idx="299">
                  <c:v>27.012354069999997</c:v>
                </c:pt>
                <c:pt idx="300">
                  <c:v>26.490687689999998</c:v>
                </c:pt>
                <c:pt idx="301">
                  <c:v>27.240949449999999</c:v>
                </c:pt>
                <c:pt idx="302">
                  <c:v>26.522925499999999</c:v>
                </c:pt>
                <c:pt idx="303">
                  <c:v>27.270256549999999</c:v>
                </c:pt>
                <c:pt idx="304">
                  <c:v>31.83630273</c:v>
                </c:pt>
                <c:pt idx="305">
                  <c:v>32.187987929999998</c:v>
                </c:pt>
                <c:pt idx="306">
                  <c:v>32.316939169999998</c:v>
                </c:pt>
                <c:pt idx="307">
                  <c:v>31.370319840000001</c:v>
                </c:pt>
                <c:pt idx="308">
                  <c:v>27.293702229999997</c:v>
                </c:pt>
                <c:pt idx="309">
                  <c:v>25.333057239999999</c:v>
                </c:pt>
                <c:pt idx="310">
                  <c:v>27.654179559999999</c:v>
                </c:pt>
                <c:pt idx="311">
                  <c:v>29.028682549999999</c:v>
                </c:pt>
                <c:pt idx="312">
                  <c:v>28.90852344</c:v>
                </c:pt>
                <c:pt idx="313">
                  <c:v>29.128326689999998</c:v>
                </c:pt>
                <c:pt idx="314">
                  <c:v>29.702745849999999</c:v>
                </c:pt>
                <c:pt idx="315">
                  <c:v>30.033916079999997</c:v>
                </c:pt>
                <c:pt idx="316">
                  <c:v>29.8346278</c:v>
                </c:pt>
                <c:pt idx="317">
                  <c:v>27.87984423</c:v>
                </c:pt>
                <c:pt idx="318">
                  <c:v>25.910407109999998</c:v>
                </c:pt>
                <c:pt idx="319">
                  <c:v>27.90915133</c:v>
                </c:pt>
                <c:pt idx="320">
                  <c:v>27.041661169999998</c:v>
                </c:pt>
                <c:pt idx="321">
                  <c:v>26.862887859999997</c:v>
                </c:pt>
                <c:pt idx="322">
                  <c:v>26.221062369999999</c:v>
                </c:pt>
                <c:pt idx="323">
                  <c:v>28.964206929999996</c:v>
                </c:pt>
                <c:pt idx="324">
                  <c:v>28.57149179</c:v>
                </c:pt>
                <c:pt idx="325">
                  <c:v>29.107811719999997</c:v>
                </c:pt>
                <c:pt idx="326">
                  <c:v>22.850745869999997</c:v>
                </c:pt>
                <c:pt idx="327">
                  <c:v>25.81369368</c:v>
                </c:pt>
                <c:pt idx="328">
                  <c:v>24.922757839999999</c:v>
                </c:pt>
                <c:pt idx="329">
                  <c:v>28.726819419999998</c:v>
                </c:pt>
                <c:pt idx="330">
                  <c:v>28.785433619999996</c:v>
                </c:pt>
                <c:pt idx="331">
                  <c:v>26.830650049999999</c:v>
                </c:pt>
                <c:pt idx="332">
                  <c:v>25.922129949999999</c:v>
                </c:pt>
                <c:pt idx="333">
                  <c:v>25.640781789999998</c:v>
                </c:pt>
                <c:pt idx="334">
                  <c:v>26.531717629999999</c:v>
                </c:pt>
                <c:pt idx="335">
                  <c:v>25.602682559999998</c:v>
                </c:pt>
                <c:pt idx="336">
                  <c:v>19.867283089999997</c:v>
                </c:pt>
                <c:pt idx="337">
                  <c:v>20.069502079999999</c:v>
                </c:pt>
                <c:pt idx="338">
                  <c:v>19.506805759999999</c:v>
                </c:pt>
                <c:pt idx="339">
                  <c:v>20.09001705</c:v>
                </c:pt>
                <c:pt idx="340">
                  <c:v>25.623197529999999</c:v>
                </c:pt>
                <c:pt idx="341">
                  <c:v>25.716980249999995</c:v>
                </c:pt>
                <c:pt idx="342">
                  <c:v>26.335360059999996</c:v>
                </c:pt>
                <c:pt idx="343">
                  <c:v>25.81369368</c:v>
                </c:pt>
                <c:pt idx="344">
                  <c:v>26.707560229999999</c:v>
                </c:pt>
                <c:pt idx="345">
                  <c:v>25.55286049</c:v>
                </c:pt>
                <c:pt idx="346">
                  <c:v>29.981163299999995</c:v>
                </c:pt>
                <c:pt idx="347">
                  <c:v>29.04040539</c:v>
                </c:pt>
                <c:pt idx="348">
                  <c:v>30.628850209999996</c:v>
                </c:pt>
                <c:pt idx="349">
                  <c:v>31.018634639999998</c:v>
                </c:pt>
                <c:pt idx="350">
                  <c:v>30.9482976</c:v>
                </c:pt>
                <c:pt idx="351">
                  <c:v>25.670088889999999</c:v>
                </c:pt>
                <c:pt idx="352">
                  <c:v>26.273815149999997</c:v>
                </c:pt>
                <c:pt idx="353">
                  <c:v>23.938039279999998</c:v>
                </c:pt>
                <c:pt idx="354">
                  <c:v>25.086877599999998</c:v>
                </c:pt>
                <c:pt idx="355">
                  <c:v>25.441493509999997</c:v>
                </c:pt>
                <c:pt idx="356">
                  <c:v>26.5522326</c:v>
                </c:pt>
                <c:pt idx="357">
                  <c:v>25.010679140000001</c:v>
                </c:pt>
                <c:pt idx="358">
                  <c:v>26.502410529999999</c:v>
                </c:pt>
                <c:pt idx="359">
                  <c:v>25.022401979999998</c:v>
                </c:pt>
                <c:pt idx="360">
                  <c:v>24.087505489999998</c:v>
                </c:pt>
                <c:pt idx="361">
                  <c:v>25.590959719999997</c:v>
                </c:pt>
                <c:pt idx="362">
                  <c:v>25.93385279</c:v>
                </c:pt>
                <c:pt idx="363">
                  <c:v>26.185893849999996</c:v>
                </c:pt>
                <c:pt idx="364">
                  <c:v>22.8302309</c:v>
                </c:pt>
              </c:numCache>
            </c:numRef>
          </c:val>
          <c:smooth val="0"/>
          <c:extLst>
            <c:ext xmlns:c16="http://schemas.microsoft.com/office/drawing/2014/chart" uri="{C3380CC4-5D6E-409C-BE32-E72D297353CC}">
              <c16:uniqueId val="{00000002-B3C8-453D-BF56-7C0AAC22C916}"/>
            </c:ext>
          </c:extLst>
        </c:ser>
        <c:ser>
          <c:idx val="3"/>
          <c:order val="3"/>
          <c:tx>
            <c:strRef>
              <c:f>'Figure 4 pop up B chart &amp; data'!$F$1</c:f>
              <c:strCache>
                <c:ptCount val="1"/>
                <c:pt idx="0">
                  <c:v>2019/20</c:v>
                </c:pt>
              </c:strCache>
            </c:strRef>
          </c:tx>
          <c:spPr>
            <a:ln w="28575" cap="rnd">
              <a:solidFill>
                <a:schemeClr val="accent4"/>
              </a:solidFill>
              <a:round/>
            </a:ln>
            <a:effectLst/>
          </c:spPr>
          <c:marker>
            <c:symbol val="none"/>
          </c:marker>
          <c:cat>
            <c:strRef>
              <c:f>'Figure 4 pop up B chart &amp; data'!$A$2:$A$366</c:f>
              <c:strCache>
                <c:ptCount val="365"/>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strCache>
            </c:strRef>
          </c:cat>
          <c:val>
            <c:numRef>
              <c:f>'Figure 4 pop up B chart &amp; data'!$F$2:$F$366</c:f>
              <c:numCache>
                <c:formatCode>General</c:formatCode>
                <c:ptCount val="365"/>
                <c:pt idx="0">
                  <c:v>26.672391709999999</c:v>
                </c:pt>
                <c:pt idx="1">
                  <c:v>27.340593589999997</c:v>
                </c:pt>
                <c:pt idx="2">
                  <c:v>33.029101699999998</c:v>
                </c:pt>
                <c:pt idx="3">
                  <c:v>30.373878439999999</c:v>
                </c:pt>
                <c:pt idx="4">
                  <c:v>28.550976819999995</c:v>
                </c:pt>
                <c:pt idx="5">
                  <c:v>28.041033279999997</c:v>
                </c:pt>
                <c:pt idx="6">
                  <c:v>26.988908389999999</c:v>
                </c:pt>
                <c:pt idx="7">
                  <c:v>25.312542269999998</c:v>
                </c:pt>
                <c:pt idx="8">
                  <c:v>21.833789499999998</c:v>
                </c:pt>
                <c:pt idx="9">
                  <c:v>23.51308633</c:v>
                </c:pt>
                <c:pt idx="10">
                  <c:v>24.257486669999999</c:v>
                </c:pt>
                <c:pt idx="11">
                  <c:v>25.966090599999998</c:v>
                </c:pt>
                <c:pt idx="12">
                  <c:v>25.221690259999999</c:v>
                </c:pt>
                <c:pt idx="13">
                  <c:v>29.600171</c:v>
                </c:pt>
                <c:pt idx="14">
                  <c:v>28.363411379999999</c:v>
                </c:pt>
                <c:pt idx="15">
                  <c:v>26.124348939999997</c:v>
                </c:pt>
                <c:pt idx="16">
                  <c:v>28.360480669999998</c:v>
                </c:pt>
                <c:pt idx="17">
                  <c:v>29.919618389999997</c:v>
                </c:pt>
                <c:pt idx="18">
                  <c:v>27.018215489999999</c:v>
                </c:pt>
                <c:pt idx="19">
                  <c:v>25.07515476</c:v>
                </c:pt>
                <c:pt idx="20">
                  <c:v>23.510155619999999</c:v>
                </c:pt>
                <c:pt idx="21">
                  <c:v>26.191755270000002</c:v>
                </c:pt>
                <c:pt idx="22">
                  <c:v>28.471847650000001</c:v>
                </c:pt>
                <c:pt idx="23">
                  <c:v>29.48001189</c:v>
                </c:pt>
                <c:pt idx="24">
                  <c:v>29.837558509999997</c:v>
                </c:pt>
                <c:pt idx="25">
                  <c:v>23.507224910000001</c:v>
                </c:pt>
                <c:pt idx="26">
                  <c:v>20.44463296</c:v>
                </c:pt>
                <c:pt idx="27">
                  <c:v>27.314217200000002</c:v>
                </c:pt>
                <c:pt idx="28">
                  <c:v>25.772663739999999</c:v>
                </c:pt>
                <c:pt idx="29">
                  <c:v>22.739378890000001</c:v>
                </c:pt>
                <c:pt idx="30">
                  <c:v>26.848234309999999</c:v>
                </c:pt>
                <c:pt idx="31">
                  <c:v>28.284282209999997</c:v>
                </c:pt>
                <c:pt idx="32">
                  <c:v>27.44902986</c:v>
                </c:pt>
                <c:pt idx="33">
                  <c:v>29.116603850000001</c:v>
                </c:pt>
                <c:pt idx="34">
                  <c:v>33.228389979999996</c:v>
                </c:pt>
                <c:pt idx="35">
                  <c:v>30.962951149999999</c:v>
                </c:pt>
                <c:pt idx="36">
                  <c:v>33.843839080000002</c:v>
                </c:pt>
                <c:pt idx="37">
                  <c:v>35.55830443</c:v>
                </c:pt>
                <c:pt idx="38">
                  <c:v>37.91459527</c:v>
                </c:pt>
                <c:pt idx="39">
                  <c:v>37.483780899999992</c:v>
                </c:pt>
                <c:pt idx="40">
                  <c:v>36.90643103</c:v>
                </c:pt>
                <c:pt idx="41">
                  <c:v>35.657948569999995</c:v>
                </c:pt>
                <c:pt idx="42">
                  <c:v>40.364668829999999</c:v>
                </c:pt>
                <c:pt idx="43">
                  <c:v>39.230484059999995</c:v>
                </c:pt>
                <c:pt idx="44">
                  <c:v>38.263349760000004</c:v>
                </c:pt>
                <c:pt idx="45">
                  <c:v>40.306054629999998</c:v>
                </c:pt>
                <c:pt idx="46">
                  <c:v>40.57274924</c:v>
                </c:pt>
                <c:pt idx="47">
                  <c:v>39.649575589999998</c:v>
                </c:pt>
                <c:pt idx="48">
                  <c:v>39.974884400000001</c:v>
                </c:pt>
                <c:pt idx="49">
                  <c:v>41.243881829999999</c:v>
                </c:pt>
                <c:pt idx="50">
                  <c:v>39.470802280000001</c:v>
                </c:pt>
                <c:pt idx="51">
                  <c:v>42.776643159999999</c:v>
                </c:pt>
                <c:pt idx="52">
                  <c:v>41.305426739999994</c:v>
                </c:pt>
                <c:pt idx="53">
                  <c:v>41.402140170000003</c:v>
                </c:pt>
                <c:pt idx="54">
                  <c:v>41.463685079999998</c:v>
                </c:pt>
                <c:pt idx="55">
                  <c:v>42.562701329999996</c:v>
                </c:pt>
                <c:pt idx="56">
                  <c:v>40.643086279999999</c:v>
                </c:pt>
                <c:pt idx="57">
                  <c:v>42.325313819999998</c:v>
                </c:pt>
                <c:pt idx="58">
                  <c:v>40.774968229999999</c:v>
                </c:pt>
                <c:pt idx="59">
                  <c:v>40.827721009999998</c:v>
                </c:pt>
                <c:pt idx="60">
                  <c:v>41.328872419999996</c:v>
                </c:pt>
                <c:pt idx="61">
                  <c:v>40.265024689999997</c:v>
                </c:pt>
                <c:pt idx="62">
                  <c:v>39.573377129999997</c:v>
                </c:pt>
                <c:pt idx="63">
                  <c:v>36.208922049999998</c:v>
                </c:pt>
                <c:pt idx="64">
                  <c:v>36.777479789999994</c:v>
                </c:pt>
                <c:pt idx="65">
                  <c:v>33.74419494</c:v>
                </c:pt>
                <c:pt idx="66">
                  <c:v>33.105300159999999</c:v>
                </c:pt>
                <c:pt idx="67">
                  <c:v>34.907686810000001</c:v>
                </c:pt>
                <c:pt idx="68">
                  <c:v>34.945786039999994</c:v>
                </c:pt>
                <c:pt idx="69">
                  <c:v>34.957508879999999</c:v>
                </c:pt>
                <c:pt idx="70">
                  <c:v>31.727866459999998</c:v>
                </c:pt>
                <c:pt idx="71">
                  <c:v>32.37848408</c:v>
                </c:pt>
                <c:pt idx="72">
                  <c:v>35.889474659999998</c:v>
                </c:pt>
                <c:pt idx="73">
                  <c:v>30.795900679999995</c:v>
                </c:pt>
                <c:pt idx="74">
                  <c:v>31.965253969999999</c:v>
                </c:pt>
                <c:pt idx="75">
                  <c:v>31.924224029999998</c:v>
                </c:pt>
                <c:pt idx="76">
                  <c:v>32.77119922</c:v>
                </c:pt>
                <c:pt idx="77">
                  <c:v>34.037265939999997</c:v>
                </c:pt>
                <c:pt idx="78">
                  <c:v>32.853259099999995</c:v>
                </c:pt>
                <c:pt idx="79">
                  <c:v>33.609382279999998</c:v>
                </c:pt>
                <c:pt idx="80">
                  <c:v>32.949972530000004</c:v>
                </c:pt>
                <c:pt idx="81">
                  <c:v>33.081854479999997</c:v>
                </c:pt>
                <c:pt idx="82">
                  <c:v>32.167472959999998</c:v>
                </c:pt>
                <c:pt idx="83">
                  <c:v>28.565630369999997</c:v>
                </c:pt>
                <c:pt idx="84">
                  <c:v>27.958973399999998</c:v>
                </c:pt>
                <c:pt idx="85">
                  <c:v>29.729122239999999</c:v>
                </c:pt>
                <c:pt idx="86">
                  <c:v>30.118906670000001</c:v>
                </c:pt>
                <c:pt idx="87">
                  <c:v>28.788364329999997</c:v>
                </c:pt>
                <c:pt idx="88">
                  <c:v>30.23613507</c:v>
                </c:pt>
                <c:pt idx="89">
                  <c:v>31.89198622</c:v>
                </c:pt>
                <c:pt idx="90">
                  <c:v>31.320497769999999</c:v>
                </c:pt>
                <c:pt idx="91">
                  <c:v>29.717399399999998</c:v>
                </c:pt>
                <c:pt idx="92">
                  <c:v>26.185893849999996</c:v>
                </c:pt>
                <c:pt idx="93">
                  <c:v>27.334732169999999</c:v>
                </c:pt>
                <c:pt idx="94">
                  <c:v>28.782502909999998</c:v>
                </c:pt>
                <c:pt idx="95">
                  <c:v>29.623616679999994</c:v>
                </c:pt>
                <c:pt idx="96">
                  <c:v>28.509946879999998</c:v>
                </c:pt>
                <c:pt idx="97">
                  <c:v>29.227970829999997</c:v>
                </c:pt>
                <c:pt idx="98">
                  <c:v>28.615452439999999</c:v>
                </c:pt>
                <c:pt idx="99">
                  <c:v>27.932597009999999</c:v>
                </c:pt>
                <c:pt idx="100">
                  <c:v>30.420769799999999</c:v>
                </c:pt>
                <c:pt idx="101">
                  <c:v>30.88382198</c:v>
                </c:pt>
                <c:pt idx="102">
                  <c:v>30.945366889999999</c:v>
                </c:pt>
                <c:pt idx="103">
                  <c:v>30.491106839999997</c:v>
                </c:pt>
                <c:pt idx="104">
                  <c:v>30.880891269999999</c:v>
                </c:pt>
                <c:pt idx="105">
                  <c:v>29.359852780000001</c:v>
                </c:pt>
                <c:pt idx="106">
                  <c:v>28.972999059999999</c:v>
                </c:pt>
                <c:pt idx="107">
                  <c:v>29.248485799999997</c:v>
                </c:pt>
                <c:pt idx="108">
                  <c:v>28.451332679999997</c:v>
                </c:pt>
                <c:pt idx="109">
                  <c:v>28.64769025</c:v>
                </c:pt>
                <c:pt idx="110">
                  <c:v>29.395021299999996</c:v>
                </c:pt>
                <c:pt idx="111">
                  <c:v>27.882774940000001</c:v>
                </c:pt>
                <c:pt idx="112">
                  <c:v>29.603101709999997</c:v>
                </c:pt>
                <c:pt idx="113">
                  <c:v>28.108439609999998</c:v>
                </c:pt>
                <c:pt idx="114">
                  <c:v>26.939086319999998</c:v>
                </c:pt>
                <c:pt idx="115">
                  <c:v>27.82416074</c:v>
                </c:pt>
                <c:pt idx="116">
                  <c:v>28.046894699999996</c:v>
                </c:pt>
                <c:pt idx="117">
                  <c:v>27.58970394</c:v>
                </c:pt>
                <c:pt idx="118">
                  <c:v>28.190499489999997</c:v>
                </c:pt>
                <c:pt idx="119">
                  <c:v>28.337034989999999</c:v>
                </c:pt>
                <c:pt idx="120">
                  <c:v>27.032869039999998</c:v>
                </c:pt>
                <c:pt idx="121">
                  <c:v>25.854723619999998</c:v>
                </c:pt>
                <c:pt idx="122">
                  <c:v>26.391043549999999</c:v>
                </c:pt>
                <c:pt idx="123">
                  <c:v>25.983674860000001</c:v>
                </c:pt>
                <c:pt idx="124">
                  <c:v>25.95436776</c:v>
                </c:pt>
                <c:pt idx="125">
                  <c:v>25.2334131</c:v>
                </c:pt>
                <c:pt idx="126">
                  <c:v>25.204105999999999</c:v>
                </c:pt>
                <c:pt idx="127">
                  <c:v>24.190080339999998</c:v>
                </c:pt>
                <c:pt idx="128">
                  <c:v>23.161401129999998</c:v>
                </c:pt>
                <c:pt idx="129">
                  <c:v>22.739378890000001</c:v>
                </c:pt>
                <c:pt idx="130">
                  <c:v>22.09169198</c:v>
                </c:pt>
                <c:pt idx="131">
                  <c:v>22.419931500000001</c:v>
                </c:pt>
                <c:pt idx="132">
                  <c:v>22.545952029999999</c:v>
                </c:pt>
                <c:pt idx="133">
                  <c:v>21.719491809999997</c:v>
                </c:pt>
                <c:pt idx="134">
                  <c:v>21.068874189999999</c:v>
                </c:pt>
                <c:pt idx="135">
                  <c:v>21.35315306</c:v>
                </c:pt>
                <c:pt idx="136">
                  <c:v>21.992047839999998</c:v>
                </c:pt>
                <c:pt idx="137">
                  <c:v>22.07117701</c:v>
                </c:pt>
                <c:pt idx="138">
                  <c:v>22.182543989999999</c:v>
                </c:pt>
                <c:pt idx="139">
                  <c:v>23.149678290000001</c:v>
                </c:pt>
                <c:pt idx="140">
                  <c:v>24.272140220000001</c:v>
                </c:pt>
                <c:pt idx="141">
                  <c:v>26.229854499999998</c:v>
                </c:pt>
                <c:pt idx="142">
                  <c:v>24.647271099999998</c:v>
                </c:pt>
                <c:pt idx="143">
                  <c:v>24.972579909999997</c:v>
                </c:pt>
                <c:pt idx="144">
                  <c:v>25.315472979999999</c:v>
                </c:pt>
                <c:pt idx="145">
                  <c:v>25.057570499999997</c:v>
                </c:pt>
                <c:pt idx="146">
                  <c:v>25.060501209999998</c:v>
                </c:pt>
                <c:pt idx="147">
                  <c:v>24.799668019999999</c:v>
                </c:pt>
                <c:pt idx="148">
                  <c:v>25.623197529999999</c:v>
                </c:pt>
                <c:pt idx="149">
                  <c:v>25.239274519999999</c:v>
                </c:pt>
                <c:pt idx="150">
                  <c:v>24.36299223</c:v>
                </c:pt>
                <c:pt idx="151">
                  <c:v>24.697093169999999</c:v>
                </c:pt>
                <c:pt idx="152">
                  <c:v>25.095669729999997</c:v>
                </c:pt>
                <c:pt idx="153">
                  <c:v>27.050453300000001</c:v>
                </c:pt>
                <c:pt idx="154">
                  <c:v>25.670088889999999</c:v>
                </c:pt>
                <c:pt idx="155">
                  <c:v>26.244508049999997</c:v>
                </c:pt>
                <c:pt idx="156">
                  <c:v>23.571700529999998</c:v>
                </c:pt>
                <c:pt idx="157">
                  <c:v>23.387065799999998</c:v>
                </c:pt>
                <c:pt idx="158">
                  <c:v>22.44630789</c:v>
                </c:pt>
                <c:pt idx="159">
                  <c:v>23.281560239999997</c:v>
                </c:pt>
                <c:pt idx="160">
                  <c:v>24.790875889999999</c:v>
                </c:pt>
                <c:pt idx="161">
                  <c:v>24.538834829999999</c:v>
                </c:pt>
                <c:pt idx="162">
                  <c:v>23.870632949999997</c:v>
                </c:pt>
                <c:pt idx="163">
                  <c:v>24.738123109999997</c:v>
                </c:pt>
                <c:pt idx="164">
                  <c:v>23.683067510000001</c:v>
                </c:pt>
                <c:pt idx="165">
                  <c:v>24.685370330000001</c:v>
                </c:pt>
                <c:pt idx="166">
                  <c:v>22.721794629999998</c:v>
                </c:pt>
                <c:pt idx="167">
                  <c:v>24.404022169999998</c:v>
                </c:pt>
                <c:pt idx="168">
                  <c:v>24.867074349999999</c:v>
                </c:pt>
                <c:pt idx="169">
                  <c:v>24.69123175</c:v>
                </c:pt>
                <c:pt idx="170">
                  <c:v>21.836720209999999</c:v>
                </c:pt>
                <c:pt idx="171">
                  <c:v>22.205989670000001</c:v>
                </c:pt>
                <c:pt idx="172">
                  <c:v>22.827300189999999</c:v>
                </c:pt>
                <c:pt idx="173">
                  <c:v>21.285746729999996</c:v>
                </c:pt>
                <c:pt idx="174">
                  <c:v>21.317984540000001</c:v>
                </c:pt>
                <c:pt idx="175">
                  <c:v>22.762824569999996</c:v>
                </c:pt>
                <c:pt idx="176">
                  <c:v>19.896590189999998</c:v>
                </c:pt>
                <c:pt idx="177">
                  <c:v>19.56541996</c:v>
                </c:pt>
                <c:pt idx="178">
                  <c:v>18.750682579999999</c:v>
                </c:pt>
                <c:pt idx="179">
                  <c:v>20.016749300000001</c:v>
                </c:pt>
                <c:pt idx="180">
                  <c:v>20.233621839999998</c:v>
                </c:pt>
                <c:pt idx="181">
                  <c:v>17.7894097</c:v>
                </c:pt>
                <c:pt idx="182">
                  <c:v>17.472893019999997</c:v>
                </c:pt>
                <c:pt idx="183">
                  <c:v>16.828136820000001</c:v>
                </c:pt>
                <c:pt idx="184">
                  <c:v>15.989953759999999</c:v>
                </c:pt>
                <c:pt idx="185">
                  <c:v>17.531507219999998</c:v>
                </c:pt>
                <c:pt idx="186">
                  <c:v>16.775384039999999</c:v>
                </c:pt>
                <c:pt idx="187">
                  <c:v>16.593680020000001</c:v>
                </c:pt>
                <c:pt idx="188">
                  <c:v>17.001048709999999</c:v>
                </c:pt>
                <c:pt idx="189">
                  <c:v>15.242622709999999</c:v>
                </c:pt>
                <c:pt idx="190">
                  <c:v>15.204523480000001</c:v>
                </c:pt>
                <c:pt idx="191">
                  <c:v>15.573792939999999</c:v>
                </c:pt>
                <c:pt idx="192">
                  <c:v>15.125394309999999</c:v>
                </c:pt>
                <c:pt idx="193">
                  <c:v>15.169354959999998</c:v>
                </c:pt>
                <c:pt idx="194">
                  <c:v>16.21854914</c:v>
                </c:pt>
                <c:pt idx="195">
                  <c:v>15.406742469999998</c:v>
                </c:pt>
                <c:pt idx="196">
                  <c:v>13.703999959999999</c:v>
                </c:pt>
                <c:pt idx="197">
                  <c:v>14.630104319999999</c:v>
                </c:pt>
                <c:pt idx="198">
                  <c:v>13.786059839999998</c:v>
                </c:pt>
                <c:pt idx="199">
                  <c:v>14.999373780000001</c:v>
                </c:pt>
                <c:pt idx="200">
                  <c:v>13.923803209999999</c:v>
                </c:pt>
                <c:pt idx="201">
                  <c:v>10.823112030000001</c:v>
                </c:pt>
                <c:pt idx="202">
                  <c:v>9.3225885099999992</c:v>
                </c:pt>
                <c:pt idx="203">
                  <c:v>12.478963179999999</c:v>
                </c:pt>
                <c:pt idx="204">
                  <c:v>12.048148810000001</c:v>
                </c:pt>
                <c:pt idx="205">
                  <c:v>10.401089789999999</c:v>
                </c:pt>
                <c:pt idx="206">
                  <c:v>11.59681947</c:v>
                </c:pt>
                <c:pt idx="207">
                  <c:v>11.673017929999999</c:v>
                </c:pt>
                <c:pt idx="208">
                  <c:v>12.563953769999999</c:v>
                </c:pt>
                <c:pt idx="209">
                  <c:v>14.09378439</c:v>
                </c:pt>
                <c:pt idx="210">
                  <c:v>13.182333579999998</c:v>
                </c:pt>
                <c:pt idx="211">
                  <c:v>12.426210399999999</c:v>
                </c:pt>
                <c:pt idx="212">
                  <c:v>13.82415907</c:v>
                </c:pt>
                <c:pt idx="213">
                  <c:v>13.979486699999999</c:v>
                </c:pt>
                <c:pt idx="214">
                  <c:v>14.184636399999999</c:v>
                </c:pt>
                <c:pt idx="215">
                  <c:v>13.832951199999998</c:v>
                </c:pt>
                <c:pt idx="216">
                  <c:v>14.038100899999998</c:v>
                </c:pt>
                <c:pt idx="217">
                  <c:v>14.70337207</c:v>
                </c:pt>
                <c:pt idx="218">
                  <c:v>14.167052139999999</c:v>
                </c:pt>
                <c:pt idx="219">
                  <c:v>13.938456759999999</c:v>
                </c:pt>
                <c:pt idx="220">
                  <c:v>13.838812619999999</c:v>
                </c:pt>
                <c:pt idx="221">
                  <c:v>13.52522665</c:v>
                </c:pt>
                <c:pt idx="222">
                  <c:v>13.390413989999999</c:v>
                </c:pt>
                <c:pt idx="223">
                  <c:v>13.182333579999998</c:v>
                </c:pt>
                <c:pt idx="224">
                  <c:v>13.035798079999999</c:v>
                </c:pt>
                <c:pt idx="225">
                  <c:v>13.32300766</c:v>
                </c:pt>
                <c:pt idx="226">
                  <c:v>12.754449919999999</c:v>
                </c:pt>
                <c:pt idx="227">
                  <c:v>13.325938369999999</c:v>
                </c:pt>
                <c:pt idx="228">
                  <c:v>13.11199654</c:v>
                </c:pt>
                <c:pt idx="229">
                  <c:v>11.904544019999999</c:v>
                </c:pt>
                <c:pt idx="230">
                  <c:v>11.661295089999999</c:v>
                </c:pt>
                <c:pt idx="231">
                  <c:v>10.571070969999999</c:v>
                </c:pt>
                <c:pt idx="232">
                  <c:v>9.4163712299999993</c:v>
                </c:pt>
                <c:pt idx="233">
                  <c:v>10.283861389999998</c:v>
                </c:pt>
                <c:pt idx="234">
                  <c:v>11.083945219999999</c:v>
                </c:pt>
                <c:pt idx="235">
                  <c:v>10.934479009999999</c:v>
                </c:pt>
                <c:pt idx="236">
                  <c:v>12.144862239999998</c:v>
                </c:pt>
                <c:pt idx="237">
                  <c:v>10.553486709999998</c:v>
                </c:pt>
                <c:pt idx="238">
                  <c:v>9.3137963799999994</c:v>
                </c:pt>
                <c:pt idx="239">
                  <c:v>8.7657536099999991</c:v>
                </c:pt>
                <c:pt idx="240">
                  <c:v>9.5511838900000008</c:v>
                </c:pt>
                <c:pt idx="241">
                  <c:v>9.7563335899999988</c:v>
                </c:pt>
                <c:pt idx="242">
                  <c:v>9.8383934699999998</c:v>
                </c:pt>
                <c:pt idx="243">
                  <c:v>9.0588246099999985</c:v>
                </c:pt>
                <c:pt idx="244">
                  <c:v>11.810761299999999</c:v>
                </c:pt>
                <c:pt idx="245">
                  <c:v>11.444422550000001</c:v>
                </c:pt>
                <c:pt idx="246">
                  <c:v>13.2468092</c:v>
                </c:pt>
                <c:pt idx="247">
                  <c:v>12.18589218</c:v>
                </c:pt>
                <c:pt idx="248">
                  <c:v>12.43793324</c:v>
                </c:pt>
                <c:pt idx="249">
                  <c:v>12.713419979999999</c:v>
                </c:pt>
                <c:pt idx="250">
                  <c:v>13.252670619999998</c:v>
                </c:pt>
                <c:pt idx="251">
                  <c:v>12.525854539999999</c:v>
                </c:pt>
                <c:pt idx="252">
                  <c:v>12.35001194</c:v>
                </c:pt>
                <c:pt idx="253">
                  <c:v>13.20577926</c:v>
                </c:pt>
                <c:pt idx="254">
                  <c:v>14.052754449999998</c:v>
                </c:pt>
                <c:pt idx="255">
                  <c:v>13.657108600000001</c:v>
                </c:pt>
                <c:pt idx="256">
                  <c:v>13.689346409999999</c:v>
                </c:pt>
                <c:pt idx="257">
                  <c:v>14.4777074</c:v>
                </c:pt>
                <c:pt idx="258">
                  <c:v>14.290141959999998</c:v>
                </c:pt>
                <c:pt idx="259">
                  <c:v>13.903288239999998</c:v>
                </c:pt>
                <c:pt idx="260">
                  <c:v>14.656480709999999</c:v>
                </c:pt>
                <c:pt idx="261">
                  <c:v>14.890937509999999</c:v>
                </c:pt>
                <c:pt idx="262">
                  <c:v>13.783129129999999</c:v>
                </c:pt>
                <c:pt idx="263">
                  <c:v>13.437305349999999</c:v>
                </c:pt>
                <c:pt idx="264">
                  <c:v>13.460751029999999</c:v>
                </c:pt>
                <c:pt idx="265">
                  <c:v>15.755496959999999</c:v>
                </c:pt>
                <c:pt idx="266">
                  <c:v>15.09901792</c:v>
                </c:pt>
                <c:pt idx="267">
                  <c:v>13.639524339999999</c:v>
                </c:pt>
                <c:pt idx="268">
                  <c:v>14.137745039999999</c:v>
                </c:pt>
                <c:pt idx="269">
                  <c:v>13.595563689999999</c:v>
                </c:pt>
                <c:pt idx="270">
                  <c:v>13.786059839999998</c:v>
                </c:pt>
                <c:pt idx="271">
                  <c:v>14.99351236</c:v>
                </c:pt>
                <c:pt idx="272">
                  <c:v>16.373876769999999</c:v>
                </c:pt>
                <c:pt idx="273">
                  <c:v>15.137117149999998</c:v>
                </c:pt>
                <c:pt idx="274">
                  <c:v>14.33703332</c:v>
                </c:pt>
                <c:pt idx="275">
                  <c:v>13.012352399999999</c:v>
                </c:pt>
                <c:pt idx="276">
                  <c:v>13.34059192</c:v>
                </c:pt>
                <c:pt idx="277">
                  <c:v>13.434374639999998</c:v>
                </c:pt>
                <c:pt idx="278">
                  <c:v>14.592005089999999</c:v>
                </c:pt>
                <c:pt idx="279">
                  <c:v>15.38915821</c:v>
                </c:pt>
                <c:pt idx="280">
                  <c:v>14.597866509999999</c:v>
                </c:pt>
                <c:pt idx="281">
                  <c:v>14.090853679999999</c:v>
                </c:pt>
                <c:pt idx="282">
                  <c:v>12.766172759999998</c:v>
                </c:pt>
                <c:pt idx="283">
                  <c:v>13.147165059999999</c:v>
                </c:pt>
                <c:pt idx="284">
                  <c:v>12.27088277</c:v>
                </c:pt>
                <c:pt idx="285">
                  <c:v>11.983673189999999</c:v>
                </c:pt>
                <c:pt idx="286">
                  <c:v>12.024703129999999</c:v>
                </c:pt>
                <c:pt idx="287">
                  <c:v>12.43500253</c:v>
                </c:pt>
                <c:pt idx="288">
                  <c:v>12.030564549999999</c:v>
                </c:pt>
                <c:pt idx="289">
                  <c:v>13.19112571</c:v>
                </c:pt>
                <c:pt idx="290">
                  <c:v>12.807202699999999</c:v>
                </c:pt>
                <c:pt idx="291">
                  <c:v>12.78961844</c:v>
                </c:pt>
                <c:pt idx="292">
                  <c:v>12.519993120000001</c:v>
                </c:pt>
                <c:pt idx="293">
                  <c:v>13.065105179999998</c:v>
                </c:pt>
                <c:pt idx="294">
                  <c:v>12.50533957</c:v>
                </c:pt>
                <c:pt idx="295">
                  <c:v>13.29370056</c:v>
                </c:pt>
                <c:pt idx="296">
                  <c:v>13.091481569999999</c:v>
                </c:pt>
                <c:pt idx="297">
                  <c:v>12.646013649999999</c:v>
                </c:pt>
                <c:pt idx="298">
                  <c:v>12.651875069999999</c:v>
                </c:pt>
                <c:pt idx="299">
                  <c:v>12.432071819999999</c:v>
                </c:pt>
                <c:pt idx="300">
                  <c:v>13.062174469999999</c:v>
                </c:pt>
                <c:pt idx="301">
                  <c:v>13.273185590000001</c:v>
                </c:pt>
                <c:pt idx="302">
                  <c:v>13.147165059999999</c:v>
                </c:pt>
                <c:pt idx="303">
                  <c:v>13.642455050000001</c:v>
                </c:pt>
                <c:pt idx="304">
                  <c:v>13.27025488</c:v>
                </c:pt>
                <c:pt idx="305">
                  <c:v>13.267324169999998</c:v>
                </c:pt>
                <c:pt idx="306">
                  <c:v>15.95478524</c:v>
                </c:pt>
                <c:pt idx="307">
                  <c:v>15.18400851</c:v>
                </c:pt>
                <c:pt idx="308">
                  <c:v>16.312331859999997</c:v>
                </c:pt>
                <c:pt idx="309">
                  <c:v>18.530879329999998</c:v>
                </c:pt>
                <c:pt idx="310">
                  <c:v>19.96692723</c:v>
                </c:pt>
                <c:pt idx="311">
                  <c:v>20.037264269999998</c:v>
                </c:pt>
                <c:pt idx="312">
                  <c:v>19.917105159999998</c:v>
                </c:pt>
                <c:pt idx="313">
                  <c:v>20.292236039999999</c:v>
                </c:pt>
                <c:pt idx="314">
                  <c:v>19.568350669999997</c:v>
                </c:pt>
                <c:pt idx="315">
                  <c:v>18.81808891</c:v>
                </c:pt>
                <c:pt idx="316">
                  <c:v>19.876075220000001</c:v>
                </c:pt>
                <c:pt idx="317">
                  <c:v>20.602891299999996</c:v>
                </c:pt>
                <c:pt idx="318">
                  <c:v>21.112834840000001</c:v>
                </c:pt>
                <c:pt idx="319">
                  <c:v>21.133349809999999</c:v>
                </c:pt>
                <c:pt idx="320">
                  <c:v>20.421187279999998</c:v>
                </c:pt>
                <c:pt idx="321">
                  <c:v>22.724725339999999</c:v>
                </c:pt>
                <c:pt idx="322">
                  <c:v>21.728283939999997</c:v>
                </c:pt>
                <c:pt idx="323">
                  <c:v>19.946412259999999</c:v>
                </c:pt>
                <c:pt idx="324">
                  <c:v>18.72430619</c:v>
                </c:pt>
                <c:pt idx="325">
                  <c:v>18.785851099999999</c:v>
                </c:pt>
                <c:pt idx="326">
                  <c:v>19.635757000000002</c:v>
                </c:pt>
                <c:pt idx="327">
                  <c:v>23.15847042</c:v>
                </c:pt>
                <c:pt idx="328">
                  <c:v>24.310239449999997</c:v>
                </c:pt>
                <c:pt idx="329">
                  <c:v>25.711118829999997</c:v>
                </c:pt>
                <c:pt idx="330">
                  <c:v>25.462008479999998</c:v>
                </c:pt>
                <c:pt idx="331">
                  <c:v>26.789620109999998</c:v>
                </c:pt>
                <c:pt idx="332">
                  <c:v>27.390415659999999</c:v>
                </c:pt>
                <c:pt idx="333">
                  <c:v>27.774338669999999</c:v>
                </c:pt>
                <c:pt idx="334">
                  <c:v>28.383926349999999</c:v>
                </c:pt>
                <c:pt idx="335">
                  <c:v>27.994141920000001</c:v>
                </c:pt>
                <c:pt idx="336">
                  <c:v>26.997700519999999</c:v>
                </c:pt>
                <c:pt idx="337">
                  <c:v>28.043963989999998</c:v>
                </c:pt>
                <c:pt idx="338">
                  <c:v>30.596612399999998</c:v>
                </c:pt>
                <c:pt idx="339">
                  <c:v>29.629478099999996</c:v>
                </c:pt>
                <c:pt idx="340">
                  <c:v>30.095460989999996</c:v>
                </c:pt>
                <c:pt idx="341">
                  <c:v>28.266697949999998</c:v>
                </c:pt>
                <c:pt idx="342">
                  <c:v>27.715724469999998</c:v>
                </c:pt>
                <c:pt idx="343">
                  <c:v>28.445471259999998</c:v>
                </c:pt>
                <c:pt idx="344">
                  <c:v>27.504713349999999</c:v>
                </c:pt>
                <c:pt idx="345">
                  <c:v>27.100275369999999</c:v>
                </c:pt>
                <c:pt idx="346">
                  <c:v>25.593890429999998</c:v>
                </c:pt>
                <c:pt idx="347">
                  <c:v>24.975510619999998</c:v>
                </c:pt>
                <c:pt idx="348">
                  <c:v>28.404441319999997</c:v>
                </c:pt>
                <c:pt idx="349">
                  <c:v>29.01109829</c:v>
                </c:pt>
                <c:pt idx="350">
                  <c:v>28.744403679999998</c:v>
                </c:pt>
                <c:pt idx="351">
                  <c:v>28.609591019999996</c:v>
                </c:pt>
                <c:pt idx="352">
                  <c:v>28.603729599999998</c:v>
                </c:pt>
                <c:pt idx="353">
                  <c:v>28.26376724</c:v>
                </c:pt>
                <c:pt idx="354">
                  <c:v>29.488804019999996</c:v>
                </c:pt>
                <c:pt idx="355">
                  <c:v>30.496968259999999</c:v>
                </c:pt>
                <c:pt idx="356">
                  <c:v>31.31170564</c:v>
                </c:pt>
                <c:pt idx="357">
                  <c:v>32.202641479999997</c:v>
                </c:pt>
                <c:pt idx="358">
                  <c:v>31.862679119999996</c:v>
                </c:pt>
                <c:pt idx="359">
                  <c:v>32.829813420000001</c:v>
                </c:pt>
                <c:pt idx="360">
                  <c:v>32.442959699999996</c:v>
                </c:pt>
                <c:pt idx="361">
                  <c:v>32.422444730000002</c:v>
                </c:pt>
                <c:pt idx="362">
                  <c:v>35.936366019999994</c:v>
                </c:pt>
                <c:pt idx="363">
                  <c:v>34.541348060000004</c:v>
                </c:pt>
                <c:pt idx="364">
                  <c:v>35.174381419999996</c:v>
                </c:pt>
              </c:numCache>
            </c:numRef>
          </c:val>
          <c:smooth val="0"/>
          <c:extLst>
            <c:ext xmlns:c16="http://schemas.microsoft.com/office/drawing/2014/chart" uri="{C3380CC4-5D6E-409C-BE32-E72D297353CC}">
              <c16:uniqueId val="{00000003-B3C8-453D-BF56-7C0AAC22C916}"/>
            </c:ext>
          </c:extLst>
        </c:ser>
        <c:ser>
          <c:idx val="4"/>
          <c:order val="4"/>
          <c:tx>
            <c:strRef>
              <c:f>'Figure 4 pop up B chart &amp; data'!$G$1</c:f>
              <c:strCache>
                <c:ptCount val="1"/>
                <c:pt idx="0">
                  <c:v>2020/21</c:v>
                </c:pt>
              </c:strCache>
            </c:strRef>
          </c:tx>
          <c:spPr>
            <a:ln w="28575" cap="rnd">
              <a:solidFill>
                <a:schemeClr val="accent5"/>
              </a:solidFill>
              <a:round/>
            </a:ln>
            <a:effectLst/>
          </c:spPr>
          <c:marker>
            <c:symbol val="none"/>
          </c:marker>
          <c:cat>
            <c:strRef>
              <c:f>'Figure 4 pop up B chart &amp; data'!$A$2:$A$366</c:f>
              <c:strCache>
                <c:ptCount val="365"/>
                <c:pt idx="0">
                  <c:v>01-Oct</c:v>
                </c:pt>
                <c:pt idx="1">
                  <c:v>02-Oct</c:v>
                </c:pt>
                <c:pt idx="2">
                  <c:v>03-Oct</c:v>
                </c:pt>
                <c:pt idx="3">
                  <c:v>04-Oct</c:v>
                </c:pt>
                <c:pt idx="4">
                  <c:v>05-Oct</c:v>
                </c:pt>
                <c:pt idx="5">
                  <c:v>06-Oct</c:v>
                </c:pt>
                <c:pt idx="6">
                  <c:v>07-Oct</c:v>
                </c:pt>
                <c:pt idx="7">
                  <c:v>08-Oct</c:v>
                </c:pt>
                <c:pt idx="8">
                  <c:v>09-Oct</c:v>
                </c:pt>
                <c:pt idx="9">
                  <c:v>10-Oct</c:v>
                </c:pt>
                <c:pt idx="10">
                  <c:v>11-Oct</c:v>
                </c:pt>
                <c:pt idx="11">
                  <c:v>12-Oct</c:v>
                </c:pt>
                <c:pt idx="12">
                  <c:v>13-Oct</c:v>
                </c:pt>
                <c:pt idx="13">
                  <c:v>14-Oct</c:v>
                </c:pt>
                <c:pt idx="14">
                  <c:v>15-Oct</c:v>
                </c:pt>
                <c:pt idx="15">
                  <c:v>16-Oct</c:v>
                </c:pt>
                <c:pt idx="16">
                  <c:v>17-Oct</c:v>
                </c:pt>
                <c:pt idx="17">
                  <c:v>18-Oct</c:v>
                </c:pt>
                <c:pt idx="18">
                  <c:v>19-Oct</c:v>
                </c:pt>
                <c:pt idx="19">
                  <c:v>20-Oct</c:v>
                </c:pt>
                <c:pt idx="20">
                  <c:v>21-Oct</c:v>
                </c:pt>
                <c:pt idx="21">
                  <c:v>22-Oct</c:v>
                </c:pt>
                <c:pt idx="22">
                  <c:v>23-Oct</c:v>
                </c:pt>
                <c:pt idx="23">
                  <c:v>24-Oct</c:v>
                </c:pt>
                <c:pt idx="24">
                  <c:v>25-Oct</c:v>
                </c:pt>
                <c:pt idx="25">
                  <c:v>26-Oct</c:v>
                </c:pt>
                <c:pt idx="26">
                  <c:v>27-Oct</c:v>
                </c:pt>
                <c:pt idx="27">
                  <c:v>28-Oct</c:v>
                </c:pt>
                <c:pt idx="28">
                  <c:v>29-Oct</c:v>
                </c:pt>
                <c:pt idx="29">
                  <c:v>30-Oct</c:v>
                </c:pt>
                <c:pt idx="30">
                  <c:v>31-Oct</c:v>
                </c:pt>
                <c:pt idx="31">
                  <c:v>01-Nov</c:v>
                </c:pt>
                <c:pt idx="32">
                  <c:v>02-Nov</c:v>
                </c:pt>
                <c:pt idx="33">
                  <c:v>03-Nov</c:v>
                </c:pt>
                <c:pt idx="34">
                  <c:v>04-Nov</c:v>
                </c:pt>
                <c:pt idx="35">
                  <c:v>05-Nov</c:v>
                </c:pt>
                <c:pt idx="36">
                  <c:v>06-Nov</c:v>
                </c:pt>
                <c:pt idx="37">
                  <c:v>07-Nov</c:v>
                </c:pt>
                <c:pt idx="38">
                  <c:v>08-Nov</c:v>
                </c:pt>
                <c:pt idx="39">
                  <c:v>09-Nov</c:v>
                </c:pt>
                <c:pt idx="40">
                  <c:v>10-Nov</c:v>
                </c:pt>
                <c:pt idx="41">
                  <c:v>11-Nov</c:v>
                </c:pt>
                <c:pt idx="42">
                  <c:v>12-Nov</c:v>
                </c:pt>
                <c:pt idx="43">
                  <c:v>13-Nov</c:v>
                </c:pt>
                <c:pt idx="44">
                  <c:v>14-Nov</c:v>
                </c:pt>
                <c:pt idx="45">
                  <c:v>15-Nov</c:v>
                </c:pt>
                <c:pt idx="46">
                  <c:v>16-Nov</c:v>
                </c:pt>
                <c:pt idx="47">
                  <c:v>17-Nov</c:v>
                </c:pt>
                <c:pt idx="48">
                  <c:v>18-Nov</c:v>
                </c:pt>
                <c:pt idx="49">
                  <c:v>19-Nov</c:v>
                </c:pt>
                <c:pt idx="50">
                  <c:v>20-Nov</c:v>
                </c:pt>
                <c:pt idx="51">
                  <c:v>21-Nov</c:v>
                </c:pt>
                <c:pt idx="52">
                  <c:v>22-Nov</c:v>
                </c:pt>
                <c:pt idx="53">
                  <c:v>23-Nov</c:v>
                </c:pt>
                <c:pt idx="54">
                  <c:v>24-Nov</c:v>
                </c:pt>
                <c:pt idx="55">
                  <c:v>25-Nov</c:v>
                </c:pt>
                <c:pt idx="56">
                  <c:v>26-Nov</c:v>
                </c:pt>
                <c:pt idx="57">
                  <c:v>27-Nov</c:v>
                </c:pt>
                <c:pt idx="58">
                  <c:v>28-Nov</c:v>
                </c:pt>
                <c:pt idx="59">
                  <c:v>29-Nov</c:v>
                </c:pt>
                <c:pt idx="60">
                  <c:v>30-Nov</c:v>
                </c:pt>
                <c:pt idx="61">
                  <c:v>01-Dec</c:v>
                </c:pt>
                <c:pt idx="62">
                  <c:v>02-Dec</c:v>
                </c:pt>
                <c:pt idx="63">
                  <c:v>03-Dec</c:v>
                </c:pt>
                <c:pt idx="64">
                  <c:v>04-Dec</c:v>
                </c:pt>
                <c:pt idx="65">
                  <c:v>05-Dec</c:v>
                </c:pt>
                <c:pt idx="66">
                  <c:v>06-Dec</c:v>
                </c:pt>
                <c:pt idx="67">
                  <c:v>07-Dec</c:v>
                </c:pt>
                <c:pt idx="68">
                  <c:v>08-Dec</c:v>
                </c:pt>
                <c:pt idx="69">
                  <c:v>09-Dec</c:v>
                </c:pt>
                <c:pt idx="70">
                  <c:v>10-Dec</c:v>
                </c:pt>
                <c:pt idx="71">
                  <c:v>11-Dec</c:v>
                </c:pt>
                <c:pt idx="72">
                  <c:v>12-Dec</c:v>
                </c:pt>
                <c:pt idx="73">
                  <c:v>13-Dec</c:v>
                </c:pt>
                <c:pt idx="74">
                  <c:v>14-Dec</c:v>
                </c:pt>
                <c:pt idx="75">
                  <c:v>15-Dec</c:v>
                </c:pt>
                <c:pt idx="76">
                  <c:v>16-Dec</c:v>
                </c:pt>
                <c:pt idx="77">
                  <c:v>17-Dec</c:v>
                </c:pt>
                <c:pt idx="78">
                  <c:v>18-Dec</c:v>
                </c:pt>
                <c:pt idx="79">
                  <c:v>19-Dec</c:v>
                </c:pt>
                <c:pt idx="80">
                  <c:v>20-Dec</c:v>
                </c:pt>
                <c:pt idx="81">
                  <c:v>21-Dec</c:v>
                </c:pt>
                <c:pt idx="82">
                  <c:v>22-Dec</c:v>
                </c:pt>
                <c:pt idx="83">
                  <c:v>23-Dec</c:v>
                </c:pt>
                <c:pt idx="84">
                  <c:v>24-Dec</c:v>
                </c:pt>
                <c:pt idx="85">
                  <c:v>25-Dec</c:v>
                </c:pt>
                <c:pt idx="86">
                  <c:v>26-Dec</c:v>
                </c:pt>
                <c:pt idx="87">
                  <c:v>27-Dec</c:v>
                </c:pt>
                <c:pt idx="88">
                  <c:v>28-Dec</c:v>
                </c:pt>
                <c:pt idx="89">
                  <c:v>29-Dec</c:v>
                </c:pt>
                <c:pt idx="90">
                  <c:v>30-Dec</c:v>
                </c:pt>
                <c:pt idx="91">
                  <c:v>31-Dec</c:v>
                </c:pt>
                <c:pt idx="92">
                  <c:v>01-Jan</c:v>
                </c:pt>
                <c:pt idx="93">
                  <c:v>02-Jan</c:v>
                </c:pt>
                <c:pt idx="94">
                  <c:v>03-Jan</c:v>
                </c:pt>
                <c:pt idx="95">
                  <c:v>04-Jan</c:v>
                </c:pt>
                <c:pt idx="96">
                  <c:v>05-Jan</c:v>
                </c:pt>
                <c:pt idx="97">
                  <c:v>06-Jan</c:v>
                </c:pt>
                <c:pt idx="98">
                  <c:v>07-Jan</c:v>
                </c:pt>
                <c:pt idx="99">
                  <c:v>08-Jan</c:v>
                </c:pt>
                <c:pt idx="100">
                  <c:v>09-Jan</c:v>
                </c:pt>
                <c:pt idx="101">
                  <c:v>10-Jan</c:v>
                </c:pt>
                <c:pt idx="102">
                  <c:v>11-Jan</c:v>
                </c:pt>
                <c:pt idx="103">
                  <c:v>12-Jan</c:v>
                </c:pt>
                <c:pt idx="104">
                  <c:v>13-Jan</c:v>
                </c:pt>
                <c:pt idx="105">
                  <c:v>14-Jan</c:v>
                </c:pt>
                <c:pt idx="106">
                  <c:v>15-Jan</c:v>
                </c:pt>
                <c:pt idx="107">
                  <c:v>16-Jan</c:v>
                </c:pt>
                <c:pt idx="108">
                  <c:v>17-Jan</c:v>
                </c:pt>
                <c:pt idx="109">
                  <c:v>18-Jan</c:v>
                </c:pt>
                <c:pt idx="110">
                  <c:v>19-Jan</c:v>
                </c:pt>
                <c:pt idx="111">
                  <c:v>20-Jan</c:v>
                </c:pt>
                <c:pt idx="112">
                  <c:v>21-Jan</c:v>
                </c:pt>
                <c:pt idx="113">
                  <c:v>22-Jan</c:v>
                </c:pt>
                <c:pt idx="114">
                  <c:v>23-Jan</c:v>
                </c:pt>
                <c:pt idx="115">
                  <c:v>24-Jan</c:v>
                </c:pt>
                <c:pt idx="116">
                  <c:v>25-Jan</c:v>
                </c:pt>
                <c:pt idx="117">
                  <c:v>26-Jan</c:v>
                </c:pt>
                <c:pt idx="118">
                  <c:v>27-Jan</c:v>
                </c:pt>
                <c:pt idx="119">
                  <c:v>28-Jan</c:v>
                </c:pt>
                <c:pt idx="120">
                  <c:v>29-Jan</c:v>
                </c:pt>
                <c:pt idx="121">
                  <c:v>30-Jan</c:v>
                </c:pt>
                <c:pt idx="122">
                  <c:v>31-Jan</c:v>
                </c:pt>
                <c:pt idx="123">
                  <c:v>01-Feb</c:v>
                </c:pt>
                <c:pt idx="124">
                  <c:v>02-Feb</c:v>
                </c:pt>
                <c:pt idx="125">
                  <c:v>03-Feb</c:v>
                </c:pt>
                <c:pt idx="126">
                  <c:v>04-Feb</c:v>
                </c:pt>
                <c:pt idx="127">
                  <c:v>05-Feb</c:v>
                </c:pt>
                <c:pt idx="128">
                  <c:v>06-Feb</c:v>
                </c:pt>
                <c:pt idx="129">
                  <c:v>07-Feb</c:v>
                </c:pt>
                <c:pt idx="130">
                  <c:v>08-Feb</c:v>
                </c:pt>
                <c:pt idx="131">
                  <c:v>09-Feb</c:v>
                </c:pt>
                <c:pt idx="132">
                  <c:v>10-Feb</c:v>
                </c:pt>
                <c:pt idx="133">
                  <c:v>11-Feb</c:v>
                </c:pt>
                <c:pt idx="134">
                  <c:v>12-Feb</c:v>
                </c:pt>
                <c:pt idx="135">
                  <c:v>13-Feb</c:v>
                </c:pt>
                <c:pt idx="136">
                  <c:v>14-Feb</c:v>
                </c:pt>
                <c:pt idx="137">
                  <c:v>15-Feb</c:v>
                </c:pt>
                <c:pt idx="138">
                  <c:v>16-Feb</c:v>
                </c:pt>
                <c:pt idx="139">
                  <c:v>17-Feb</c:v>
                </c:pt>
                <c:pt idx="140">
                  <c:v>18-Feb</c:v>
                </c:pt>
                <c:pt idx="141">
                  <c:v>19-Feb</c:v>
                </c:pt>
                <c:pt idx="142">
                  <c:v>20-Feb</c:v>
                </c:pt>
                <c:pt idx="143">
                  <c:v>21-Feb</c:v>
                </c:pt>
                <c:pt idx="144">
                  <c:v>22-Feb</c:v>
                </c:pt>
                <c:pt idx="145">
                  <c:v>23-Feb</c:v>
                </c:pt>
                <c:pt idx="146">
                  <c:v>24-Feb</c:v>
                </c:pt>
                <c:pt idx="147">
                  <c:v>25-Feb</c:v>
                </c:pt>
                <c:pt idx="148">
                  <c:v>26-Feb</c:v>
                </c:pt>
                <c:pt idx="149">
                  <c:v>27-Feb</c:v>
                </c:pt>
                <c:pt idx="150">
                  <c:v>28-Feb</c:v>
                </c:pt>
                <c:pt idx="151">
                  <c:v>01-Mar</c:v>
                </c:pt>
                <c:pt idx="152">
                  <c:v>02-Mar</c:v>
                </c:pt>
                <c:pt idx="153">
                  <c:v>03-Mar</c:v>
                </c:pt>
                <c:pt idx="154">
                  <c:v>04-Mar</c:v>
                </c:pt>
                <c:pt idx="155">
                  <c:v>05-Mar</c:v>
                </c:pt>
                <c:pt idx="156">
                  <c:v>06-Mar</c:v>
                </c:pt>
                <c:pt idx="157">
                  <c:v>07-Mar</c:v>
                </c:pt>
                <c:pt idx="158">
                  <c:v>08-Mar</c:v>
                </c:pt>
                <c:pt idx="159">
                  <c:v>09-Mar</c:v>
                </c:pt>
                <c:pt idx="160">
                  <c:v>10-Mar</c:v>
                </c:pt>
                <c:pt idx="161">
                  <c:v>11-Mar</c:v>
                </c:pt>
                <c:pt idx="162">
                  <c:v>12-Mar</c:v>
                </c:pt>
                <c:pt idx="163">
                  <c:v>13-Mar</c:v>
                </c:pt>
                <c:pt idx="164">
                  <c:v>14-Mar</c:v>
                </c:pt>
                <c:pt idx="165">
                  <c:v>15-Mar</c:v>
                </c:pt>
                <c:pt idx="166">
                  <c:v>16-Mar</c:v>
                </c:pt>
                <c:pt idx="167">
                  <c:v>17-Mar</c:v>
                </c:pt>
                <c:pt idx="168">
                  <c:v>18-Mar</c:v>
                </c:pt>
                <c:pt idx="169">
                  <c:v>19-Mar</c:v>
                </c:pt>
                <c:pt idx="170">
                  <c:v>20-Mar</c:v>
                </c:pt>
                <c:pt idx="171">
                  <c:v>21-Mar</c:v>
                </c:pt>
                <c:pt idx="172">
                  <c:v>22-Mar</c:v>
                </c:pt>
                <c:pt idx="173">
                  <c:v>23-Mar</c:v>
                </c:pt>
                <c:pt idx="174">
                  <c:v>24-Mar</c:v>
                </c:pt>
                <c:pt idx="175">
                  <c:v>25-Mar</c:v>
                </c:pt>
                <c:pt idx="176">
                  <c:v>26-Mar</c:v>
                </c:pt>
                <c:pt idx="177">
                  <c:v>27-Mar</c:v>
                </c:pt>
                <c:pt idx="178">
                  <c:v>28-Mar</c:v>
                </c:pt>
                <c:pt idx="179">
                  <c:v>29-Mar</c:v>
                </c:pt>
                <c:pt idx="180">
                  <c:v>30-Mar</c:v>
                </c:pt>
                <c:pt idx="181">
                  <c:v>31-Mar</c:v>
                </c:pt>
                <c:pt idx="182">
                  <c:v>01-Apr</c:v>
                </c:pt>
                <c:pt idx="183">
                  <c:v>02-Apr</c:v>
                </c:pt>
                <c:pt idx="184">
                  <c:v>03-Apr</c:v>
                </c:pt>
                <c:pt idx="185">
                  <c:v>04-Apr</c:v>
                </c:pt>
                <c:pt idx="186">
                  <c:v>05-Apr</c:v>
                </c:pt>
                <c:pt idx="187">
                  <c:v>06-Apr</c:v>
                </c:pt>
                <c:pt idx="188">
                  <c:v>07-Apr</c:v>
                </c:pt>
                <c:pt idx="189">
                  <c:v>08-Apr</c:v>
                </c:pt>
                <c:pt idx="190">
                  <c:v>09-Apr</c:v>
                </c:pt>
                <c:pt idx="191">
                  <c:v>10-Apr</c:v>
                </c:pt>
                <c:pt idx="192">
                  <c:v>11-Apr</c:v>
                </c:pt>
                <c:pt idx="193">
                  <c:v>12-Apr</c:v>
                </c:pt>
                <c:pt idx="194">
                  <c:v>13-Apr</c:v>
                </c:pt>
                <c:pt idx="195">
                  <c:v>14-Apr</c:v>
                </c:pt>
                <c:pt idx="196">
                  <c:v>15-Apr</c:v>
                </c:pt>
                <c:pt idx="197">
                  <c:v>16-Apr</c:v>
                </c:pt>
                <c:pt idx="198">
                  <c:v>17-Apr</c:v>
                </c:pt>
                <c:pt idx="199">
                  <c:v>18-Apr</c:v>
                </c:pt>
                <c:pt idx="200">
                  <c:v>19-Apr</c:v>
                </c:pt>
                <c:pt idx="201">
                  <c:v>20-Apr</c:v>
                </c:pt>
                <c:pt idx="202">
                  <c:v>21-Apr</c:v>
                </c:pt>
                <c:pt idx="203">
                  <c:v>22-Apr</c:v>
                </c:pt>
                <c:pt idx="204">
                  <c:v>23-Apr</c:v>
                </c:pt>
                <c:pt idx="205">
                  <c:v>24-Apr</c:v>
                </c:pt>
                <c:pt idx="206">
                  <c:v>25-Apr</c:v>
                </c:pt>
                <c:pt idx="207">
                  <c:v>26-Apr</c:v>
                </c:pt>
                <c:pt idx="208">
                  <c:v>27-Apr</c:v>
                </c:pt>
                <c:pt idx="209">
                  <c:v>28-Apr</c:v>
                </c:pt>
                <c:pt idx="210">
                  <c:v>29-Apr</c:v>
                </c:pt>
                <c:pt idx="211">
                  <c:v>30-Apr</c:v>
                </c:pt>
                <c:pt idx="212">
                  <c:v>01-May</c:v>
                </c:pt>
                <c:pt idx="213">
                  <c:v>02-May</c:v>
                </c:pt>
                <c:pt idx="214">
                  <c:v>03-May</c:v>
                </c:pt>
                <c:pt idx="215">
                  <c:v>04-May</c:v>
                </c:pt>
                <c:pt idx="216">
                  <c:v>05-May</c:v>
                </c:pt>
                <c:pt idx="217">
                  <c:v>06-May</c:v>
                </c:pt>
                <c:pt idx="218">
                  <c:v>07-May</c:v>
                </c:pt>
                <c:pt idx="219">
                  <c:v>08-May</c:v>
                </c:pt>
                <c:pt idx="220">
                  <c:v>09-May</c:v>
                </c:pt>
                <c:pt idx="221">
                  <c:v>10-May</c:v>
                </c:pt>
                <c:pt idx="222">
                  <c:v>11-May</c:v>
                </c:pt>
                <c:pt idx="223">
                  <c:v>12-May</c:v>
                </c:pt>
                <c:pt idx="224">
                  <c:v>13-May</c:v>
                </c:pt>
                <c:pt idx="225">
                  <c:v>14-May</c:v>
                </c:pt>
                <c:pt idx="226">
                  <c:v>15-May</c:v>
                </c:pt>
                <c:pt idx="227">
                  <c:v>16-May</c:v>
                </c:pt>
                <c:pt idx="228">
                  <c:v>17-May</c:v>
                </c:pt>
                <c:pt idx="229">
                  <c:v>18-May</c:v>
                </c:pt>
                <c:pt idx="230">
                  <c:v>19-May</c:v>
                </c:pt>
                <c:pt idx="231">
                  <c:v>20-May</c:v>
                </c:pt>
                <c:pt idx="232">
                  <c:v>21-May</c:v>
                </c:pt>
                <c:pt idx="233">
                  <c:v>22-May</c:v>
                </c:pt>
                <c:pt idx="234">
                  <c:v>23-May</c:v>
                </c:pt>
                <c:pt idx="235">
                  <c:v>24-May</c:v>
                </c:pt>
                <c:pt idx="236">
                  <c:v>25-May</c:v>
                </c:pt>
                <c:pt idx="237">
                  <c:v>26-May</c:v>
                </c:pt>
                <c:pt idx="238">
                  <c:v>27-May</c:v>
                </c:pt>
                <c:pt idx="239">
                  <c:v>28-May</c:v>
                </c:pt>
                <c:pt idx="240">
                  <c:v>29-May</c:v>
                </c:pt>
                <c:pt idx="241">
                  <c:v>30-May</c:v>
                </c:pt>
                <c:pt idx="242">
                  <c:v>31-May</c:v>
                </c:pt>
                <c:pt idx="243">
                  <c:v>01-Jun</c:v>
                </c:pt>
                <c:pt idx="244">
                  <c:v>02-Jun</c:v>
                </c:pt>
                <c:pt idx="245">
                  <c:v>03-Jun</c:v>
                </c:pt>
                <c:pt idx="246">
                  <c:v>04-Jun</c:v>
                </c:pt>
                <c:pt idx="247">
                  <c:v>05-Jun</c:v>
                </c:pt>
                <c:pt idx="248">
                  <c:v>06-Jun</c:v>
                </c:pt>
                <c:pt idx="249">
                  <c:v>07-Jun</c:v>
                </c:pt>
                <c:pt idx="250">
                  <c:v>08-Jun</c:v>
                </c:pt>
                <c:pt idx="251">
                  <c:v>09-Jun</c:v>
                </c:pt>
                <c:pt idx="252">
                  <c:v>10-Jun</c:v>
                </c:pt>
                <c:pt idx="253">
                  <c:v>11-Jun</c:v>
                </c:pt>
                <c:pt idx="254">
                  <c:v>12-Jun</c:v>
                </c:pt>
                <c:pt idx="255">
                  <c:v>13-Jun</c:v>
                </c:pt>
                <c:pt idx="256">
                  <c:v>14-Jun</c:v>
                </c:pt>
                <c:pt idx="257">
                  <c:v>15-Jun</c:v>
                </c:pt>
                <c:pt idx="258">
                  <c:v>16-Jun</c:v>
                </c:pt>
                <c:pt idx="259">
                  <c:v>17-Jun</c:v>
                </c:pt>
                <c:pt idx="260">
                  <c:v>18-Jun</c:v>
                </c:pt>
                <c:pt idx="261">
                  <c:v>19-Jun</c:v>
                </c:pt>
                <c:pt idx="262">
                  <c:v>20-Jun</c:v>
                </c:pt>
                <c:pt idx="263">
                  <c:v>21-Jun</c:v>
                </c:pt>
                <c:pt idx="264">
                  <c:v>22-Jun</c:v>
                </c:pt>
                <c:pt idx="265">
                  <c:v>23-Jun</c:v>
                </c:pt>
                <c:pt idx="266">
                  <c:v>24-Jun</c:v>
                </c:pt>
                <c:pt idx="267">
                  <c:v>25-Jun</c:v>
                </c:pt>
                <c:pt idx="268">
                  <c:v>26-Jun</c:v>
                </c:pt>
                <c:pt idx="269">
                  <c:v>27-Jun</c:v>
                </c:pt>
                <c:pt idx="270">
                  <c:v>28-Jun</c:v>
                </c:pt>
                <c:pt idx="271">
                  <c:v>29-Jun</c:v>
                </c:pt>
                <c:pt idx="272">
                  <c:v>30-Jun</c:v>
                </c:pt>
                <c:pt idx="273">
                  <c:v>01-Jul</c:v>
                </c:pt>
                <c:pt idx="274">
                  <c:v>02-Jul</c:v>
                </c:pt>
                <c:pt idx="275">
                  <c:v>03-Jul</c:v>
                </c:pt>
                <c:pt idx="276">
                  <c:v>04-Jul</c:v>
                </c:pt>
                <c:pt idx="277">
                  <c:v>05-Jul</c:v>
                </c:pt>
                <c:pt idx="278">
                  <c:v>06-Jul</c:v>
                </c:pt>
                <c:pt idx="279">
                  <c:v>07-Jul</c:v>
                </c:pt>
                <c:pt idx="280">
                  <c:v>08-Jul</c:v>
                </c:pt>
                <c:pt idx="281">
                  <c:v>09-Jul</c:v>
                </c:pt>
                <c:pt idx="282">
                  <c:v>10-Jul</c:v>
                </c:pt>
                <c:pt idx="283">
                  <c:v>11-Jul</c:v>
                </c:pt>
                <c:pt idx="284">
                  <c:v>12-Jul</c:v>
                </c:pt>
                <c:pt idx="285">
                  <c:v>13-Jul</c:v>
                </c:pt>
                <c:pt idx="286">
                  <c:v>14-Jul</c:v>
                </c:pt>
                <c:pt idx="287">
                  <c:v>15-Jul</c:v>
                </c:pt>
                <c:pt idx="288">
                  <c:v>16-Jul</c:v>
                </c:pt>
                <c:pt idx="289">
                  <c:v>17-Jul</c:v>
                </c:pt>
                <c:pt idx="290">
                  <c:v>18-Jul</c:v>
                </c:pt>
                <c:pt idx="291">
                  <c:v>19-Jul</c:v>
                </c:pt>
                <c:pt idx="292">
                  <c:v>20-Jul</c:v>
                </c:pt>
                <c:pt idx="293">
                  <c:v>21-Jul</c:v>
                </c:pt>
                <c:pt idx="294">
                  <c:v>22-Jul</c:v>
                </c:pt>
                <c:pt idx="295">
                  <c:v>23-Jul</c:v>
                </c:pt>
                <c:pt idx="296">
                  <c:v>24-Jul</c:v>
                </c:pt>
                <c:pt idx="297">
                  <c:v>25-Jul</c:v>
                </c:pt>
                <c:pt idx="298">
                  <c:v>26-Jul</c:v>
                </c:pt>
                <c:pt idx="299">
                  <c:v>27-Jul</c:v>
                </c:pt>
                <c:pt idx="300">
                  <c:v>28-Jul</c:v>
                </c:pt>
                <c:pt idx="301">
                  <c:v>29-Jul</c:v>
                </c:pt>
                <c:pt idx="302">
                  <c:v>30-Jul</c:v>
                </c:pt>
                <c:pt idx="303">
                  <c:v>31-Jul</c:v>
                </c:pt>
                <c:pt idx="304">
                  <c:v>01-Aug</c:v>
                </c:pt>
                <c:pt idx="305">
                  <c:v>02-Aug</c:v>
                </c:pt>
                <c:pt idx="306">
                  <c:v>03-Aug</c:v>
                </c:pt>
                <c:pt idx="307">
                  <c:v>04-Aug</c:v>
                </c:pt>
                <c:pt idx="308">
                  <c:v>05-Aug</c:v>
                </c:pt>
                <c:pt idx="309">
                  <c:v>06-Aug</c:v>
                </c:pt>
                <c:pt idx="310">
                  <c:v>07-Aug</c:v>
                </c:pt>
                <c:pt idx="311">
                  <c:v>08-Aug</c:v>
                </c:pt>
                <c:pt idx="312">
                  <c:v>09-Aug</c:v>
                </c:pt>
                <c:pt idx="313">
                  <c:v>10-Aug</c:v>
                </c:pt>
                <c:pt idx="314">
                  <c:v>11-Aug</c:v>
                </c:pt>
                <c:pt idx="315">
                  <c:v>12-Aug</c:v>
                </c:pt>
                <c:pt idx="316">
                  <c:v>13-Aug</c:v>
                </c:pt>
                <c:pt idx="317">
                  <c:v>14-Aug</c:v>
                </c:pt>
                <c:pt idx="318">
                  <c:v>15-Aug</c:v>
                </c:pt>
                <c:pt idx="319">
                  <c:v>16-Aug</c:v>
                </c:pt>
                <c:pt idx="320">
                  <c:v>17-Aug</c:v>
                </c:pt>
                <c:pt idx="321">
                  <c:v>18-Aug</c:v>
                </c:pt>
                <c:pt idx="322">
                  <c:v>19-Aug</c:v>
                </c:pt>
                <c:pt idx="323">
                  <c:v>20-Aug</c:v>
                </c:pt>
                <c:pt idx="324">
                  <c:v>21-Aug</c:v>
                </c:pt>
                <c:pt idx="325">
                  <c:v>22-Aug</c:v>
                </c:pt>
                <c:pt idx="326">
                  <c:v>23-Aug</c:v>
                </c:pt>
                <c:pt idx="327">
                  <c:v>24-Aug</c:v>
                </c:pt>
                <c:pt idx="328">
                  <c:v>25-Aug</c:v>
                </c:pt>
                <c:pt idx="329">
                  <c:v>26-Aug</c:v>
                </c:pt>
                <c:pt idx="330">
                  <c:v>27-Aug</c:v>
                </c:pt>
                <c:pt idx="331">
                  <c:v>28-Aug</c:v>
                </c:pt>
                <c:pt idx="332">
                  <c:v>29-Aug</c:v>
                </c:pt>
                <c:pt idx="333">
                  <c:v>30-Aug</c:v>
                </c:pt>
                <c:pt idx="334">
                  <c:v>31-Aug</c:v>
                </c:pt>
                <c:pt idx="335">
                  <c:v>01-Sep</c:v>
                </c:pt>
                <c:pt idx="336">
                  <c:v>02-Sep</c:v>
                </c:pt>
                <c:pt idx="337">
                  <c:v>03-Sep</c:v>
                </c:pt>
                <c:pt idx="338">
                  <c:v>04-Sep</c:v>
                </c:pt>
                <c:pt idx="339">
                  <c:v>05-Sep</c:v>
                </c:pt>
                <c:pt idx="340">
                  <c:v>06-Sep</c:v>
                </c:pt>
                <c:pt idx="341">
                  <c:v>07-Sep</c:v>
                </c:pt>
                <c:pt idx="342">
                  <c:v>08-Sep</c:v>
                </c:pt>
                <c:pt idx="343">
                  <c:v>09-Sep</c:v>
                </c:pt>
                <c:pt idx="344">
                  <c:v>10-Sep</c:v>
                </c:pt>
                <c:pt idx="345">
                  <c:v>11-Sep</c:v>
                </c:pt>
                <c:pt idx="346">
                  <c:v>12-Sep</c:v>
                </c:pt>
                <c:pt idx="347">
                  <c:v>13-Sep</c:v>
                </c:pt>
                <c:pt idx="348">
                  <c:v>14-Sep</c:v>
                </c:pt>
                <c:pt idx="349">
                  <c:v>15-Sep</c:v>
                </c:pt>
                <c:pt idx="350">
                  <c:v>16-Sep</c:v>
                </c:pt>
                <c:pt idx="351">
                  <c:v>17-Sep</c:v>
                </c:pt>
                <c:pt idx="352">
                  <c:v>18-Sep</c:v>
                </c:pt>
                <c:pt idx="353">
                  <c:v>19-Sep</c:v>
                </c:pt>
                <c:pt idx="354">
                  <c:v>20-Sep</c:v>
                </c:pt>
                <c:pt idx="355">
                  <c:v>21-Sep</c:v>
                </c:pt>
                <c:pt idx="356">
                  <c:v>22-Sep</c:v>
                </c:pt>
                <c:pt idx="357">
                  <c:v>23-Sep</c:v>
                </c:pt>
                <c:pt idx="358">
                  <c:v>24-Sep</c:v>
                </c:pt>
                <c:pt idx="359">
                  <c:v>25-Sep</c:v>
                </c:pt>
                <c:pt idx="360">
                  <c:v>26-Sep</c:v>
                </c:pt>
                <c:pt idx="361">
                  <c:v>27-Sep</c:v>
                </c:pt>
                <c:pt idx="362">
                  <c:v>28-Sep</c:v>
                </c:pt>
                <c:pt idx="363">
                  <c:v>29-Sep</c:v>
                </c:pt>
                <c:pt idx="364">
                  <c:v>30-Sep</c:v>
                </c:pt>
              </c:strCache>
            </c:strRef>
          </c:cat>
          <c:val>
            <c:numRef>
              <c:f>'Figure 4 pop up B chart &amp; data'!$G$2:$G$366</c:f>
              <c:numCache>
                <c:formatCode>General</c:formatCode>
                <c:ptCount val="365"/>
                <c:pt idx="0">
                  <c:v>31.698559360000001</c:v>
                </c:pt>
                <c:pt idx="1">
                  <c:v>32.938249689999999</c:v>
                </c:pt>
                <c:pt idx="2">
                  <c:v>34.664437880000001</c:v>
                </c:pt>
                <c:pt idx="3">
                  <c:v>34.86665687</c:v>
                </c:pt>
                <c:pt idx="4">
                  <c:v>35.329709049999998</c:v>
                </c:pt>
                <c:pt idx="5">
                  <c:v>35.508482360000002</c:v>
                </c:pt>
                <c:pt idx="6">
                  <c:v>38.360063189999998</c:v>
                </c:pt>
                <c:pt idx="7">
                  <c:v>39.259791159999999</c:v>
                </c:pt>
                <c:pt idx="8">
                  <c:v>37.228809130000002</c:v>
                </c:pt>
                <c:pt idx="9">
                  <c:v>36.800925470000003</c:v>
                </c:pt>
                <c:pt idx="10">
                  <c:v>36.247021279999998</c:v>
                </c:pt>
                <c:pt idx="11">
                  <c:v>37.838396809999999</c:v>
                </c:pt>
                <c:pt idx="12">
                  <c:v>37.11158073</c:v>
                </c:pt>
                <c:pt idx="13">
                  <c:v>38.231111949999999</c:v>
                </c:pt>
                <c:pt idx="14">
                  <c:v>40.285539659999998</c:v>
                </c:pt>
                <c:pt idx="15">
                  <c:v>40.511204329999998</c:v>
                </c:pt>
                <c:pt idx="16">
                  <c:v>40.262093980000003</c:v>
                </c:pt>
                <c:pt idx="17">
                  <c:v>40.221064040000002</c:v>
                </c:pt>
                <c:pt idx="18">
                  <c:v>39.84300245</c:v>
                </c:pt>
                <c:pt idx="19">
                  <c:v>39.895755229999999</c:v>
                </c:pt>
                <c:pt idx="20">
                  <c:v>40.616709890000003</c:v>
                </c:pt>
                <c:pt idx="21">
                  <c:v>40.971325800000002</c:v>
                </c:pt>
                <c:pt idx="22">
                  <c:v>41.317149579999999</c:v>
                </c:pt>
                <c:pt idx="23">
                  <c:v>41.364040940000002</c:v>
                </c:pt>
                <c:pt idx="24">
                  <c:v>42.164124770000001</c:v>
                </c:pt>
                <c:pt idx="25">
                  <c:v>39.05757217</c:v>
                </c:pt>
                <c:pt idx="26">
                  <c:v>41.492992180000002</c:v>
                </c:pt>
                <c:pt idx="27">
                  <c:v>39.253929739999997</c:v>
                </c:pt>
                <c:pt idx="28">
                  <c:v>38.172497749999998</c:v>
                </c:pt>
                <c:pt idx="29">
                  <c:v>34.157425050000001</c:v>
                </c:pt>
                <c:pt idx="30">
                  <c:v>34.028473810000001</c:v>
                </c:pt>
                <c:pt idx="31">
                  <c:v>33.21959785</c:v>
                </c:pt>
                <c:pt idx="32">
                  <c:v>30.734355770000001</c:v>
                </c:pt>
                <c:pt idx="33">
                  <c:v>38.436261649999999</c:v>
                </c:pt>
                <c:pt idx="34">
                  <c:v>37.627385689999997</c:v>
                </c:pt>
                <c:pt idx="35">
                  <c:v>38.020100829999997</c:v>
                </c:pt>
                <c:pt idx="36">
                  <c:v>36.589914350000001</c:v>
                </c:pt>
                <c:pt idx="37">
                  <c:v>38.269211179999999</c:v>
                </c:pt>
                <c:pt idx="38">
                  <c:v>37.026590140000003</c:v>
                </c:pt>
                <c:pt idx="39">
                  <c:v>37.873565329999998</c:v>
                </c:pt>
                <c:pt idx="40">
                  <c:v>36.53130015</c:v>
                </c:pt>
                <c:pt idx="41">
                  <c:v>37.214155580000003</c:v>
                </c:pt>
                <c:pt idx="42">
                  <c:v>37.328453269999997</c:v>
                </c:pt>
                <c:pt idx="43">
                  <c:v>38.594519990000002</c:v>
                </c:pt>
                <c:pt idx="44">
                  <c:v>37.061758660000002</c:v>
                </c:pt>
                <c:pt idx="45">
                  <c:v>36.938668839999998</c:v>
                </c:pt>
                <c:pt idx="46">
                  <c:v>39.28030613</c:v>
                </c:pt>
                <c:pt idx="47">
                  <c:v>35.22127278</c:v>
                </c:pt>
                <c:pt idx="48">
                  <c:v>36.49320092</c:v>
                </c:pt>
                <c:pt idx="49">
                  <c:v>36.724727010000002</c:v>
                </c:pt>
                <c:pt idx="50">
                  <c:v>33.591798019999999</c:v>
                </c:pt>
                <c:pt idx="51">
                  <c:v>34.863726159999999</c:v>
                </c:pt>
                <c:pt idx="52">
                  <c:v>35.55830443</c:v>
                </c:pt>
                <c:pt idx="53">
                  <c:v>38.269211179999999</c:v>
                </c:pt>
                <c:pt idx="54">
                  <c:v>37.905803140000003</c:v>
                </c:pt>
                <c:pt idx="55">
                  <c:v>39.508901510000001</c:v>
                </c:pt>
                <c:pt idx="56">
                  <c:v>40.859958820000003</c:v>
                </c:pt>
                <c:pt idx="57">
                  <c:v>42.864564459999997</c:v>
                </c:pt>
                <c:pt idx="58">
                  <c:v>41.088554199999997</c:v>
                </c:pt>
                <c:pt idx="59">
                  <c:v>39.582169260000001</c:v>
                </c:pt>
                <c:pt idx="60">
                  <c:v>42.240323230000001</c:v>
                </c:pt>
                <c:pt idx="61">
                  <c:v>43.242626049999998</c:v>
                </c:pt>
                <c:pt idx="62">
                  <c:v>42.612523400000001</c:v>
                </c:pt>
                <c:pt idx="63">
                  <c:v>41.047524260000003</c:v>
                </c:pt>
                <c:pt idx="64">
                  <c:v>42.539255650000001</c:v>
                </c:pt>
                <c:pt idx="65">
                  <c:v>41.387486619999997</c:v>
                </c:pt>
                <c:pt idx="66">
                  <c:v>42.366343759999999</c:v>
                </c:pt>
                <c:pt idx="67">
                  <c:v>41.481269339999997</c:v>
                </c:pt>
                <c:pt idx="68">
                  <c:v>40.766176100000003</c:v>
                </c:pt>
                <c:pt idx="69">
                  <c:v>40.77789894</c:v>
                </c:pt>
                <c:pt idx="70">
                  <c:v>42.076203470000003</c:v>
                </c:pt>
                <c:pt idx="71">
                  <c:v>43.477082850000002</c:v>
                </c:pt>
                <c:pt idx="72">
                  <c:v>43.729123909999998</c:v>
                </c:pt>
                <c:pt idx="73">
                  <c:v>44.039779170000003</c:v>
                </c:pt>
                <c:pt idx="74">
                  <c:v>45.701491740000002</c:v>
                </c:pt>
                <c:pt idx="75">
                  <c:v>45.82751227</c:v>
                </c:pt>
                <c:pt idx="76">
                  <c:v>45.443589260000003</c:v>
                </c:pt>
                <c:pt idx="77">
                  <c:v>44.265443840000003</c:v>
                </c:pt>
                <c:pt idx="78">
                  <c:v>41.047524260000003</c:v>
                </c:pt>
                <c:pt idx="79">
                  <c:v>41.63952768</c:v>
                </c:pt>
                <c:pt idx="80">
                  <c:v>44.283028100000003</c:v>
                </c:pt>
                <c:pt idx="81">
                  <c:v>46.908944259999998</c:v>
                </c:pt>
                <c:pt idx="82">
                  <c:v>47.764711579999997</c:v>
                </c:pt>
                <c:pt idx="83">
                  <c:v>43.198665400000003</c:v>
                </c:pt>
                <c:pt idx="84">
                  <c:v>49.611058880000002</c:v>
                </c:pt>
                <c:pt idx="85">
                  <c:v>50.74817436</c:v>
                </c:pt>
                <c:pt idx="86">
                  <c:v>48.975094810000002</c:v>
                </c:pt>
                <c:pt idx="87">
                  <c:v>50.847818500000002</c:v>
                </c:pt>
                <c:pt idx="88">
                  <c:v>56.63890146</c:v>
                </c:pt>
                <c:pt idx="89">
                  <c:v>57.330549019999999</c:v>
                </c:pt>
                <c:pt idx="90">
                  <c:v>56.84698187</c:v>
                </c:pt>
                <c:pt idx="91">
                  <c:v>57.535698719999999</c:v>
                </c:pt>
                <c:pt idx="92">
                  <c:v>57.14591429</c:v>
                </c:pt>
                <c:pt idx="93">
                  <c:v>57.377440380000003</c:v>
                </c:pt>
                <c:pt idx="94">
                  <c:v>56.970071689999997</c:v>
                </c:pt>
                <c:pt idx="95">
                  <c:v>59.760107609999999</c:v>
                </c:pt>
                <c:pt idx="96">
                  <c:v>54.798415579999997</c:v>
                </c:pt>
                <c:pt idx="97">
                  <c:v>54.300194879999999</c:v>
                </c:pt>
                <c:pt idx="98">
                  <c:v>58.798834730000003</c:v>
                </c:pt>
                <c:pt idx="99">
                  <c:v>62.772877489999999</c:v>
                </c:pt>
                <c:pt idx="100">
                  <c:v>62.693748319999997</c:v>
                </c:pt>
                <c:pt idx="101">
                  <c:v>61.196155509999997</c:v>
                </c:pt>
                <c:pt idx="102">
                  <c:v>65.061762000000002</c:v>
                </c:pt>
                <c:pt idx="103">
                  <c:v>77.470388139999997</c:v>
                </c:pt>
                <c:pt idx="104">
                  <c:v>68.473108440000004</c:v>
                </c:pt>
                <c:pt idx="105">
                  <c:v>61.905387330000003</c:v>
                </c:pt>
                <c:pt idx="106">
                  <c:v>58.875033190000003</c:v>
                </c:pt>
                <c:pt idx="107">
                  <c:v>56.082066560000001</c:v>
                </c:pt>
                <c:pt idx="108">
                  <c:v>53.74042927</c:v>
                </c:pt>
                <c:pt idx="109">
                  <c:v>53.784389920000002</c:v>
                </c:pt>
                <c:pt idx="110">
                  <c:v>53.564586669999997</c:v>
                </c:pt>
                <c:pt idx="111">
                  <c:v>57.283657660000003</c:v>
                </c:pt>
                <c:pt idx="112">
                  <c:v>57.409678190000001</c:v>
                </c:pt>
                <c:pt idx="113">
                  <c:v>60.141099910000001</c:v>
                </c:pt>
                <c:pt idx="114">
                  <c:v>58.253722670000002</c:v>
                </c:pt>
                <c:pt idx="115">
                  <c:v>61.618177750000001</c:v>
                </c:pt>
                <c:pt idx="116">
                  <c:v>57.808254750000003</c:v>
                </c:pt>
                <c:pt idx="117">
                  <c:v>55.885708989999998</c:v>
                </c:pt>
                <c:pt idx="118">
                  <c:v>52.74984929</c:v>
                </c:pt>
                <c:pt idx="119">
                  <c:v>55.876916860000001</c:v>
                </c:pt>
                <c:pt idx="120">
                  <c:v>53.212901469999998</c:v>
                </c:pt>
                <c:pt idx="121">
                  <c:v>52.222321489999999</c:v>
                </c:pt>
                <c:pt idx="122">
                  <c:v>53.391674780000002</c:v>
                </c:pt>
                <c:pt idx="123">
                  <c:v>50.162032359999998</c:v>
                </c:pt>
                <c:pt idx="124">
                  <c:v>50.74817436</c:v>
                </c:pt>
                <c:pt idx="125">
                  <c:v>46.50157557</c:v>
                </c:pt>
                <c:pt idx="126">
                  <c:v>50.880056310000001</c:v>
                </c:pt>
                <c:pt idx="127">
                  <c:v>50.900571280000001</c:v>
                </c:pt>
                <c:pt idx="128">
                  <c:v>47.216668810000002</c:v>
                </c:pt>
                <c:pt idx="129">
                  <c:v>51.21415725</c:v>
                </c:pt>
                <c:pt idx="130">
                  <c:v>58.508694439999999</c:v>
                </c:pt>
                <c:pt idx="131">
                  <c:v>55.78020343</c:v>
                </c:pt>
                <c:pt idx="132">
                  <c:v>52.512461780000002</c:v>
                </c:pt>
                <c:pt idx="133">
                  <c:v>47.02617266</c:v>
                </c:pt>
                <c:pt idx="134">
                  <c:v>46.425377109999999</c:v>
                </c:pt>
                <c:pt idx="135">
                  <c:v>48.497389079999998</c:v>
                </c:pt>
                <c:pt idx="136">
                  <c:v>47.840910039999997</c:v>
                </c:pt>
                <c:pt idx="137">
                  <c:v>42.04982708</c:v>
                </c:pt>
                <c:pt idx="138">
                  <c:v>41.944321520000003</c:v>
                </c:pt>
                <c:pt idx="139">
                  <c:v>42.296006720000001</c:v>
                </c:pt>
                <c:pt idx="140">
                  <c:v>44.400256499999998</c:v>
                </c:pt>
                <c:pt idx="141">
                  <c:v>43.693955389999999</c:v>
                </c:pt>
                <c:pt idx="142">
                  <c:v>41.305426740000001</c:v>
                </c:pt>
                <c:pt idx="143">
                  <c:v>41.885707320000002</c:v>
                </c:pt>
                <c:pt idx="144">
                  <c:v>40.546372849999997</c:v>
                </c:pt>
                <c:pt idx="145">
                  <c:v>41.223366859999999</c:v>
                </c:pt>
                <c:pt idx="146">
                  <c:v>40.021775759999997</c:v>
                </c:pt>
                <c:pt idx="147">
                  <c:v>40.499481490000001</c:v>
                </c:pt>
                <c:pt idx="148">
                  <c:v>40.918573019999997</c:v>
                </c:pt>
                <c:pt idx="149">
                  <c:v>41.323011000000001</c:v>
                </c:pt>
                <c:pt idx="150">
                  <c:v>42.167055480000002</c:v>
                </c:pt>
                <c:pt idx="151">
                  <c:v>44.315265910000001</c:v>
                </c:pt>
                <c:pt idx="152">
                  <c:v>44.359226560000003</c:v>
                </c:pt>
                <c:pt idx="153">
                  <c:v>45.426005000000004</c:v>
                </c:pt>
                <c:pt idx="154">
                  <c:v>44.883823649999997</c:v>
                </c:pt>
                <c:pt idx="155">
                  <c:v>45.071389089999997</c:v>
                </c:pt>
                <c:pt idx="156">
                  <c:v>45.124141870000003</c:v>
                </c:pt>
                <c:pt idx="157">
                  <c:v>45.897849309999998</c:v>
                </c:pt>
                <c:pt idx="158">
                  <c:v>45.223786009999998</c:v>
                </c:pt>
                <c:pt idx="159">
                  <c:v>43.594311249999997</c:v>
                </c:pt>
                <c:pt idx="160">
                  <c:v>46.40779285</c:v>
                </c:pt>
                <c:pt idx="161">
                  <c:v>46.653972490000001</c:v>
                </c:pt>
                <c:pt idx="162">
                  <c:v>47.58593827</c:v>
                </c:pt>
                <c:pt idx="163">
                  <c:v>47.626968210000001</c:v>
                </c:pt>
                <c:pt idx="164">
                  <c:v>47.17563887</c:v>
                </c:pt>
                <c:pt idx="165">
                  <c:v>44.321127330000003</c:v>
                </c:pt>
                <c:pt idx="166">
                  <c:v>42.63010766</c:v>
                </c:pt>
                <c:pt idx="167">
                  <c:v>46.152821080000002</c:v>
                </c:pt>
                <c:pt idx="168">
                  <c:v>43.515182080000002</c:v>
                </c:pt>
                <c:pt idx="169">
                  <c:v>43.014030669999997</c:v>
                </c:pt>
                <c:pt idx="170">
                  <c:v>41.689349749999998</c:v>
                </c:pt>
                <c:pt idx="171">
                  <c:v>43.9020358</c:v>
                </c:pt>
                <c:pt idx="172">
                  <c:v>44.857447260000001</c:v>
                </c:pt>
                <c:pt idx="173">
                  <c:v>44.36801869</c:v>
                </c:pt>
                <c:pt idx="174">
                  <c:v>46.01507771</c:v>
                </c:pt>
                <c:pt idx="175">
                  <c:v>45.282400209999999</c:v>
                </c:pt>
                <c:pt idx="176">
                  <c:v>46.935320650000001</c:v>
                </c:pt>
                <c:pt idx="177">
                  <c:v>48.131050330000001</c:v>
                </c:pt>
                <c:pt idx="178">
                  <c:v>48.20431808</c:v>
                </c:pt>
                <c:pt idx="179">
                  <c:v>45.018636309999998</c:v>
                </c:pt>
                <c:pt idx="180">
                  <c:v>45.935948539999998</c:v>
                </c:pt>
                <c:pt idx="181">
                  <c:v>46.568981899999997</c:v>
                </c:pt>
                <c:pt idx="182">
                  <c:v>51.149681630000003</c:v>
                </c:pt>
                <c:pt idx="183">
                  <c:v>49.613989590000003</c:v>
                </c:pt>
                <c:pt idx="184">
                  <c:v>50.446311229999999</c:v>
                </c:pt>
                <c:pt idx="185">
                  <c:v>46.991004140000001</c:v>
                </c:pt>
                <c:pt idx="186">
                  <c:v>48.61461748</c:v>
                </c:pt>
                <c:pt idx="187">
                  <c:v>53.755082819999998</c:v>
                </c:pt>
                <c:pt idx="188">
                  <c:v>58.271306930000002</c:v>
                </c:pt>
                <c:pt idx="189">
                  <c:v>51.513089669999999</c:v>
                </c:pt>
                <c:pt idx="190">
                  <c:v>50.962116190000003</c:v>
                </c:pt>
                <c:pt idx="191">
                  <c:v>52.4304019</c:v>
                </c:pt>
                <c:pt idx="192">
                  <c:v>52.940345440000002</c:v>
                </c:pt>
                <c:pt idx="193">
                  <c:v>57.12539932</c:v>
                </c:pt>
                <c:pt idx="194">
                  <c:v>55.96776887</c:v>
                </c:pt>
                <c:pt idx="195">
                  <c:v>55.173546459999997</c:v>
                </c:pt>
                <c:pt idx="196">
                  <c:v>57.101953639999998</c:v>
                </c:pt>
                <c:pt idx="197">
                  <c:v>55.747965620000002</c:v>
                </c:pt>
                <c:pt idx="198">
                  <c:v>54.306056300000002</c:v>
                </c:pt>
                <c:pt idx="199">
                  <c:v>55.19992285</c:v>
                </c:pt>
                <c:pt idx="200">
                  <c:v>54.886336880000002</c:v>
                </c:pt>
                <c:pt idx="201">
                  <c:v>56.114304369999999</c:v>
                </c:pt>
                <c:pt idx="202">
                  <c:v>54.924436110000002</c:v>
                </c:pt>
                <c:pt idx="203">
                  <c:v>55.372834740000002</c:v>
                </c:pt>
                <c:pt idx="204">
                  <c:v>52.97258325</c:v>
                </c:pt>
                <c:pt idx="205">
                  <c:v>51.606872389999999</c:v>
                </c:pt>
                <c:pt idx="206">
                  <c:v>53.335991290000003</c:v>
                </c:pt>
                <c:pt idx="207">
                  <c:v>53.667161520000001</c:v>
                </c:pt>
                <c:pt idx="208">
                  <c:v>58.845726089999999</c:v>
                </c:pt>
                <c:pt idx="209">
                  <c:v>59.367392469999999</c:v>
                </c:pt>
                <c:pt idx="210">
                  <c:v>61.125818469999999</c:v>
                </c:pt>
                <c:pt idx="211">
                  <c:v>64.501996390000002</c:v>
                </c:pt>
                <c:pt idx="212">
                  <c:v>64.844889460000005</c:v>
                </c:pt>
                <c:pt idx="213">
                  <c:v>63.810348830000002</c:v>
                </c:pt>
                <c:pt idx="214">
                  <c:v>64.147380479999995</c:v>
                </c:pt>
                <c:pt idx="215">
                  <c:v>65.146752590000006</c:v>
                </c:pt>
                <c:pt idx="216">
                  <c:v>65.310872349999997</c:v>
                </c:pt>
                <c:pt idx="217">
                  <c:v>69.575055399999997</c:v>
                </c:pt>
                <c:pt idx="218">
                  <c:v>64.12100409</c:v>
                </c:pt>
                <c:pt idx="219">
                  <c:v>67.505974140000006</c:v>
                </c:pt>
                <c:pt idx="220">
                  <c:v>65.079346259999994</c:v>
                </c:pt>
                <c:pt idx="221">
                  <c:v>64.370114439999995</c:v>
                </c:pt>
                <c:pt idx="222">
                  <c:v>65.694795360000001</c:v>
                </c:pt>
                <c:pt idx="223">
                  <c:v>66.738128119999999</c:v>
                </c:pt>
                <c:pt idx="224">
                  <c:v>69.176478840000001</c:v>
                </c:pt>
                <c:pt idx="225">
                  <c:v>71.099024600000007</c:v>
                </c:pt>
                <c:pt idx="226">
                  <c:v>68.944952749999999</c:v>
                </c:pt>
                <c:pt idx="227">
                  <c:v>67.90161999</c:v>
                </c:pt>
                <c:pt idx="228">
                  <c:v>68.150730339999996</c:v>
                </c:pt>
                <c:pt idx="229">
                  <c:v>63.792764570000003</c:v>
                </c:pt>
                <c:pt idx="230">
                  <c:v>59.598918560000001</c:v>
                </c:pt>
                <c:pt idx="231">
                  <c:v>64.118073379999998</c:v>
                </c:pt>
                <c:pt idx="232">
                  <c:v>67.514766269999996</c:v>
                </c:pt>
                <c:pt idx="233">
                  <c:v>66.541770549999995</c:v>
                </c:pt>
                <c:pt idx="234">
                  <c:v>65.803231629999999</c:v>
                </c:pt>
                <c:pt idx="235">
                  <c:v>64.962117860000006</c:v>
                </c:pt>
                <c:pt idx="236">
                  <c:v>71.151777379999999</c:v>
                </c:pt>
                <c:pt idx="237">
                  <c:v>71.084371050000001</c:v>
                </c:pt>
                <c:pt idx="238">
                  <c:v>65.410516490000006</c:v>
                </c:pt>
                <c:pt idx="239">
                  <c:v>63.461594339999998</c:v>
                </c:pt>
                <c:pt idx="240">
                  <c:v>65.76806311</c:v>
                </c:pt>
                <c:pt idx="241">
                  <c:v>65.058831290000001</c:v>
                </c:pt>
                <c:pt idx="242">
                  <c:v>63.26230606</c:v>
                </c:pt>
                <c:pt idx="243">
                  <c:v>64.106350539999994</c:v>
                </c:pt>
                <c:pt idx="244">
                  <c:v>63.76638818</c:v>
                </c:pt>
                <c:pt idx="245">
                  <c:v>65.826677309999994</c:v>
                </c:pt>
                <c:pt idx="246">
                  <c:v>63.904131550000002</c:v>
                </c:pt>
                <c:pt idx="247">
                  <c:v>62.409469450000003</c:v>
                </c:pt>
                <c:pt idx="248">
                  <c:v>63.180246179999997</c:v>
                </c:pt>
                <c:pt idx="249">
                  <c:v>63.942230780000003</c:v>
                </c:pt>
                <c:pt idx="250">
                  <c:v>66.870010070000006</c:v>
                </c:pt>
                <c:pt idx="251">
                  <c:v>67.831282950000002</c:v>
                </c:pt>
                <c:pt idx="252">
                  <c:v>69.073903990000005</c:v>
                </c:pt>
                <c:pt idx="253">
                  <c:v>68.435009210000004</c:v>
                </c:pt>
                <c:pt idx="254">
                  <c:v>69.727452319999998</c:v>
                </c:pt>
                <c:pt idx="255">
                  <c:v>69.138379610000001</c:v>
                </c:pt>
                <c:pt idx="256">
                  <c:v>71.014034010000003</c:v>
                </c:pt>
                <c:pt idx="257">
                  <c:v>68.871684999999999</c:v>
                </c:pt>
                <c:pt idx="258">
                  <c:v>70.383931360000005</c:v>
                </c:pt>
                <c:pt idx="259">
                  <c:v>70.498229050000006</c:v>
                </c:pt>
                <c:pt idx="260">
                  <c:v>74.226092170000001</c:v>
                </c:pt>
                <c:pt idx="261">
                  <c:v>75.204949310000003</c:v>
                </c:pt>
                <c:pt idx="262">
                  <c:v>75.588872319999993</c:v>
                </c:pt>
                <c:pt idx="263">
                  <c:v>75.451128949999998</c:v>
                </c:pt>
                <c:pt idx="264">
                  <c:v>77.839657599999995</c:v>
                </c:pt>
                <c:pt idx="265">
                  <c:v>80.998962980000002</c:v>
                </c:pt>
                <c:pt idx="266">
                  <c:v>80.365929620000003</c:v>
                </c:pt>
                <c:pt idx="267">
                  <c:v>83.525234999999995</c:v>
                </c:pt>
                <c:pt idx="268">
                  <c:v>83.384560919999998</c:v>
                </c:pt>
                <c:pt idx="269">
                  <c:v>80.867081029999994</c:v>
                </c:pt>
                <c:pt idx="270">
                  <c:v>80.62090139</c:v>
                </c:pt>
                <c:pt idx="271">
                  <c:v>83.519373580000007</c:v>
                </c:pt>
                <c:pt idx="272">
                  <c:v>89.418892810000003</c:v>
                </c:pt>
                <c:pt idx="273">
                  <c:v>92.642673810000005</c:v>
                </c:pt>
                <c:pt idx="274">
                  <c:v>91.558311110000005</c:v>
                </c:pt>
                <c:pt idx="275">
                  <c:v>88.448827800000004</c:v>
                </c:pt>
                <c:pt idx="276">
                  <c:v>87.302920189999995</c:v>
                </c:pt>
                <c:pt idx="277">
                  <c:v>92.340810680000004</c:v>
                </c:pt>
                <c:pt idx="278">
                  <c:v>83.686424049999999</c:v>
                </c:pt>
                <c:pt idx="279">
                  <c:v>82.546377860000007</c:v>
                </c:pt>
                <c:pt idx="280">
                  <c:v>84.149476230000005</c:v>
                </c:pt>
                <c:pt idx="281">
                  <c:v>90.427057050000002</c:v>
                </c:pt>
                <c:pt idx="282">
                  <c:v>90.775811540000007</c:v>
                </c:pt>
                <c:pt idx="283">
                  <c:v>89.061346189999995</c:v>
                </c:pt>
                <c:pt idx="284">
                  <c:v>85.567939870000004</c:v>
                </c:pt>
                <c:pt idx="285">
                  <c:v>87.924230710000003</c:v>
                </c:pt>
                <c:pt idx="286">
                  <c:v>82.657744840000007</c:v>
                </c:pt>
                <c:pt idx="287">
                  <c:v>82.830656730000001</c:v>
                </c:pt>
                <c:pt idx="288">
                  <c:v>87.355672970000001</c:v>
                </c:pt>
                <c:pt idx="289">
                  <c:v>87.575476219999999</c:v>
                </c:pt>
                <c:pt idx="290">
                  <c:v>87.355672970000001</c:v>
                </c:pt>
                <c:pt idx="291">
                  <c:v>89.644557480000003</c:v>
                </c:pt>
                <c:pt idx="292">
                  <c:v>90.019688360000004</c:v>
                </c:pt>
                <c:pt idx="293">
                  <c:v>90.327412910000007</c:v>
                </c:pt>
                <c:pt idx="294">
                  <c:v>90.852010000000007</c:v>
                </c:pt>
                <c:pt idx="295">
                  <c:v>88.653977499999996</c:v>
                </c:pt>
                <c:pt idx="296">
                  <c:v>89.386655000000005</c:v>
                </c:pt>
                <c:pt idx="297">
                  <c:v>90.53549332</c:v>
                </c:pt>
                <c:pt idx="298">
                  <c:v>94.553496730000006</c:v>
                </c:pt>
                <c:pt idx="299">
                  <c:v>97.824169089999998</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126.15827337</c:v>
                </c:pt>
                <c:pt idx="336">
                  <c:v>129.91837429999998</c:v>
                </c:pt>
                <c:pt idx="337">
                  <c:v>130.09128619000001</c:v>
                </c:pt>
                <c:pt idx="338">
                  <c:v>130.37556505999999</c:v>
                </c:pt>
                <c:pt idx="339">
                  <c:v>127.65586618</c:v>
                </c:pt>
                <c:pt idx="340">
                  <c:v>131.32218438999999</c:v>
                </c:pt>
                <c:pt idx="341">
                  <c:v>132.84908430000002</c:v>
                </c:pt>
                <c:pt idx="342">
                  <c:v>137.84301414000001</c:v>
                </c:pt>
                <c:pt idx="343">
                  <c:v>141.25436058</c:v>
                </c:pt>
                <c:pt idx="344">
                  <c:v>139.39335973000001</c:v>
                </c:pt>
                <c:pt idx="345">
                  <c:v>139.56627161999998</c:v>
                </c:pt>
                <c:pt idx="346">
                  <c:v>141.4067575</c:v>
                </c:pt>
                <c:pt idx="347">
                  <c:v>151.51184558</c:v>
                </c:pt>
                <c:pt idx="348">
                  <c:v>167.30544176999999</c:v>
                </c:pt>
                <c:pt idx="349">
                  <c:v>155.09610390999998</c:v>
                </c:pt>
                <c:pt idx="350">
                  <c:v>145.88781308999998</c:v>
                </c:pt>
                <c:pt idx="351">
                  <c:v>158.33160774999999</c:v>
                </c:pt>
                <c:pt idx="352">
                  <c:v>158.14990373000001</c:v>
                </c:pt>
                <c:pt idx="353">
                  <c:v>157.74253503999998</c:v>
                </c:pt>
                <c:pt idx="354">
                  <c:v>179.04293532</c:v>
                </c:pt>
                <c:pt idx="355">
                  <c:v>176.92989340999998</c:v>
                </c:pt>
                <c:pt idx="356">
                  <c:v>171.40257434999998</c:v>
                </c:pt>
                <c:pt idx="357">
                  <c:v>168.48651789999997</c:v>
                </c:pt>
                <c:pt idx="358">
                  <c:v>157.75132717</c:v>
                </c:pt>
                <c:pt idx="359">
                  <c:v>147.48505004</c:v>
                </c:pt>
                <c:pt idx="360">
                  <c:v>131.38959072</c:v>
                </c:pt>
                <c:pt idx="361">
                  <c:v>149.60395337</c:v>
                </c:pt>
                <c:pt idx="362">
                  <c:v>164.96087377000001</c:v>
                </c:pt>
                <c:pt idx="363">
                  <c:v>173.82334080999999</c:v>
                </c:pt>
              </c:numCache>
            </c:numRef>
          </c:val>
          <c:smooth val="0"/>
          <c:extLst>
            <c:ext xmlns:c16="http://schemas.microsoft.com/office/drawing/2014/chart" uri="{C3380CC4-5D6E-409C-BE32-E72D297353CC}">
              <c16:uniqueId val="{00000004-B3C8-453D-BF56-7C0AAC22C916}"/>
            </c:ext>
          </c:extLst>
        </c:ser>
        <c:dLbls>
          <c:showLegendKey val="0"/>
          <c:showVal val="0"/>
          <c:showCatName val="0"/>
          <c:showSerName val="0"/>
          <c:showPercent val="0"/>
          <c:showBubbleSize val="0"/>
        </c:dLbls>
        <c:smooth val="0"/>
        <c:axId val="572844384"/>
        <c:axId val="572834216"/>
      </c:lineChart>
      <c:catAx>
        <c:axId val="572844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834216"/>
        <c:crosses val="autoZero"/>
        <c:auto val="1"/>
        <c:lblAlgn val="ctr"/>
        <c:lblOffset val="100"/>
        <c:noMultiLvlLbl val="0"/>
      </c:catAx>
      <c:valAx>
        <c:axId val="572834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p/therm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844384"/>
        <c:crosses val="autoZero"/>
        <c:crossBetween val="between"/>
      </c:valAx>
      <c:spPr>
        <a:noFill/>
        <a:ln>
          <a:noFill/>
        </a:ln>
        <a:effectLst/>
      </c:spPr>
    </c:plotArea>
    <c:legend>
      <c:legendPos val="b"/>
      <c:layout>
        <c:manualLayout>
          <c:xMode val="edge"/>
          <c:yMode val="edge"/>
          <c:x val="3.1752183486287534E-2"/>
          <c:y val="0.91527735296955293"/>
          <c:w val="0.93225617792091775"/>
          <c:h val="6.880456307458657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'Figure 4 pop up C chart &amp; data'!$L$1</c:f>
              <c:strCache>
                <c:ptCount val="1"/>
                <c:pt idx="0">
                  <c:v>16/17</c:v>
                </c:pt>
              </c:strCache>
            </c:strRef>
          </c:tx>
          <c:spPr>
            <a:ln w="28575" cap="rnd">
              <a:solidFill>
                <a:schemeClr val="accent2"/>
              </a:solidFill>
              <a:round/>
            </a:ln>
            <a:effectLst/>
          </c:spPr>
          <c:marker>
            <c:symbol val="none"/>
          </c:marker>
          <c:cat>
            <c:numRef>
              <c:f>'Figure 4 pop up C chart &amp; data'!$J$2:$J$366</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f>'Figure 4 pop up C chart &amp; data'!$L$2:$L$366</c:f>
              <c:numCache>
                <c:formatCode>General</c:formatCode>
                <c:ptCount val="365"/>
                <c:pt idx="0">
                  <c:v>989.17830000000004</c:v>
                </c:pt>
                <c:pt idx="1">
                  <c:v>991.30330000000004</c:v>
                </c:pt>
                <c:pt idx="2">
                  <c:v>992.7319</c:v>
                </c:pt>
                <c:pt idx="3">
                  <c:v>994.00660000000005</c:v>
                </c:pt>
                <c:pt idx="4">
                  <c:v>995.37130000000002</c:v>
                </c:pt>
                <c:pt idx="5">
                  <c:v>995.61710000000005</c:v>
                </c:pt>
                <c:pt idx="6">
                  <c:v>995.53840000000002</c:v>
                </c:pt>
                <c:pt idx="7">
                  <c:v>996.47730000000001</c:v>
                </c:pt>
                <c:pt idx="8">
                  <c:v>997.39649999999995</c:v>
                </c:pt>
                <c:pt idx="9">
                  <c:v>997.17250000000001</c:v>
                </c:pt>
                <c:pt idx="10">
                  <c:v>996.08690000000001</c:v>
                </c:pt>
                <c:pt idx="11">
                  <c:v>994.97590000000002</c:v>
                </c:pt>
                <c:pt idx="12">
                  <c:v>994.23630000000003</c:v>
                </c:pt>
                <c:pt idx="13">
                  <c:v>993.72919999999999</c:v>
                </c:pt>
                <c:pt idx="14">
                  <c:v>994.79309999999998</c:v>
                </c:pt>
                <c:pt idx="15">
                  <c:v>996.5711</c:v>
                </c:pt>
                <c:pt idx="16">
                  <c:v>996.89469999999994</c:v>
                </c:pt>
                <c:pt idx="17">
                  <c:v>996.73</c:v>
                </c:pt>
                <c:pt idx="18">
                  <c:v>996.01260000000002</c:v>
                </c:pt>
                <c:pt idx="19">
                  <c:v>994.97749999999996</c:v>
                </c:pt>
                <c:pt idx="20">
                  <c:v>994.06659999999999</c:v>
                </c:pt>
                <c:pt idx="21">
                  <c:v>993.87599999999998</c:v>
                </c:pt>
                <c:pt idx="22">
                  <c:v>993.87099999999998</c:v>
                </c:pt>
                <c:pt idx="23">
                  <c:v>992.85429999999997</c:v>
                </c:pt>
                <c:pt idx="24">
                  <c:v>991.99170000000004</c:v>
                </c:pt>
                <c:pt idx="25">
                  <c:v>991.32979999999998</c:v>
                </c:pt>
                <c:pt idx="26">
                  <c:v>990.6671</c:v>
                </c:pt>
                <c:pt idx="27">
                  <c:v>990.25329999999997</c:v>
                </c:pt>
                <c:pt idx="28">
                  <c:v>990.97789999999998</c:v>
                </c:pt>
                <c:pt idx="29">
                  <c:v>991.5335</c:v>
                </c:pt>
                <c:pt idx="30">
                  <c:v>990.36149999999998</c:v>
                </c:pt>
                <c:pt idx="31">
                  <c:v>989.56330000000003</c:v>
                </c:pt>
                <c:pt idx="32">
                  <c:v>987.61689999999999</c:v>
                </c:pt>
                <c:pt idx="33">
                  <c:v>984.33519999999999</c:v>
                </c:pt>
                <c:pt idx="34">
                  <c:v>981.43499999999995</c:v>
                </c:pt>
                <c:pt idx="35">
                  <c:v>979.63350000000003</c:v>
                </c:pt>
                <c:pt idx="36">
                  <c:v>977.75559999999996</c:v>
                </c:pt>
                <c:pt idx="37">
                  <c:v>973.26570000000004</c:v>
                </c:pt>
                <c:pt idx="38">
                  <c:v>968.40020000000004</c:v>
                </c:pt>
                <c:pt idx="39">
                  <c:v>962.82270000000005</c:v>
                </c:pt>
                <c:pt idx="40">
                  <c:v>957.63440000000003</c:v>
                </c:pt>
                <c:pt idx="41">
                  <c:v>953.48400000000004</c:v>
                </c:pt>
                <c:pt idx="42">
                  <c:v>949.42729999999995</c:v>
                </c:pt>
                <c:pt idx="43">
                  <c:v>945.7604</c:v>
                </c:pt>
                <c:pt idx="44">
                  <c:v>940.90970000000004</c:v>
                </c:pt>
                <c:pt idx="45">
                  <c:v>936.01160000000004</c:v>
                </c:pt>
                <c:pt idx="46">
                  <c:v>932.63340000000005</c:v>
                </c:pt>
                <c:pt idx="47">
                  <c:v>929.04089999999997</c:v>
                </c:pt>
                <c:pt idx="48">
                  <c:v>925.67930000000001</c:v>
                </c:pt>
                <c:pt idx="49">
                  <c:v>923.27599999999995</c:v>
                </c:pt>
                <c:pt idx="50">
                  <c:v>921.37459999999999</c:v>
                </c:pt>
                <c:pt idx="51">
                  <c:v>918.99180000000001</c:v>
                </c:pt>
                <c:pt idx="52">
                  <c:v>916.42269999999996</c:v>
                </c:pt>
                <c:pt idx="53">
                  <c:v>913.17560000000003</c:v>
                </c:pt>
                <c:pt idx="54">
                  <c:v>909.7672</c:v>
                </c:pt>
                <c:pt idx="55">
                  <c:v>905.56740000000002</c:v>
                </c:pt>
                <c:pt idx="56">
                  <c:v>902.33889999999997</c:v>
                </c:pt>
                <c:pt idx="57">
                  <c:v>899.26639999999998</c:v>
                </c:pt>
                <c:pt idx="58">
                  <c:v>893.42560000000003</c:v>
                </c:pt>
                <c:pt idx="59">
                  <c:v>885.83420000000001</c:v>
                </c:pt>
                <c:pt idx="60">
                  <c:v>877.8664</c:v>
                </c:pt>
                <c:pt idx="61">
                  <c:v>871.54759999999999</c:v>
                </c:pt>
                <c:pt idx="62">
                  <c:v>865.18629999999996</c:v>
                </c:pt>
                <c:pt idx="63">
                  <c:v>859.75070000000005</c:v>
                </c:pt>
                <c:pt idx="64">
                  <c:v>853.88340000000005</c:v>
                </c:pt>
                <c:pt idx="65">
                  <c:v>846.11860000000001</c:v>
                </c:pt>
                <c:pt idx="66">
                  <c:v>838.0104</c:v>
                </c:pt>
                <c:pt idx="67">
                  <c:v>831.06700000000001</c:v>
                </c:pt>
                <c:pt idx="68">
                  <c:v>825.35080000000005</c:v>
                </c:pt>
                <c:pt idx="69">
                  <c:v>820.25210000000004</c:v>
                </c:pt>
                <c:pt idx="70">
                  <c:v>816.44780000000003</c:v>
                </c:pt>
                <c:pt idx="71">
                  <c:v>812.76949999999999</c:v>
                </c:pt>
                <c:pt idx="72">
                  <c:v>806.63940000000002</c:v>
                </c:pt>
                <c:pt idx="73">
                  <c:v>800.43439999999998</c:v>
                </c:pt>
                <c:pt idx="74">
                  <c:v>794.03809999999999</c:v>
                </c:pt>
                <c:pt idx="75">
                  <c:v>787.33159999999998</c:v>
                </c:pt>
                <c:pt idx="76">
                  <c:v>780.53819999999996</c:v>
                </c:pt>
                <c:pt idx="77">
                  <c:v>774.85550000000001</c:v>
                </c:pt>
                <c:pt idx="78">
                  <c:v>769.39779999999996</c:v>
                </c:pt>
                <c:pt idx="79">
                  <c:v>761.98270000000002</c:v>
                </c:pt>
                <c:pt idx="80">
                  <c:v>754.03430000000003</c:v>
                </c:pt>
                <c:pt idx="81">
                  <c:v>747.00239999999997</c:v>
                </c:pt>
                <c:pt idx="82">
                  <c:v>740.55280000000005</c:v>
                </c:pt>
                <c:pt idx="83">
                  <c:v>735.22580000000005</c:v>
                </c:pt>
                <c:pt idx="84">
                  <c:v>732.42190000000005</c:v>
                </c:pt>
                <c:pt idx="85">
                  <c:v>730.98649999999998</c:v>
                </c:pt>
                <c:pt idx="86">
                  <c:v>728.5607</c:v>
                </c:pt>
                <c:pt idx="87">
                  <c:v>723.83609999999999</c:v>
                </c:pt>
                <c:pt idx="88">
                  <c:v>718.31550000000004</c:v>
                </c:pt>
                <c:pt idx="89">
                  <c:v>712.11279999999999</c:v>
                </c:pt>
                <c:pt idx="90">
                  <c:v>705.96669999999995</c:v>
                </c:pt>
                <c:pt idx="91">
                  <c:v>700.65549999999996</c:v>
                </c:pt>
                <c:pt idx="92">
                  <c:v>702.85540000000003</c:v>
                </c:pt>
                <c:pt idx="93">
                  <c:v>688.20780000000002</c:v>
                </c:pt>
                <c:pt idx="94">
                  <c:v>680.31230000000005</c:v>
                </c:pt>
                <c:pt idx="95">
                  <c:v>672.72439999999995</c:v>
                </c:pt>
                <c:pt idx="96">
                  <c:v>663.65239999999994</c:v>
                </c:pt>
                <c:pt idx="97">
                  <c:v>654.04169999999999</c:v>
                </c:pt>
                <c:pt idx="98">
                  <c:v>646.45839999999998</c:v>
                </c:pt>
                <c:pt idx="99">
                  <c:v>638.94140000000004</c:v>
                </c:pt>
                <c:pt idx="100">
                  <c:v>630.3827</c:v>
                </c:pt>
                <c:pt idx="101">
                  <c:v>621.95060000000001</c:v>
                </c:pt>
                <c:pt idx="102">
                  <c:v>613.95069999999998</c:v>
                </c:pt>
                <c:pt idx="103">
                  <c:v>606.303</c:v>
                </c:pt>
                <c:pt idx="104">
                  <c:v>598.55380000000002</c:v>
                </c:pt>
                <c:pt idx="105">
                  <c:v>592.10919999999999</c:v>
                </c:pt>
                <c:pt idx="106">
                  <c:v>585.64869999999996</c:v>
                </c:pt>
                <c:pt idx="107">
                  <c:v>576.72140000000002</c:v>
                </c:pt>
                <c:pt idx="108">
                  <c:v>566.77459999999996</c:v>
                </c:pt>
                <c:pt idx="109">
                  <c:v>556.72640000000001</c:v>
                </c:pt>
                <c:pt idx="110">
                  <c:v>546.75170000000003</c:v>
                </c:pt>
                <c:pt idx="111">
                  <c:v>537.42589999999996</c:v>
                </c:pt>
                <c:pt idx="112">
                  <c:v>529.95219999999995</c:v>
                </c:pt>
                <c:pt idx="113">
                  <c:v>522.17150000000004</c:v>
                </c:pt>
                <c:pt idx="114">
                  <c:v>512.62869999999998</c:v>
                </c:pt>
                <c:pt idx="115">
                  <c:v>503.33280000000002</c:v>
                </c:pt>
                <c:pt idx="116">
                  <c:v>494.0222</c:v>
                </c:pt>
                <c:pt idx="117">
                  <c:v>484.74430000000001</c:v>
                </c:pt>
                <c:pt idx="118">
                  <c:v>476.27420000000001</c:v>
                </c:pt>
                <c:pt idx="119">
                  <c:v>470.23129999999998</c:v>
                </c:pt>
                <c:pt idx="120">
                  <c:v>464.4074</c:v>
                </c:pt>
                <c:pt idx="121">
                  <c:v>457.74209999999999</c:v>
                </c:pt>
                <c:pt idx="122">
                  <c:v>450.7604</c:v>
                </c:pt>
                <c:pt idx="123">
                  <c:v>445.69929999999999</c:v>
                </c:pt>
                <c:pt idx="124">
                  <c:v>440.79289999999997</c:v>
                </c:pt>
                <c:pt idx="125">
                  <c:v>436.62349999999998</c:v>
                </c:pt>
                <c:pt idx="126">
                  <c:v>433.43209999999999</c:v>
                </c:pt>
                <c:pt idx="127">
                  <c:v>429.98739999999998</c:v>
                </c:pt>
                <c:pt idx="128">
                  <c:v>424.20179999999999</c:v>
                </c:pt>
                <c:pt idx="129">
                  <c:v>418.00279999999998</c:v>
                </c:pt>
                <c:pt idx="130">
                  <c:v>411.05309999999997</c:v>
                </c:pt>
                <c:pt idx="131">
                  <c:v>403.03550000000001</c:v>
                </c:pt>
                <c:pt idx="132">
                  <c:v>394.94380000000001</c:v>
                </c:pt>
                <c:pt idx="133">
                  <c:v>388.92309999999998</c:v>
                </c:pt>
                <c:pt idx="134">
                  <c:v>384.56729999999999</c:v>
                </c:pt>
                <c:pt idx="135">
                  <c:v>379.05790000000002</c:v>
                </c:pt>
                <c:pt idx="136">
                  <c:v>372.87009999999998</c:v>
                </c:pt>
                <c:pt idx="137">
                  <c:v>368.0059</c:v>
                </c:pt>
                <c:pt idx="138">
                  <c:v>363.1927</c:v>
                </c:pt>
                <c:pt idx="139">
                  <c:v>358.78179999999998</c:v>
                </c:pt>
                <c:pt idx="140">
                  <c:v>355.93060000000003</c:v>
                </c:pt>
                <c:pt idx="141">
                  <c:v>353.00760000000002</c:v>
                </c:pt>
                <c:pt idx="142">
                  <c:v>348.28739999999999</c:v>
                </c:pt>
                <c:pt idx="143">
                  <c:v>345.18790000000001</c:v>
                </c:pt>
                <c:pt idx="144">
                  <c:v>342.18650000000002</c:v>
                </c:pt>
                <c:pt idx="145">
                  <c:v>338.78870000000001</c:v>
                </c:pt>
                <c:pt idx="146">
                  <c:v>334.53059999999999</c:v>
                </c:pt>
                <c:pt idx="147">
                  <c:v>331.36970000000002</c:v>
                </c:pt>
                <c:pt idx="148">
                  <c:v>329.262</c:v>
                </c:pt>
                <c:pt idx="149">
                  <c:v>326.18360000000001</c:v>
                </c:pt>
                <c:pt idx="150">
                  <c:v>322.20269999999999</c:v>
                </c:pt>
                <c:pt idx="151">
                  <c:v>318.55329999999998</c:v>
                </c:pt>
                <c:pt idx="152">
                  <c:v>315.26670000000001</c:v>
                </c:pt>
                <c:pt idx="153">
                  <c:v>312.43979999999999</c:v>
                </c:pt>
                <c:pt idx="154">
                  <c:v>311.44189999999998</c:v>
                </c:pt>
                <c:pt idx="155">
                  <c:v>310.2799</c:v>
                </c:pt>
                <c:pt idx="156">
                  <c:v>307.21609999999998</c:v>
                </c:pt>
                <c:pt idx="157">
                  <c:v>303.32760000000002</c:v>
                </c:pt>
                <c:pt idx="158">
                  <c:v>300.41989999999998</c:v>
                </c:pt>
                <c:pt idx="159">
                  <c:v>298.36799999999999</c:v>
                </c:pt>
                <c:pt idx="160">
                  <c:v>296.66300000000001</c:v>
                </c:pt>
                <c:pt idx="161">
                  <c:v>296.05450000000002</c:v>
                </c:pt>
                <c:pt idx="162">
                  <c:v>295.57049999999998</c:v>
                </c:pt>
                <c:pt idx="163">
                  <c:v>293.15480000000002</c:v>
                </c:pt>
                <c:pt idx="164">
                  <c:v>291.11309999999997</c:v>
                </c:pt>
                <c:pt idx="165">
                  <c:v>289.50409999999999</c:v>
                </c:pt>
                <c:pt idx="166">
                  <c:v>288.44869999999997</c:v>
                </c:pt>
                <c:pt idx="167">
                  <c:v>287.34559999999999</c:v>
                </c:pt>
                <c:pt idx="168">
                  <c:v>287.4083</c:v>
                </c:pt>
                <c:pt idx="169">
                  <c:v>287.88600000000002</c:v>
                </c:pt>
                <c:pt idx="170">
                  <c:v>286.58210000000003</c:v>
                </c:pt>
                <c:pt idx="171">
                  <c:v>286.01780000000002</c:v>
                </c:pt>
                <c:pt idx="172">
                  <c:v>284.41370000000001</c:v>
                </c:pt>
                <c:pt idx="173">
                  <c:v>283.43799999999999</c:v>
                </c:pt>
                <c:pt idx="174">
                  <c:v>282.46710000000002</c:v>
                </c:pt>
                <c:pt idx="175">
                  <c:v>282.75209999999998</c:v>
                </c:pt>
                <c:pt idx="176">
                  <c:v>283.18880000000001</c:v>
                </c:pt>
                <c:pt idx="177">
                  <c:v>282.11559999999997</c:v>
                </c:pt>
                <c:pt idx="178">
                  <c:v>281.60449999999997</c:v>
                </c:pt>
                <c:pt idx="179">
                  <c:v>281.79239999999999</c:v>
                </c:pt>
                <c:pt idx="180">
                  <c:v>282.6549</c:v>
                </c:pt>
                <c:pt idx="181">
                  <c:v>283.32490000000001</c:v>
                </c:pt>
                <c:pt idx="182">
                  <c:v>286.69830000000002</c:v>
                </c:pt>
                <c:pt idx="183">
                  <c:v>289.03039999999999</c:v>
                </c:pt>
                <c:pt idx="184">
                  <c:v>290.50380000000001</c:v>
                </c:pt>
                <c:pt idx="185">
                  <c:v>292.10399999999998</c:v>
                </c:pt>
                <c:pt idx="186">
                  <c:v>293.41309999999999</c:v>
                </c:pt>
                <c:pt idx="187">
                  <c:v>294.44970000000001</c:v>
                </c:pt>
                <c:pt idx="188">
                  <c:v>295.77780000000001</c:v>
                </c:pt>
                <c:pt idx="189">
                  <c:v>298.08089999999999</c:v>
                </c:pt>
                <c:pt idx="190">
                  <c:v>301.46539999999999</c:v>
                </c:pt>
                <c:pt idx="191">
                  <c:v>303.66950000000003</c:v>
                </c:pt>
                <c:pt idx="192">
                  <c:v>305.68459999999999</c:v>
                </c:pt>
                <c:pt idx="193">
                  <c:v>307.55889999999999</c:v>
                </c:pt>
                <c:pt idx="194">
                  <c:v>309.27289999999999</c:v>
                </c:pt>
                <c:pt idx="195">
                  <c:v>311.51670000000001</c:v>
                </c:pt>
                <c:pt idx="196">
                  <c:v>314.53719999999998</c:v>
                </c:pt>
                <c:pt idx="197">
                  <c:v>317.13319999999999</c:v>
                </c:pt>
                <c:pt idx="198">
                  <c:v>319.50110000000001</c:v>
                </c:pt>
                <c:pt idx="199">
                  <c:v>320.48869999999999</c:v>
                </c:pt>
                <c:pt idx="200">
                  <c:v>319.60469999999998</c:v>
                </c:pt>
                <c:pt idx="201">
                  <c:v>318.79070000000002</c:v>
                </c:pt>
                <c:pt idx="202">
                  <c:v>319.09129999999999</c:v>
                </c:pt>
                <c:pt idx="203">
                  <c:v>321.12060000000002</c:v>
                </c:pt>
                <c:pt idx="204">
                  <c:v>323.25380000000001</c:v>
                </c:pt>
                <c:pt idx="205">
                  <c:v>324.7004</c:v>
                </c:pt>
                <c:pt idx="206">
                  <c:v>320.27080000000001</c:v>
                </c:pt>
                <c:pt idx="207">
                  <c:v>325.75760000000002</c:v>
                </c:pt>
                <c:pt idx="208">
                  <c:v>325.9529</c:v>
                </c:pt>
                <c:pt idx="209">
                  <c:v>326.51940000000002</c:v>
                </c:pt>
                <c:pt idx="210">
                  <c:v>328.57150000000001</c:v>
                </c:pt>
                <c:pt idx="211">
                  <c:v>331.89330000000001</c:v>
                </c:pt>
                <c:pt idx="212">
                  <c:v>334.67430000000002</c:v>
                </c:pt>
                <c:pt idx="213">
                  <c:v>336.24790000000002</c:v>
                </c:pt>
                <c:pt idx="214">
                  <c:v>338.30759999999998</c:v>
                </c:pt>
                <c:pt idx="215">
                  <c:v>339.94240000000002</c:v>
                </c:pt>
                <c:pt idx="216">
                  <c:v>342.81110000000001</c:v>
                </c:pt>
                <c:pt idx="217">
                  <c:v>345.71210000000002</c:v>
                </c:pt>
                <c:pt idx="218">
                  <c:v>348.9923</c:v>
                </c:pt>
                <c:pt idx="219">
                  <c:v>350.70209999999997</c:v>
                </c:pt>
                <c:pt idx="220">
                  <c:v>351.5256</c:v>
                </c:pt>
                <c:pt idx="221">
                  <c:v>352.87209999999999</c:v>
                </c:pt>
                <c:pt idx="222">
                  <c:v>354.91820000000001</c:v>
                </c:pt>
                <c:pt idx="223">
                  <c:v>357.61739999999998</c:v>
                </c:pt>
                <c:pt idx="224">
                  <c:v>361.3313</c:v>
                </c:pt>
                <c:pt idx="225">
                  <c:v>364.98020000000002</c:v>
                </c:pt>
                <c:pt idx="226">
                  <c:v>368.27929999999998</c:v>
                </c:pt>
                <c:pt idx="227">
                  <c:v>371.505</c:v>
                </c:pt>
                <c:pt idx="228">
                  <c:v>375.07560000000001</c:v>
                </c:pt>
                <c:pt idx="229">
                  <c:v>378.584</c:v>
                </c:pt>
                <c:pt idx="230">
                  <c:v>382.12979999999999</c:v>
                </c:pt>
                <c:pt idx="231">
                  <c:v>386.54880000000003</c:v>
                </c:pt>
                <c:pt idx="232">
                  <c:v>391.43639999999999</c:v>
                </c:pt>
                <c:pt idx="233">
                  <c:v>395.47309999999999</c:v>
                </c:pt>
                <c:pt idx="234">
                  <c:v>399.58589999999998</c:v>
                </c:pt>
                <c:pt idx="235">
                  <c:v>403.53019999999998</c:v>
                </c:pt>
                <c:pt idx="236">
                  <c:v>408.20580000000001</c:v>
                </c:pt>
                <c:pt idx="237">
                  <c:v>412.99029999999999</c:v>
                </c:pt>
                <c:pt idx="238">
                  <c:v>418.47629999999998</c:v>
                </c:pt>
                <c:pt idx="239">
                  <c:v>424.03390000000002</c:v>
                </c:pt>
                <c:pt idx="240">
                  <c:v>428.14159999999998</c:v>
                </c:pt>
                <c:pt idx="241">
                  <c:v>432.25099999999998</c:v>
                </c:pt>
                <c:pt idx="242">
                  <c:v>436.04050000000001</c:v>
                </c:pt>
                <c:pt idx="243">
                  <c:v>440.59559999999999</c:v>
                </c:pt>
                <c:pt idx="244">
                  <c:v>445.59589999999997</c:v>
                </c:pt>
                <c:pt idx="245">
                  <c:v>451.35449999999997</c:v>
                </c:pt>
                <c:pt idx="246">
                  <c:v>457.22919999999999</c:v>
                </c:pt>
                <c:pt idx="247">
                  <c:v>461.44389999999999</c:v>
                </c:pt>
                <c:pt idx="248">
                  <c:v>466.59690000000001</c:v>
                </c:pt>
                <c:pt idx="249">
                  <c:v>470.70049999999998</c:v>
                </c:pt>
                <c:pt idx="250">
                  <c:v>474.0111</c:v>
                </c:pt>
                <c:pt idx="251">
                  <c:v>478.79590000000002</c:v>
                </c:pt>
                <c:pt idx="252">
                  <c:v>483.83949999999999</c:v>
                </c:pt>
                <c:pt idx="253">
                  <c:v>489.49529999999999</c:v>
                </c:pt>
                <c:pt idx="254">
                  <c:v>493.84969999999998</c:v>
                </c:pt>
                <c:pt idx="255">
                  <c:v>497.6223</c:v>
                </c:pt>
                <c:pt idx="256">
                  <c:v>501.0677</c:v>
                </c:pt>
                <c:pt idx="257">
                  <c:v>504.52179999999998</c:v>
                </c:pt>
                <c:pt idx="258">
                  <c:v>508.01389999999998</c:v>
                </c:pt>
                <c:pt idx="259">
                  <c:v>511.9753</c:v>
                </c:pt>
                <c:pt idx="260">
                  <c:v>515.77819999999997</c:v>
                </c:pt>
                <c:pt idx="261">
                  <c:v>518.21259999999995</c:v>
                </c:pt>
                <c:pt idx="262">
                  <c:v>520.58100000000002</c:v>
                </c:pt>
                <c:pt idx="263">
                  <c:v>522.64760000000001</c:v>
                </c:pt>
                <c:pt idx="264">
                  <c:v>526.26390000000004</c:v>
                </c:pt>
                <c:pt idx="265">
                  <c:v>529.00930000000005</c:v>
                </c:pt>
                <c:pt idx="266">
                  <c:v>533.11789999999996</c:v>
                </c:pt>
                <c:pt idx="267">
                  <c:v>537.31780000000003</c:v>
                </c:pt>
                <c:pt idx="268">
                  <c:v>540.75760000000002</c:v>
                </c:pt>
                <c:pt idx="269">
                  <c:v>543.41449999999998</c:v>
                </c:pt>
                <c:pt idx="270">
                  <c:v>546.25289999999995</c:v>
                </c:pt>
                <c:pt idx="271">
                  <c:v>550.48519999999996</c:v>
                </c:pt>
                <c:pt idx="272">
                  <c:v>554.16070000000002</c:v>
                </c:pt>
                <c:pt idx="273">
                  <c:v>558.58029999999997</c:v>
                </c:pt>
                <c:pt idx="274">
                  <c:v>563.15110000000004</c:v>
                </c:pt>
                <c:pt idx="275">
                  <c:v>570.10990000000004</c:v>
                </c:pt>
                <c:pt idx="276">
                  <c:v>573.21569999999997</c:v>
                </c:pt>
                <c:pt idx="277">
                  <c:v>577.70389999999998</c:v>
                </c:pt>
                <c:pt idx="278">
                  <c:v>581.31420000000003</c:v>
                </c:pt>
                <c:pt idx="279">
                  <c:v>583.8107</c:v>
                </c:pt>
                <c:pt idx="280">
                  <c:v>589.57309999999995</c:v>
                </c:pt>
                <c:pt idx="281">
                  <c:v>595.65369999999996</c:v>
                </c:pt>
                <c:pt idx="282">
                  <c:v>598.95090000000005</c:v>
                </c:pt>
                <c:pt idx="283">
                  <c:v>602.75739999999996</c:v>
                </c:pt>
                <c:pt idx="284">
                  <c:v>604.74699999999996</c:v>
                </c:pt>
                <c:pt idx="285">
                  <c:v>607.81150000000002</c:v>
                </c:pt>
                <c:pt idx="286">
                  <c:v>612.82249999999999</c:v>
                </c:pt>
                <c:pt idx="287">
                  <c:v>617.59889999999996</c:v>
                </c:pt>
                <c:pt idx="288">
                  <c:v>622.81899999999996</c:v>
                </c:pt>
                <c:pt idx="289">
                  <c:v>625.78909999999996</c:v>
                </c:pt>
                <c:pt idx="290">
                  <c:v>629.08100000000002</c:v>
                </c:pt>
                <c:pt idx="291">
                  <c:v>632.86149999999998</c:v>
                </c:pt>
                <c:pt idx="292">
                  <c:v>637.7636</c:v>
                </c:pt>
                <c:pt idx="293">
                  <c:v>641.94709999999998</c:v>
                </c:pt>
                <c:pt idx="294">
                  <c:v>647.28120000000001</c:v>
                </c:pt>
                <c:pt idx="295">
                  <c:v>652.58730000000003</c:v>
                </c:pt>
                <c:pt idx="296">
                  <c:v>656.36609999999996</c:v>
                </c:pt>
                <c:pt idx="297">
                  <c:v>660.34969999999998</c:v>
                </c:pt>
                <c:pt idx="298">
                  <c:v>665.26350000000002</c:v>
                </c:pt>
                <c:pt idx="299">
                  <c:v>669.72810000000004</c:v>
                </c:pt>
                <c:pt idx="300">
                  <c:v>674.70590000000004</c:v>
                </c:pt>
                <c:pt idx="301">
                  <c:v>680.18769999999995</c:v>
                </c:pt>
                <c:pt idx="302">
                  <c:v>684.04089999999997</c:v>
                </c:pt>
                <c:pt idx="303">
                  <c:v>689.61310000000003</c:v>
                </c:pt>
                <c:pt idx="304">
                  <c:v>692.76779999999997</c:v>
                </c:pt>
                <c:pt idx="305">
                  <c:v>696.47749999999996</c:v>
                </c:pt>
                <c:pt idx="306">
                  <c:v>700.83349999999996</c:v>
                </c:pt>
                <c:pt idx="307">
                  <c:v>705.59849999999994</c:v>
                </c:pt>
                <c:pt idx="308">
                  <c:v>710.99249999999995</c:v>
                </c:pt>
                <c:pt idx="309">
                  <c:v>716.53129999999999</c:v>
                </c:pt>
                <c:pt idx="310">
                  <c:v>721.34159999999997</c:v>
                </c:pt>
                <c:pt idx="311">
                  <c:v>725.3424</c:v>
                </c:pt>
                <c:pt idx="312">
                  <c:v>729.40419999999995</c:v>
                </c:pt>
                <c:pt idx="313">
                  <c:v>733.67639999999994</c:v>
                </c:pt>
                <c:pt idx="314">
                  <c:v>738.59090000000003</c:v>
                </c:pt>
                <c:pt idx="315">
                  <c:v>744.43579999999997</c:v>
                </c:pt>
                <c:pt idx="316">
                  <c:v>748.66129999999998</c:v>
                </c:pt>
                <c:pt idx="317">
                  <c:v>755.6703</c:v>
                </c:pt>
                <c:pt idx="318">
                  <c:v>760.54759999999999</c:v>
                </c:pt>
                <c:pt idx="319">
                  <c:v>766.14980000000003</c:v>
                </c:pt>
                <c:pt idx="320">
                  <c:v>771.327</c:v>
                </c:pt>
                <c:pt idx="321">
                  <c:v>776.53210000000001</c:v>
                </c:pt>
                <c:pt idx="322">
                  <c:v>781.88459999999998</c:v>
                </c:pt>
                <c:pt idx="323">
                  <c:v>787.03039999999999</c:v>
                </c:pt>
                <c:pt idx="324">
                  <c:v>791.07029999999997</c:v>
                </c:pt>
                <c:pt idx="325">
                  <c:v>794.89120000000003</c:v>
                </c:pt>
                <c:pt idx="326">
                  <c:v>799.64239999999995</c:v>
                </c:pt>
                <c:pt idx="327">
                  <c:v>803.83299999999997</c:v>
                </c:pt>
                <c:pt idx="328">
                  <c:v>808.4085</c:v>
                </c:pt>
                <c:pt idx="329">
                  <c:v>813.77710000000002</c:v>
                </c:pt>
                <c:pt idx="330">
                  <c:v>819.44169999999997</c:v>
                </c:pt>
                <c:pt idx="331">
                  <c:v>824.03750000000002</c:v>
                </c:pt>
                <c:pt idx="332">
                  <c:v>828.00160000000005</c:v>
                </c:pt>
                <c:pt idx="333">
                  <c:v>832.35310000000004</c:v>
                </c:pt>
                <c:pt idx="334">
                  <c:v>836.39769999999999</c:v>
                </c:pt>
                <c:pt idx="335">
                  <c:v>839.69989999999996</c:v>
                </c:pt>
                <c:pt idx="336">
                  <c:v>844.32159999999999</c:v>
                </c:pt>
                <c:pt idx="337">
                  <c:v>849.28390000000002</c:v>
                </c:pt>
                <c:pt idx="338">
                  <c:v>852.49860000000001</c:v>
                </c:pt>
                <c:pt idx="339">
                  <c:v>856.13549999999998</c:v>
                </c:pt>
                <c:pt idx="340">
                  <c:v>859.8845</c:v>
                </c:pt>
                <c:pt idx="341">
                  <c:v>863.56669999999997</c:v>
                </c:pt>
                <c:pt idx="342">
                  <c:v>867.20870000000002</c:v>
                </c:pt>
                <c:pt idx="343">
                  <c:v>871.48940000000005</c:v>
                </c:pt>
                <c:pt idx="344">
                  <c:v>876.13279999999997</c:v>
                </c:pt>
                <c:pt idx="345">
                  <c:v>878.38589999999999</c:v>
                </c:pt>
                <c:pt idx="346">
                  <c:v>881.19740000000002</c:v>
                </c:pt>
                <c:pt idx="347">
                  <c:v>883.28620000000001</c:v>
                </c:pt>
                <c:pt idx="348">
                  <c:v>885.11540000000002</c:v>
                </c:pt>
                <c:pt idx="349">
                  <c:v>886.33360000000005</c:v>
                </c:pt>
                <c:pt idx="350">
                  <c:v>888.78499999999997</c:v>
                </c:pt>
                <c:pt idx="351">
                  <c:v>891.15629999999999</c:v>
                </c:pt>
                <c:pt idx="352">
                  <c:v>891.80160000000001</c:v>
                </c:pt>
                <c:pt idx="353">
                  <c:v>892.54110000000003</c:v>
                </c:pt>
                <c:pt idx="354">
                  <c:v>893.48969999999997</c:v>
                </c:pt>
                <c:pt idx="355">
                  <c:v>888.74879999999996</c:v>
                </c:pt>
                <c:pt idx="356">
                  <c:v>890.90480000000002</c:v>
                </c:pt>
                <c:pt idx="357">
                  <c:v>894.4502</c:v>
                </c:pt>
                <c:pt idx="358">
                  <c:v>898.27120000000002</c:v>
                </c:pt>
                <c:pt idx="359">
                  <c:v>900.01250000000005</c:v>
                </c:pt>
                <c:pt idx="360">
                  <c:v>902.21469999999999</c:v>
                </c:pt>
                <c:pt idx="361">
                  <c:v>903.99929999999995</c:v>
                </c:pt>
                <c:pt idx="362">
                  <c:v>906.41409999999996</c:v>
                </c:pt>
                <c:pt idx="363">
                  <c:v>909.26969999999994</c:v>
                </c:pt>
                <c:pt idx="364">
                  <c:v>912.35810000000004</c:v>
                </c:pt>
              </c:numCache>
            </c:numRef>
          </c:val>
          <c:smooth val="0"/>
          <c:extLst>
            <c:ext xmlns:c16="http://schemas.microsoft.com/office/drawing/2014/chart" uri="{C3380CC4-5D6E-409C-BE32-E72D297353CC}">
              <c16:uniqueId val="{00000000-5A42-49E4-ABF8-E3995D7DD516}"/>
            </c:ext>
          </c:extLst>
        </c:ser>
        <c:ser>
          <c:idx val="2"/>
          <c:order val="2"/>
          <c:tx>
            <c:strRef>
              <c:f>'Figure 4 pop up C chart &amp; data'!$M$1</c:f>
              <c:strCache>
                <c:ptCount val="1"/>
                <c:pt idx="0">
                  <c:v>17/18</c:v>
                </c:pt>
              </c:strCache>
            </c:strRef>
          </c:tx>
          <c:spPr>
            <a:ln w="28575" cap="rnd">
              <a:solidFill>
                <a:schemeClr val="accent3"/>
              </a:solidFill>
              <a:round/>
            </a:ln>
            <a:effectLst/>
          </c:spPr>
          <c:marker>
            <c:symbol val="none"/>
          </c:marker>
          <c:cat>
            <c:numRef>
              <c:f>'Figure 4 pop up C chart &amp; data'!$J$2:$J$366</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f>'Figure 4 pop up C chart &amp; data'!$M$2:$M$366</c:f>
              <c:numCache>
                <c:formatCode>General</c:formatCode>
                <c:ptCount val="365"/>
                <c:pt idx="0">
                  <c:v>915.86680000000001</c:v>
                </c:pt>
                <c:pt idx="1">
                  <c:v>918.74130000000002</c:v>
                </c:pt>
                <c:pt idx="2">
                  <c:v>921.28309999999999</c:v>
                </c:pt>
                <c:pt idx="3">
                  <c:v>922.71019999999999</c:v>
                </c:pt>
                <c:pt idx="4">
                  <c:v>925.82989999999995</c:v>
                </c:pt>
                <c:pt idx="5">
                  <c:v>927.13589999999999</c:v>
                </c:pt>
                <c:pt idx="6">
                  <c:v>929.25660000000005</c:v>
                </c:pt>
                <c:pt idx="7">
                  <c:v>931.36839999999995</c:v>
                </c:pt>
                <c:pt idx="8">
                  <c:v>931.95339999999999</c:v>
                </c:pt>
                <c:pt idx="9">
                  <c:v>932.13469999999995</c:v>
                </c:pt>
                <c:pt idx="10">
                  <c:v>932.62310000000002</c:v>
                </c:pt>
                <c:pt idx="11">
                  <c:v>934.16899999999998</c:v>
                </c:pt>
                <c:pt idx="12">
                  <c:v>935.99360000000001</c:v>
                </c:pt>
                <c:pt idx="13">
                  <c:v>939.58489999999995</c:v>
                </c:pt>
                <c:pt idx="14">
                  <c:v>943.2432</c:v>
                </c:pt>
                <c:pt idx="15">
                  <c:v>945.51859999999999</c:v>
                </c:pt>
                <c:pt idx="16">
                  <c:v>947.41589999999997</c:v>
                </c:pt>
                <c:pt idx="17">
                  <c:v>948.75229999999999</c:v>
                </c:pt>
                <c:pt idx="18">
                  <c:v>950.4588</c:v>
                </c:pt>
                <c:pt idx="19">
                  <c:v>952.12609999999995</c:v>
                </c:pt>
                <c:pt idx="20">
                  <c:v>954.82079999999996</c:v>
                </c:pt>
                <c:pt idx="21">
                  <c:v>957.25170000000003</c:v>
                </c:pt>
                <c:pt idx="22">
                  <c:v>957.88220000000001</c:v>
                </c:pt>
                <c:pt idx="23">
                  <c:v>958.8107</c:v>
                </c:pt>
                <c:pt idx="24">
                  <c:v>960.19290000000001</c:v>
                </c:pt>
                <c:pt idx="25">
                  <c:v>960.86720000000003</c:v>
                </c:pt>
                <c:pt idx="26">
                  <c:v>961.63980000000004</c:v>
                </c:pt>
                <c:pt idx="27">
                  <c:v>963.32799999999997</c:v>
                </c:pt>
                <c:pt idx="28">
                  <c:v>964.8261</c:v>
                </c:pt>
                <c:pt idx="29">
                  <c:v>964.19970000000001</c:v>
                </c:pt>
                <c:pt idx="30">
                  <c:v>963.3596</c:v>
                </c:pt>
                <c:pt idx="31">
                  <c:v>962.94929999999999</c:v>
                </c:pt>
                <c:pt idx="32">
                  <c:v>961.63980000000004</c:v>
                </c:pt>
                <c:pt idx="33">
                  <c:v>960.94050000000004</c:v>
                </c:pt>
                <c:pt idx="34">
                  <c:v>961.05669999999998</c:v>
                </c:pt>
                <c:pt idx="35">
                  <c:v>960.95389999999998</c:v>
                </c:pt>
                <c:pt idx="36">
                  <c:v>958.52319999999997</c:v>
                </c:pt>
                <c:pt idx="37">
                  <c:v>955.5326</c:v>
                </c:pt>
                <c:pt idx="38">
                  <c:v>952.16330000000005</c:v>
                </c:pt>
                <c:pt idx="39">
                  <c:v>949.9846</c:v>
                </c:pt>
                <c:pt idx="40">
                  <c:v>947.31169999999997</c:v>
                </c:pt>
                <c:pt idx="41">
                  <c:v>945.85249999999996</c:v>
                </c:pt>
                <c:pt idx="42">
                  <c:v>944.24789999999996</c:v>
                </c:pt>
                <c:pt idx="43">
                  <c:v>940.97730000000001</c:v>
                </c:pt>
                <c:pt idx="44">
                  <c:v>936.10170000000005</c:v>
                </c:pt>
                <c:pt idx="45">
                  <c:v>931.94420000000002</c:v>
                </c:pt>
                <c:pt idx="46">
                  <c:v>928.98050000000001</c:v>
                </c:pt>
                <c:pt idx="47">
                  <c:v>924.54229999999995</c:v>
                </c:pt>
                <c:pt idx="48">
                  <c:v>923.22799999999995</c:v>
                </c:pt>
                <c:pt idx="49">
                  <c:v>920.9502</c:v>
                </c:pt>
                <c:pt idx="50">
                  <c:v>914.72329999999999</c:v>
                </c:pt>
                <c:pt idx="51">
                  <c:v>911.00660000000005</c:v>
                </c:pt>
                <c:pt idx="52">
                  <c:v>908.22159999999997</c:v>
                </c:pt>
                <c:pt idx="53">
                  <c:v>905.16920000000005</c:v>
                </c:pt>
                <c:pt idx="54">
                  <c:v>901.6454</c:v>
                </c:pt>
                <c:pt idx="55">
                  <c:v>899.10019999999997</c:v>
                </c:pt>
                <c:pt idx="56">
                  <c:v>896.23320000000001</c:v>
                </c:pt>
                <c:pt idx="57">
                  <c:v>890.73559999999998</c:v>
                </c:pt>
                <c:pt idx="58">
                  <c:v>884.91679999999997</c:v>
                </c:pt>
                <c:pt idx="59">
                  <c:v>878.42</c:v>
                </c:pt>
                <c:pt idx="60">
                  <c:v>871.10429999999997</c:v>
                </c:pt>
                <c:pt idx="61">
                  <c:v>865.34050000000002</c:v>
                </c:pt>
                <c:pt idx="62">
                  <c:v>858.5752</c:v>
                </c:pt>
                <c:pt idx="63">
                  <c:v>853.26710000000003</c:v>
                </c:pt>
                <c:pt idx="64">
                  <c:v>846.85879999999997</c:v>
                </c:pt>
                <c:pt idx="65">
                  <c:v>840.88649999999996</c:v>
                </c:pt>
                <c:pt idx="66">
                  <c:v>835.14610000000005</c:v>
                </c:pt>
                <c:pt idx="67">
                  <c:v>828.69129999999996</c:v>
                </c:pt>
                <c:pt idx="68">
                  <c:v>822.64840000000004</c:v>
                </c:pt>
                <c:pt idx="69">
                  <c:v>816.60569999999996</c:v>
                </c:pt>
                <c:pt idx="70">
                  <c:v>810.36469999999997</c:v>
                </c:pt>
                <c:pt idx="71">
                  <c:v>803.92240000000004</c:v>
                </c:pt>
                <c:pt idx="72">
                  <c:v>794.18409999999994</c:v>
                </c:pt>
                <c:pt idx="73">
                  <c:v>786.23940000000005</c:v>
                </c:pt>
                <c:pt idx="74">
                  <c:v>779.59590000000003</c:v>
                </c:pt>
                <c:pt idx="75">
                  <c:v>774.0702</c:v>
                </c:pt>
                <c:pt idx="76">
                  <c:v>768.44359999999995</c:v>
                </c:pt>
                <c:pt idx="77">
                  <c:v>763.12729999999999</c:v>
                </c:pt>
                <c:pt idx="78">
                  <c:v>755.5566</c:v>
                </c:pt>
                <c:pt idx="79">
                  <c:v>747.67110000000002</c:v>
                </c:pt>
                <c:pt idx="80">
                  <c:v>740.27099999999996</c:v>
                </c:pt>
                <c:pt idx="81">
                  <c:v>734.06079999999997</c:v>
                </c:pt>
                <c:pt idx="82">
                  <c:v>729.39790000000005</c:v>
                </c:pt>
                <c:pt idx="83">
                  <c:v>726.95050000000003</c:v>
                </c:pt>
                <c:pt idx="84">
                  <c:v>725.29309999999998</c:v>
                </c:pt>
                <c:pt idx="85">
                  <c:v>723.89819999999997</c:v>
                </c:pt>
                <c:pt idx="86">
                  <c:v>721.63329999999996</c:v>
                </c:pt>
                <c:pt idx="87">
                  <c:v>716.76099999999997</c:v>
                </c:pt>
                <c:pt idx="88">
                  <c:v>711.69970000000001</c:v>
                </c:pt>
                <c:pt idx="89">
                  <c:v>706.92639999999994</c:v>
                </c:pt>
                <c:pt idx="90">
                  <c:v>704.56600000000003</c:v>
                </c:pt>
                <c:pt idx="91">
                  <c:v>703.40039999999999</c:v>
                </c:pt>
                <c:pt idx="92">
                  <c:v>701.26390000000004</c:v>
                </c:pt>
                <c:pt idx="93">
                  <c:v>697.69809999999995</c:v>
                </c:pt>
                <c:pt idx="94">
                  <c:v>693.59249999999997</c:v>
                </c:pt>
                <c:pt idx="95">
                  <c:v>689.84799999999996</c:v>
                </c:pt>
                <c:pt idx="96">
                  <c:v>686.08169999999996</c:v>
                </c:pt>
                <c:pt idx="97">
                  <c:v>682.87210000000005</c:v>
                </c:pt>
                <c:pt idx="98">
                  <c:v>678.59540000000004</c:v>
                </c:pt>
                <c:pt idx="99">
                  <c:v>671.99890000000005</c:v>
                </c:pt>
                <c:pt idx="100">
                  <c:v>665.51</c:v>
                </c:pt>
                <c:pt idx="101">
                  <c:v>659.40539999999999</c:v>
                </c:pt>
                <c:pt idx="102">
                  <c:v>653.10059999999999</c:v>
                </c:pt>
                <c:pt idx="103">
                  <c:v>646.84389999999996</c:v>
                </c:pt>
                <c:pt idx="104">
                  <c:v>641.52940000000001</c:v>
                </c:pt>
                <c:pt idx="105">
                  <c:v>636.19659999999999</c:v>
                </c:pt>
                <c:pt idx="106">
                  <c:v>628.99710000000005</c:v>
                </c:pt>
                <c:pt idx="107">
                  <c:v>622.0539</c:v>
                </c:pt>
                <c:pt idx="108">
                  <c:v>614.55740000000003</c:v>
                </c:pt>
                <c:pt idx="109">
                  <c:v>607.21550000000002</c:v>
                </c:pt>
                <c:pt idx="110">
                  <c:v>599.77760000000001</c:v>
                </c:pt>
                <c:pt idx="111">
                  <c:v>593.54309999999998</c:v>
                </c:pt>
                <c:pt idx="112">
                  <c:v>588.08029999999997</c:v>
                </c:pt>
                <c:pt idx="113">
                  <c:v>581.32600000000002</c:v>
                </c:pt>
                <c:pt idx="114">
                  <c:v>575.56169999999997</c:v>
                </c:pt>
                <c:pt idx="115">
                  <c:v>570.58029999999997</c:v>
                </c:pt>
                <c:pt idx="116">
                  <c:v>564.41909999999996</c:v>
                </c:pt>
                <c:pt idx="117">
                  <c:v>558.1431</c:v>
                </c:pt>
                <c:pt idx="118">
                  <c:v>553.79280000000006</c:v>
                </c:pt>
                <c:pt idx="119">
                  <c:v>550.5883</c:v>
                </c:pt>
                <c:pt idx="120">
                  <c:v>545.67859999999996</c:v>
                </c:pt>
                <c:pt idx="121">
                  <c:v>539.97940000000006</c:v>
                </c:pt>
                <c:pt idx="122">
                  <c:v>534.11929999999995</c:v>
                </c:pt>
                <c:pt idx="123">
                  <c:v>528.01919999999996</c:v>
                </c:pt>
                <c:pt idx="124">
                  <c:v>521.52909999999997</c:v>
                </c:pt>
                <c:pt idx="125">
                  <c:v>515.84360000000004</c:v>
                </c:pt>
                <c:pt idx="126">
                  <c:v>509.72469999999998</c:v>
                </c:pt>
                <c:pt idx="127">
                  <c:v>500.79809999999998</c:v>
                </c:pt>
                <c:pt idx="128">
                  <c:v>491.23410000000001</c:v>
                </c:pt>
                <c:pt idx="129">
                  <c:v>481.5324</c:v>
                </c:pt>
                <c:pt idx="130">
                  <c:v>472.18239999999997</c:v>
                </c:pt>
                <c:pt idx="131">
                  <c:v>463.60329999999999</c:v>
                </c:pt>
                <c:pt idx="132">
                  <c:v>457.70769999999999</c:v>
                </c:pt>
                <c:pt idx="133">
                  <c:v>452.46019999999999</c:v>
                </c:pt>
                <c:pt idx="134">
                  <c:v>444.65980000000002</c:v>
                </c:pt>
                <c:pt idx="135">
                  <c:v>436.59870000000001</c:v>
                </c:pt>
                <c:pt idx="136">
                  <c:v>429.52089999999998</c:v>
                </c:pt>
                <c:pt idx="137">
                  <c:v>422.52769999999998</c:v>
                </c:pt>
                <c:pt idx="138">
                  <c:v>416.0557</c:v>
                </c:pt>
                <c:pt idx="139">
                  <c:v>410.88139999999999</c:v>
                </c:pt>
                <c:pt idx="140">
                  <c:v>405.42259999999999</c:v>
                </c:pt>
                <c:pt idx="141">
                  <c:v>397.91520000000003</c:v>
                </c:pt>
                <c:pt idx="142">
                  <c:v>390.51049999999998</c:v>
                </c:pt>
                <c:pt idx="143">
                  <c:v>382.51639999999998</c:v>
                </c:pt>
                <c:pt idx="144">
                  <c:v>374.13929999999999</c:v>
                </c:pt>
                <c:pt idx="145">
                  <c:v>365.86579999999998</c:v>
                </c:pt>
                <c:pt idx="146">
                  <c:v>358.56790000000001</c:v>
                </c:pt>
                <c:pt idx="147">
                  <c:v>350.65170000000001</c:v>
                </c:pt>
                <c:pt idx="148">
                  <c:v>339.91219999999998</c:v>
                </c:pt>
                <c:pt idx="149">
                  <c:v>328.87549999999999</c:v>
                </c:pt>
                <c:pt idx="150">
                  <c:v>317.17410000000001</c:v>
                </c:pt>
                <c:pt idx="151">
                  <c:v>306.9812</c:v>
                </c:pt>
                <c:pt idx="152">
                  <c:v>297.08190000000002</c:v>
                </c:pt>
                <c:pt idx="153">
                  <c:v>288.81229999999999</c:v>
                </c:pt>
                <c:pt idx="154">
                  <c:v>283.04000000000002</c:v>
                </c:pt>
                <c:pt idx="155">
                  <c:v>276.85120000000001</c:v>
                </c:pt>
                <c:pt idx="156">
                  <c:v>271.19290000000001</c:v>
                </c:pt>
                <c:pt idx="157">
                  <c:v>261.34690000000001</c:v>
                </c:pt>
                <c:pt idx="158">
                  <c:v>260.53160000000003</c:v>
                </c:pt>
                <c:pt idx="159">
                  <c:v>256.9735</c:v>
                </c:pt>
                <c:pt idx="160">
                  <c:v>255.49369999999999</c:v>
                </c:pt>
                <c:pt idx="161">
                  <c:v>254.66650000000001</c:v>
                </c:pt>
                <c:pt idx="162">
                  <c:v>252.27969999999999</c:v>
                </c:pt>
                <c:pt idx="163">
                  <c:v>249.74770000000001</c:v>
                </c:pt>
                <c:pt idx="164">
                  <c:v>247.33850000000001</c:v>
                </c:pt>
                <c:pt idx="165">
                  <c:v>244.47200000000001</c:v>
                </c:pt>
                <c:pt idx="166">
                  <c:v>241.95</c:v>
                </c:pt>
                <c:pt idx="167">
                  <c:v>238.17140000000001</c:v>
                </c:pt>
                <c:pt idx="168">
                  <c:v>233.7808</c:v>
                </c:pt>
                <c:pt idx="169">
                  <c:v>227.0239</c:v>
                </c:pt>
                <c:pt idx="170">
                  <c:v>221.2544</c:v>
                </c:pt>
                <c:pt idx="171">
                  <c:v>215.8545</c:v>
                </c:pt>
                <c:pt idx="172">
                  <c:v>210.93989999999999</c:v>
                </c:pt>
                <c:pt idx="173">
                  <c:v>206.99270000000001</c:v>
                </c:pt>
                <c:pt idx="174">
                  <c:v>205.0778</c:v>
                </c:pt>
                <c:pt idx="175">
                  <c:v>204.26050000000001</c:v>
                </c:pt>
                <c:pt idx="176">
                  <c:v>201.81909999999999</c:v>
                </c:pt>
                <c:pt idx="177">
                  <c:v>198.9992</c:v>
                </c:pt>
                <c:pt idx="178">
                  <c:v>196.8938</c:v>
                </c:pt>
                <c:pt idx="179">
                  <c:v>194.68209999999999</c:v>
                </c:pt>
                <c:pt idx="180">
                  <c:v>193.82259999999999</c:v>
                </c:pt>
                <c:pt idx="181">
                  <c:v>191.6764</c:v>
                </c:pt>
                <c:pt idx="182">
                  <c:v>193.53479999999999</c:v>
                </c:pt>
                <c:pt idx="183">
                  <c:v>193.80699999999999</c:v>
                </c:pt>
                <c:pt idx="184">
                  <c:v>194.2637</c:v>
                </c:pt>
                <c:pt idx="185">
                  <c:v>195.12569999999999</c:v>
                </c:pt>
                <c:pt idx="186">
                  <c:v>195.262</c:v>
                </c:pt>
                <c:pt idx="187">
                  <c:v>196.3348</c:v>
                </c:pt>
                <c:pt idx="188">
                  <c:v>198.84729999999999</c:v>
                </c:pt>
                <c:pt idx="189">
                  <c:v>201.92429999999999</c:v>
                </c:pt>
                <c:pt idx="190">
                  <c:v>203.76419999999999</c:v>
                </c:pt>
                <c:pt idx="191">
                  <c:v>205.02860000000001</c:v>
                </c:pt>
                <c:pt idx="192">
                  <c:v>205.9907</c:v>
                </c:pt>
                <c:pt idx="193">
                  <c:v>206.66749999999999</c:v>
                </c:pt>
                <c:pt idx="194">
                  <c:v>208.036</c:v>
                </c:pt>
                <c:pt idx="195">
                  <c:v>210.7971</c:v>
                </c:pt>
                <c:pt idx="196">
                  <c:v>215.00489999999999</c:v>
                </c:pt>
                <c:pt idx="197">
                  <c:v>217.31700000000001</c:v>
                </c:pt>
                <c:pt idx="198">
                  <c:v>219.95910000000001</c:v>
                </c:pt>
                <c:pt idx="199">
                  <c:v>224.27879999999999</c:v>
                </c:pt>
                <c:pt idx="200">
                  <c:v>228.364</c:v>
                </c:pt>
                <c:pt idx="201">
                  <c:v>232.61600000000001</c:v>
                </c:pt>
                <c:pt idx="202">
                  <c:v>237.83420000000001</c:v>
                </c:pt>
                <c:pt idx="203">
                  <c:v>243.67250000000001</c:v>
                </c:pt>
                <c:pt idx="204">
                  <c:v>247.97880000000001</c:v>
                </c:pt>
                <c:pt idx="205">
                  <c:v>251.30600000000001</c:v>
                </c:pt>
                <c:pt idx="206">
                  <c:v>254.92920000000001</c:v>
                </c:pt>
                <c:pt idx="207">
                  <c:v>258.59199999999998</c:v>
                </c:pt>
                <c:pt idx="208">
                  <c:v>262.04640000000001</c:v>
                </c:pt>
                <c:pt idx="209">
                  <c:v>266.39260000000002</c:v>
                </c:pt>
                <c:pt idx="210">
                  <c:v>270.9024</c:v>
                </c:pt>
                <c:pt idx="211">
                  <c:v>274.01740000000001</c:v>
                </c:pt>
                <c:pt idx="212">
                  <c:v>279.06380000000001</c:v>
                </c:pt>
                <c:pt idx="213">
                  <c:v>281.37020000000001</c:v>
                </c:pt>
                <c:pt idx="214">
                  <c:v>283.31009999999998</c:v>
                </c:pt>
                <c:pt idx="215">
                  <c:v>286.62529999999998</c:v>
                </c:pt>
                <c:pt idx="216">
                  <c:v>290.84949999999998</c:v>
                </c:pt>
                <c:pt idx="217">
                  <c:v>295.04250000000002</c:v>
                </c:pt>
                <c:pt idx="218">
                  <c:v>299.69</c:v>
                </c:pt>
                <c:pt idx="219">
                  <c:v>304.2088</c:v>
                </c:pt>
                <c:pt idx="220">
                  <c:v>308.5265</c:v>
                </c:pt>
                <c:pt idx="221">
                  <c:v>313.14870000000002</c:v>
                </c:pt>
                <c:pt idx="222">
                  <c:v>318.01209999999998</c:v>
                </c:pt>
                <c:pt idx="223">
                  <c:v>323.24579999999997</c:v>
                </c:pt>
                <c:pt idx="224">
                  <c:v>327.35969999999998</c:v>
                </c:pt>
                <c:pt idx="225">
                  <c:v>332.60610000000003</c:v>
                </c:pt>
                <c:pt idx="226">
                  <c:v>336.64839999999998</c:v>
                </c:pt>
                <c:pt idx="227">
                  <c:v>340.7165</c:v>
                </c:pt>
                <c:pt idx="228">
                  <c:v>344.73840000000001</c:v>
                </c:pt>
                <c:pt idx="229">
                  <c:v>348.51119999999997</c:v>
                </c:pt>
                <c:pt idx="230">
                  <c:v>353.29520000000002</c:v>
                </c:pt>
                <c:pt idx="231">
                  <c:v>358.45350000000002</c:v>
                </c:pt>
                <c:pt idx="232">
                  <c:v>363.54739999999998</c:v>
                </c:pt>
                <c:pt idx="233">
                  <c:v>367.97239999999999</c:v>
                </c:pt>
                <c:pt idx="234">
                  <c:v>372.2398</c:v>
                </c:pt>
                <c:pt idx="235">
                  <c:v>375.75540000000001</c:v>
                </c:pt>
                <c:pt idx="236">
                  <c:v>380.33699999999999</c:v>
                </c:pt>
                <c:pt idx="237">
                  <c:v>385.9255</c:v>
                </c:pt>
                <c:pt idx="238">
                  <c:v>391.63600000000002</c:v>
                </c:pt>
                <c:pt idx="239">
                  <c:v>396.2851</c:v>
                </c:pt>
                <c:pt idx="240">
                  <c:v>400.2747</c:v>
                </c:pt>
                <c:pt idx="241">
                  <c:v>404.16180000000003</c:v>
                </c:pt>
                <c:pt idx="242">
                  <c:v>407.8193</c:v>
                </c:pt>
                <c:pt idx="243">
                  <c:v>411.399</c:v>
                </c:pt>
                <c:pt idx="244">
                  <c:v>416.41590000000002</c:v>
                </c:pt>
                <c:pt idx="245">
                  <c:v>421.4237</c:v>
                </c:pt>
                <c:pt idx="246">
                  <c:v>425.42739999999998</c:v>
                </c:pt>
                <c:pt idx="247">
                  <c:v>428.55369999999999</c:v>
                </c:pt>
                <c:pt idx="248">
                  <c:v>432.03300000000002</c:v>
                </c:pt>
                <c:pt idx="249">
                  <c:v>435.57</c:v>
                </c:pt>
                <c:pt idx="250">
                  <c:v>439.4314</c:v>
                </c:pt>
                <c:pt idx="251">
                  <c:v>444.3657</c:v>
                </c:pt>
                <c:pt idx="252">
                  <c:v>449.55110000000002</c:v>
                </c:pt>
                <c:pt idx="253">
                  <c:v>453.20440000000002</c:v>
                </c:pt>
                <c:pt idx="254">
                  <c:v>457.36360000000002</c:v>
                </c:pt>
                <c:pt idx="255">
                  <c:v>461.25470000000001</c:v>
                </c:pt>
                <c:pt idx="256">
                  <c:v>465.40640000000002</c:v>
                </c:pt>
                <c:pt idx="257">
                  <c:v>470.20240000000001</c:v>
                </c:pt>
                <c:pt idx="258">
                  <c:v>475.3322</c:v>
                </c:pt>
                <c:pt idx="259">
                  <c:v>480.4914</c:v>
                </c:pt>
                <c:pt idx="260">
                  <c:v>484.55160000000001</c:v>
                </c:pt>
                <c:pt idx="261">
                  <c:v>488.29070000000002</c:v>
                </c:pt>
                <c:pt idx="262">
                  <c:v>491.84399999999999</c:v>
                </c:pt>
                <c:pt idx="263">
                  <c:v>495.43090000000001</c:v>
                </c:pt>
                <c:pt idx="264">
                  <c:v>491.74</c:v>
                </c:pt>
                <c:pt idx="265">
                  <c:v>496.64139999999998</c:v>
                </c:pt>
                <c:pt idx="266">
                  <c:v>501.50779999999997</c:v>
                </c:pt>
                <c:pt idx="267">
                  <c:v>512.96270000000004</c:v>
                </c:pt>
                <c:pt idx="268">
                  <c:v>516.32010000000002</c:v>
                </c:pt>
                <c:pt idx="269">
                  <c:v>519.31610000000001</c:v>
                </c:pt>
                <c:pt idx="270">
                  <c:v>524.18209999999999</c:v>
                </c:pt>
                <c:pt idx="271">
                  <c:v>528.47389999999996</c:v>
                </c:pt>
                <c:pt idx="272">
                  <c:v>533.31460000000004</c:v>
                </c:pt>
                <c:pt idx="273">
                  <c:v>538.6123</c:v>
                </c:pt>
                <c:pt idx="274">
                  <c:v>542.9307</c:v>
                </c:pt>
                <c:pt idx="275">
                  <c:v>546.97770000000003</c:v>
                </c:pt>
                <c:pt idx="276">
                  <c:v>551.53920000000005</c:v>
                </c:pt>
                <c:pt idx="277">
                  <c:v>555.58090000000004</c:v>
                </c:pt>
                <c:pt idx="278">
                  <c:v>559.97889999999995</c:v>
                </c:pt>
                <c:pt idx="279">
                  <c:v>565.56100000000004</c:v>
                </c:pt>
                <c:pt idx="280">
                  <c:v>570.94330000000002</c:v>
                </c:pt>
                <c:pt idx="281">
                  <c:v>575.06349999999998</c:v>
                </c:pt>
                <c:pt idx="282">
                  <c:v>577.77650000000006</c:v>
                </c:pt>
                <c:pt idx="283">
                  <c:v>581.46669999999995</c:v>
                </c:pt>
                <c:pt idx="284">
                  <c:v>584.99480000000005</c:v>
                </c:pt>
                <c:pt idx="285">
                  <c:v>588.7509</c:v>
                </c:pt>
                <c:pt idx="286">
                  <c:v>594.12950000000001</c:v>
                </c:pt>
                <c:pt idx="287">
                  <c:v>599.54989999999998</c:v>
                </c:pt>
                <c:pt idx="288">
                  <c:v>603.73829999999998</c:v>
                </c:pt>
                <c:pt idx="289">
                  <c:v>606.44370000000004</c:v>
                </c:pt>
                <c:pt idx="290">
                  <c:v>609.7296</c:v>
                </c:pt>
                <c:pt idx="291">
                  <c:v>613.2713</c:v>
                </c:pt>
                <c:pt idx="292">
                  <c:v>616.76589999999999</c:v>
                </c:pt>
                <c:pt idx="293">
                  <c:v>621.44410000000005</c:v>
                </c:pt>
                <c:pt idx="294">
                  <c:v>626.26279999999997</c:v>
                </c:pt>
                <c:pt idx="295">
                  <c:v>629.95960000000002</c:v>
                </c:pt>
                <c:pt idx="296">
                  <c:v>633.23019999999997</c:v>
                </c:pt>
                <c:pt idx="297">
                  <c:v>636.63940000000002</c:v>
                </c:pt>
                <c:pt idx="298">
                  <c:v>640.09339999999997</c:v>
                </c:pt>
                <c:pt idx="299">
                  <c:v>643.73519999999996</c:v>
                </c:pt>
                <c:pt idx="300">
                  <c:v>648.52380000000005</c:v>
                </c:pt>
                <c:pt idx="301">
                  <c:v>653.51909999999998</c:v>
                </c:pt>
                <c:pt idx="302">
                  <c:v>657.92679999999996</c:v>
                </c:pt>
                <c:pt idx="303">
                  <c:v>662.53300000000002</c:v>
                </c:pt>
                <c:pt idx="304">
                  <c:v>666.78989999999999</c:v>
                </c:pt>
                <c:pt idx="305">
                  <c:v>670.78899999999999</c:v>
                </c:pt>
                <c:pt idx="306">
                  <c:v>674.93430000000001</c:v>
                </c:pt>
                <c:pt idx="307">
                  <c:v>680.06679999999994</c:v>
                </c:pt>
                <c:pt idx="308">
                  <c:v>685.29349999999999</c:v>
                </c:pt>
                <c:pt idx="309">
                  <c:v>689.25360000000001</c:v>
                </c:pt>
                <c:pt idx="310">
                  <c:v>693.78499999999997</c:v>
                </c:pt>
                <c:pt idx="311">
                  <c:v>697.96619999999996</c:v>
                </c:pt>
                <c:pt idx="312">
                  <c:v>702.36360000000002</c:v>
                </c:pt>
                <c:pt idx="313">
                  <c:v>707.28009999999995</c:v>
                </c:pt>
                <c:pt idx="314">
                  <c:v>712.73689999999999</c:v>
                </c:pt>
                <c:pt idx="315">
                  <c:v>718.06330000000003</c:v>
                </c:pt>
                <c:pt idx="316">
                  <c:v>722.40840000000003</c:v>
                </c:pt>
                <c:pt idx="317">
                  <c:v>726.96270000000004</c:v>
                </c:pt>
                <c:pt idx="318">
                  <c:v>732.09209999999996</c:v>
                </c:pt>
                <c:pt idx="319">
                  <c:v>736.8211</c:v>
                </c:pt>
                <c:pt idx="320">
                  <c:v>741.82870000000003</c:v>
                </c:pt>
                <c:pt idx="321">
                  <c:v>747.32579999999996</c:v>
                </c:pt>
                <c:pt idx="322">
                  <c:v>752.74360000000001</c:v>
                </c:pt>
                <c:pt idx="323">
                  <c:v>756.67870000000005</c:v>
                </c:pt>
                <c:pt idx="324">
                  <c:v>760.63480000000004</c:v>
                </c:pt>
                <c:pt idx="325">
                  <c:v>764.46820000000002</c:v>
                </c:pt>
                <c:pt idx="326">
                  <c:v>768.21969999999999</c:v>
                </c:pt>
                <c:pt idx="327">
                  <c:v>771.70939999999996</c:v>
                </c:pt>
                <c:pt idx="328">
                  <c:v>776.76850000000002</c:v>
                </c:pt>
                <c:pt idx="329">
                  <c:v>781.60450000000003</c:v>
                </c:pt>
                <c:pt idx="330">
                  <c:v>785.72630000000004</c:v>
                </c:pt>
                <c:pt idx="331">
                  <c:v>789.23469999999998</c:v>
                </c:pt>
                <c:pt idx="332">
                  <c:v>792.60450000000003</c:v>
                </c:pt>
                <c:pt idx="333">
                  <c:v>795.8152</c:v>
                </c:pt>
                <c:pt idx="334">
                  <c:v>798.63530000000003</c:v>
                </c:pt>
                <c:pt idx="335">
                  <c:v>803.56790000000001</c:v>
                </c:pt>
                <c:pt idx="336">
                  <c:v>807.92359999999996</c:v>
                </c:pt>
                <c:pt idx="337">
                  <c:v>810.84839999999997</c:v>
                </c:pt>
                <c:pt idx="338">
                  <c:v>813.68700000000001</c:v>
                </c:pt>
                <c:pt idx="339">
                  <c:v>816.63509999999997</c:v>
                </c:pt>
                <c:pt idx="340">
                  <c:v>819.53189999999995</c:v>
                </c:pt>
                <c:pt idx="341">
                  <c:v>822.25080000000003</c:v>
                </c:pt>
                <c:pt idx="342">
                  <c:v>826.28549999999996</c:v>
                </c:pt>
                <c:pt idx="343">
                  <c:v>830.46180000000004</c:v>
                </c:pt>
                <c:pt idx="344">
                  <c:v>834.25800000000004</c:v>
                </c:pt>
                <c:pt idx="345">
                  <c:v>837.41420000000005</c:v>
                </c:pt>
                <c:pt idx="346">
                  <c:v>840.23689999999999</c:v>
                </c:pt>
                <c:pt idx="347">
                  <c:v>841.95600000000002</c:v>
                </c:pt>
                <c:pt idx="348">
                  <c:v>846.48789999999997</c:v>
                </c:pt>
                <c:pt idx="349">
                  <c:v>851.02499999999998</c:v>
                </c:pt>
                <c:pt idx="350">
                  <c:v>855.78430000000003</c:v>
                </c:pt>
                <c:pt idx="351">
                  <c:v>859.16330000000005</c:v>
                </c:pt>
                <c:pt idx="352">
                  <c:v>862.7595</c:v>
                </c:pt>
                <c:pt idx="353">
                  <c:v>866.34339999999997</c:v>
                </c:pt>
                <c:pt idx="354">
                  <c:v>868.59050000000002</c:v>
                </c:pt>
                <c:pt idx="355">
                  <c:v>872.8818</c:v>
                </c:pt>
                <c:pt idx="356">
                  <c:v>875.67849999999999</c:v>
                </c:pt>
                <c:pt idx="357">
                  <c:v>879.98339999999996</c:v>
                </c:pt>
                <c:pt idx="358">
                  <c:v>882.00710000000004</c:v>
                </c:pt>
                <c:pt idx="359">
                  <c:v>883.90980000000002</c:v>
                </c:pt>
                <c:pt idx="360">
                  <c:v>886.08100000000002</c:v>
                </c:pt>
                <c:pt idx="361">
                  <c:v>888.75850000000003</c:v>
                </c:pt>
                <c:pt idx="362">
                  <c:v>891.36590000000001</c:v>
                </c:pt>
                <c:pt idx="363">
                  <c:v>894.34299999999996</c:v>
                </c:pt>
                <c:pt idx="364">
                  <c:v>897.37879999999996</c:v>
                </c:pt>
              </c:numCache>
            </c:numRef>
          </c:val>
          <c:smooth val="0"/>
          <c:extLst>
            <c:ext xmlns:c16="http://schemas.microsoft.com/office/drawing/2014/chart" uri="{C3380CC4-5D6E-409C-BE32-E72D297353CC}">
              <c16:uniqueId val="{00000001-5A42-49E4-ABF8-E3995D7DD516}"/>
            </c:ext>
          </c:extLst>
        </c:ser>
        <c:ser>
          <c:idx val="3"/>
          <c:order val="3"/>
          <c:tx>
            <c:strRef>
              <c:f>'Figure 4 pop up C chart &amp; data'!$N$1</c:f>
              <c:strCache>
                <c:ptCount val="1"/>
                <c:pt idx="0">
                  <c:v>18/19</c:v>
                </c:pt>
              </c:strCache>
            </c:strRef>
          </c:tx>
          <c:spPr>
            <a:ln w="28575" cap="rnd">
              <a:solidFill>
                <a:schemeClr val="accent4"/>
              </a:solidFill>
              <a:round/>
            </a:ln>
            <a:effectLst/>
          </c:spPr>
          <c:marker>
            <c:symbol val="none"/>
          </c:marker>
          <c:cat>
            <c:numRef>
              <c:f>'Figure 4 pop up C chart &amp; data'!$J$2:$J$366</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f>'Figure 4 pop up C chart &amp; data'!$N$2:$N$366</c:f>
              <c:numCache>
                <c:formatCode>General</c:formatCode>
                <c:ptCount val="365"/>
                <c:pt idx="0">
                  <c:v>898.78459999999995</c:v>
                </c:pt>
                <c:pt idx="1">
                  <c:v>900.35770000000002</c:v>
                </c:pt>
                <c:pt idx="2">
                  <c:v>902.03250000000003</c:v>
                </c:pt>
                <c:pt idx="3">
                  <c:v>903.50189999999998</c:v>
                </c:pt>
                <c:pt idx="4">
                  <c:v>905.51170000000002</c:v>
                </c:pt>
                <c:pt idx="5">
                  <c:v>908.52139999999997</c:v>
                </c:pt>
                <c:pt idx="6">
                  <c:v>911.40300000000002</c:v>
                </c:pt>
                <c:pt idx="7">
                  <c:v>913.06399999999996</c:v>
                </c:pt>
                <c:pt idx="8">
                  <c:v>914.53210000000001</c:v>
                </c:pt>
                <c:pt idx="9">
                  <c:v>916.56359999999995</c:v>
                </c:pt>
                <c:pt idx="10">
                  <c:v>919.23950000000002</c:v>
                </c:pt>
                <c:pt idx="11">
                  <c:v>922.51350000000002</c:v>
                </c:pt>
                <c:pt idx="12">
                  <c:v>926.95770000000005</c:v>
                </c:pt>
                <c:pt idx="13">
                  <c:v>930.90139999999997</c:v>
                </c:pt>
                <c:pt idx="14">
                  <c:v>933.41150000000005</c:v>
                </c:pt>
                <c:pt idx="15">
                  <c:v>935.69870000000003</c:v>
                </c:pt>
                <c:pt idx="16">
                  <c:v>937.5163</c:v>
                </c:pt>
                <c:pt idx="17">
                  <c:v>939.10950000000003</c:v>
                </c:pt>
                <c:pt idx="18">
                  <c:v>940.726</c:v>
                </c:pt>
                <c:pt idx="19">
                  <c:v>943.58309999999994</c:v>
                </c:pt>
                <c:pt idx="20">
                  <c:v>946.23080000000004</c:v>
                </c:pt>
                <c:pt idx="21">
                  <c:v>947.17510000000004</c:v>
                </c:pt>
                <c:pt idx="22">
                  <c:v>948.04769999999996</c:v>
                </c:pt>
                <c:pt idx="23">
                  <c:v>948.73779999999999</c:v>
                </c:pt>
                <c:pt idx="24">
                  <c:v>949.10860000000002</c:v>
                </c:pt>
                <c:pt idx="25">
                  <c:v>949.20650000000001</c:v>
                </c:pt>
                <c:pt idx="26">
                  <c:v>949.5761</c:v>
                </c:pt>
                <c:pt idx="27">
                  <c:v>949.33900000000006</c:v>
                </c:pt>
                <c:pt idx="28">
                  <c:v>947.89620000000002</c:v>
                </c:pt>
                <c:pt idx="29">
                  <c:v>948.36120000000005</c:v>
                </c:pt>
                <c:pt idx="30">
                  <c:v>947.0856</c:v>
                </c:pt>
                <c:pt idx="31">
                  <c:v>947.23620000000005</c:v>
                </c:pt>
                <c:pt idx="32">
                  <c:v>947.12980000000005</c:v>
                </c:pt>
                <c:pt idx="33">
                  <c:v>947.47709999999995</c:v>
                </c:pt>
                <c:pt idx="34">
                  <c:v>948.04010000000005</c:v>
                </c:pt>
                <c:pt idx="35">
                  <c:v>948.05529999999999</c:v>
                </c:pt>
                <c:pt idx="36">
                  <c:v>947.77890000000002</c:v>
                </c:pt>
                <c:pt idx="37">
                  <c:v>948.32230000000004</c:v>
                </c:pt>
                <c:pt idx="38">
                  <c:v>947.22749999999996</c:v>
                </c:pt>
                <c:pt idx="39">
                  <c:v>947.10149999999999</c:v>
                </c:pt>
                <c:pt idx="40">
                  <c:v>946.20299999999997</c:v>
                </c:pt>
                <c:pt idx="41">
                  <c:v>947.21109999999999</c:v>
                </c:pt>
                <c:pt idx="42">
                  <c:v>946.69410000000005</c:v>
                </c:pt>
                <c:pt idx="43">
                  <c:v>945.7242</c:v>
                </c:pt>
                <c:pt idx="44">
                  <c:v>944.60919999999999</c:v>
                </c:pt>
                <c:pt idx="45">
                  <c:v>942.88099999999997</c:v>
                </c:pt>
                <c:pt idx="46">
                  <c:v>940.31960000000004</c:v>
                </c:pt>
                <c:pt idx="47">
                  <c:v>938.13049999999998</c:v>
                </c:pt>
                <c:pt idx="48">
                  <c:v>935.428</c:v>
                </c:pt>
                <c:pt idx="49">
                  <c:v>931.40210000000002</c:v>
                </c:pt>
                <c:pt idx="50">
                  <c:v>925.50070000000005</c:v>
                </c:pt>
                <c:pt idx="51">
                  <c:v>920.02099999999996</c:v>
                </c:pt>
                <c:pt idx="52">
                  <c:v>914.32399999999996</c:v>
                </c:pt>
                <c:pt idx="53">
                  <c:v>909.32</c:v>
                </c:pt>
                <c:pt idx="54">
                  <c:v>906.11419999999998</c:v>
                </c:pt>
                <c:pt idx="55">
                  <c:v>903.10950000000003</c:v>
                </c:pt>
                <c:pt idx="56">
                  <c:v>893.94359999999995</c:v>
                </c:pt>
                <c:pt idx="57">
                  <c:v>893.45989999999995</c:v>
                </c:pt>
                <c:pt idx="58">
                  <c:v>889.20410000000004</c:v>
                </c:pt>
                <c:pt idx="59">
                  <c:v>885.45510000000002</c:v>
                </c:pt>
                <c:pt idx="60">
                  <c:v>881.43759999999997</c:v>
                </c:pt>
                <c:pt idx="61">
                  <c:v>878.7124</c:v>
                </c:pt>
                <c:pt idx="62">
                  <c:v>877.15689999999995</c:v>
                </c:pt>
                <c:pt idx="63">
                  <c:v>874.69619999999998</c:v>
                </c:pt>
                <c:pt idx="64">
                  <c:v>871.0086</c:v>
                </c:pt>
                <c:pt idx="65">
                  <c:v>866.75519999999995</c:v>
                </c:pt>
                <c:pt idx="66">
                  <c:v>858.6508</c:v>
                </c:pt>
                <c:pt idx="67">
                  <c:v>860.95479999999998</c:v>
                </c:pt>
                <c:pt idx="68">
                  <c:v>859.47199999999998</c:v>
                </c:pt>
                <c:pt idx="69">
                  <c:v>857.71870000000001</c:v>
                </c:pt>
                <c:pt idx="70">
                  <c:v>852.92550000000006</c:v>
                </c:pt>
                <c:pt idx="71">
                  <c:v>847.41719999999998</c:v>
                </c:pt>
                <c:pt idx="72">
                  <c:v>836.05859999999996</c:v>
                </c:pt>
                <c:pt idx="73">
                  <c:v>833.90459999999996</c:v>
                </c:pt>
                <c:pt idx="74">
                  <c:v>826.36320000000001</c:v>
                </c:pt>
                <c:pt idx="75">
                  <c:v>820.40599999999995</c:v>
                </c:pt>
                <c:pt idx="76">
                  <c:v>814.61159999999995</c:v>
                </c:pt>
                <c:pt idx="77">
                  <c:v>808.04079999999999</c:v>
                </c:pt>
                <c:pt idx="78">
                  <c:v>801.83230000000003</c:v>
                </c:pt>
                <c:pt idx="79">
                  <c:v>795.94889999999998</c:v>
                </c:pt>
                <c:pt idx="80">
                  <c:v>790.60940000000005</c:v>
                </c:pt>
                <c:pt idx="81">
                  <c:v>787.16070000000002</c:v>
                </c:pt>
                <c:pt idx="82">
                  <c:v>785.16690000000006</c:v>
                </c:pt>
                <c:pt idx="83">
                  <c:v>782.99450000000002</c:v>
                </c:pt>
                <c:pt idx="84">
                  <c:v>780.36369999999999</c:v>
                </c:pt>
                <c:pt idx="85">
                  <c:v>778.13459999999998</c:v>
                </c:pt>
                <c:pt idx="86">
                  <c:v>775.04589999999996</c:v>
                </c:pt>
                <c:pt idx="87">
                  <c:v>770.84640000000002</c:v>
                </c:pt>
                <c:pt idx="88">
                  <c:v>766.93989999999997</c:v>
                </c:pt>
                <c:pt idx="89">
                  <c:v>764.64290000000005</c:v>
                </c:pt>
                <c:pt idx="90">
                  <c:v>763.13419999999996</c:v>
                </c:pt>
                <c:pt idx="91">
                  <c:v>761.14210000000003</c:v>
                </c:pt>
                <c:pt idx="92">
                  <c:v>760.13019999999995</c:v>
                </c:pt>
                <c:pt idx="93">
                  <c:v>756.00080000000003</c:v>
                </c:pt>
                <c:pt idx="94">
                  <c:v>749.72289999999998</c:v>
                </c:pt>
                <c:pt idx="95">
                  <c:v>743.79110000000003</c:v>
                </c:pt>
                <c:pt idx="96">
                  <c:v>739.24969999999996</c:v>
                </c:pt>
                <c:pt idx="97">
                  <c:v>735.00509999999997</c:v>
                </c:pt>
                <c:pt idx="98">
                  <c:v>729.53369999999995</c:v>
                </c:pt>
                <c:pt idx="99">
                  <c:v>724.4819</c:v>
                </c:pt>
                <c:pt idx="100">
                  <c:v>718.94730000000004</c:v>
                </c:pt>
                <c:pt idx="101">
                  <c:v>712.52850000000001</c:v>
                </c:pt>
                <c:pt idx="102">
                  <c:v>708.6</c:v>
                </c:pt>
                <c:pt idx="103">
                  <c:v>705.78009999999995</c:v>
                </c:pt>
                <c:pt idx="104">
                  <c:v>703.90959999999995</c:v>
                </c:pt>
                <c:pt idx="105">
                  <c:v>695.04390000000001</c:v>
                </c:pt>
                <c:pt idx="106">
                  <c:v>686.61069999999995</c:v>
                </c:pt>
                <c:pt idx="107">
                  <c:v>680.68200000000002</c:v>
                </c:pt>
                <c:pt idx="108">
                  <c:v>674.42259999999999</c:v>
                </c:pt>
                <c:pt idx="109">
                  <c:v>667.14959999999996</c:v>
                </c:pt>
                <c:pt idx="110">
                  <c:v>660.51520000000005</c:v>
                </c:pt>
                <c:pt idx="111">
                  <c:v>653.64469999999994</c:v>
                </c:pt>
                <c:pt idx="112">
                  <c:v>645.16650000000004</c:v>
                </c:pt>
                <c:pt idx="113">
                  <c:v>636.3569</c:v>
                </c:pt>
                <c:pt idx="114">
                  <c:v>622.79</c:v>
                </c:pt>
                <c:pt idx="115">
                  <c:v>618.29070000000002</c:v>
                </c:pt>
                <c:pt idx="116">
                  <c:v>610.42110000000002</c:v>
                </c:pt>
                <c:pt idx="117">
                  <c:v>605.41240000000005</c:v>
                </c:pt>
                <c:pt idx="118">
                  <c:v>601.00810000000001</c:v>
                </c:pt>
                <c:pt idx="119">
                  <c:v>594.08550000000002</c:v>
                </c:pt>
                <c:pt idx="120">
                  <c:v>586.71320000000003</c:v>
                </c:pt>
                <c:pt idx="121">
                  <c:v>578.8972</c:v>
                </c:pt>
                <c:pt idx="122">
                  <c:v>571.18489999999997</c:v>
                </c:pt>
                <c:pt idx="123">
                  <c:v>564.51229999999998</c:v>
                </c:pt>
                <c:pt idx="124">
                  <c:v>559.12109999999996</c:v>
                </c:pt>
                <c:pt idx="125">
                  <c:v>554.1961</c:v>
                </c:pt>
                <c:pt idx="126">
                  <c:v>547.4144</c:v>
                </c:pt>
                <c:pt idx="127">
                  <c:v>540.95349999999996</c:v>
                </c:pt>
                <c:pt idx="128">
                  <c:v>531.02380000000005</c:v>
                </c:pt>
                <c:pt idx="129">
                  <c:v>530.2165</c:v>
                </c:pt>
                <c:pt idx="130">
                  <c:v>525.73990000000003</c:v>
                </c:pt>
                <c:pt idx="131">
                  <c:v>522.68849999999998</c:v>
                </c:pt>
                <c:pt idx="132">
                  <c:v>519.78440000000001</c:v>
                </c:pt>
                <c:pt idx="133">
                  <c:v>514.07529999999997</c:v>
                </c:pt>
                <c:pt idx="134">
                  <c:v>509.08440000000002</c:v>
                </c:pt>
                <c:pt idx="135">
                  <c:v>503.9556</c:v>
                </c:pt>
                <c:pt idx="136">
                  <c:v>499.6429</c:v>
                </c:pt>
                <c:pt idx="137">
                  <c:v>496.12650000000002</c:v>
                </c:pt>
                <c:pt idx="138">
                  <c:v>494.31150000000002</c:v>
                </c:pt>
                <c:pt idx="139">
                  <c:v>488.9085</c:v>
                </c:pt>
                <c:pt idx="140">
                  <c:v>490.10989999999998</c:v>
                </c:pt>
                <c:pt idx="141">
                  <c:v>487.20530000000002</c:v>
                </c:pt>
                <c:pt idx="142">
                  <c:v>484.01990000000001</c:v>
                </c:pt>
                <c:pt idx="143">
                  <c:v>469.38549999999998</c:v>
                </c:pt>
                <c:pt idx="144">
                  <c:v>470.76159999999999</c:v>
                </c:pt>
                <c:pt idx="145">
                  <c:v>468.7534</c:v>
                </c:pt>
                <c:pt idx="146">
                  <c:v>466.7525</c:v>
                </c:pt>
                <c:pt idx="147">
                  <c:v>463.76510000000002</c:v>
                </c:pt>
                <c:pt idx="148">
                  <c:v>461.88220000000001</c:v>
                </c:pt>
                <c:pt idx="149">
                  <c:v>459.85090000000002</c:v>
                </c:pt>
                <c:pt idx="150">
                  <c:v>457.71319999999997</c:v>
                </c:pt>
                <c:pt idx="151">
                  <c:v>456.41059999999999</c:v>
                </c:pt>
                <c:pt idx="152">
                  <c:v>456.71969999999999</c:v>
                </c:pt>
                <c:pt idx="153">
                  <c:v>457.0745</c:v>
                </c:pt>
                <c:pt idx="154">
                  <c:v>456.16699999999997</c:v>
                </c:pt>
                <c:pt idx="155">
                  <c:v>454.81830000000002</c:v>
                </c:pt>
                <c:pt idx="156">
                  <c:v>453.80900000000003</c:v>
                </c:pt>
                <c:pt idx="157">
                  <c:v>453.08969999999999</c:v>
                </c:pt>
                <c:pt idx="158">
                  <c:v>452.37970000000001</c:v>
                </c:pt>
                <c:pt idx="159">
                  <c:v>452.6927</c:v>
                </c:pt>
                <c:pt idx="160">
                  <c:v>452.92360000000002</c:v>
                </c:pt>
                <c:pt idx="161">
                  <c:v>451.12810000000002</c:v>
                </c:pt>
                <c:pt idx="162">
                  <c:v>448.77260000000001</c:v>
                </c:pt>
                <c:pt idx="163">
                  <c:v>446.5564</c:v>
                </c:pt>
                <c:pt idx="164">
                  <c:v>444.80399999999997</c:v>
                </c:pt>
                <c:pt idx="165">
                  <c:v>444.19589999999999</c:v>
                </c:pt>
                <c:pt idx="166">
                  <c:v>444.35550000000001</c:v>
                </c:pt>
                <c:pt idx="167">
                  <c:v>444.77100000000002</c:v>
                </c:pt>
                <c:pt idx="168">
                  <c:v>442.75540000000001</c:v>
                </c:pt>
                <c:pt idx="169">
                  <c:v>440.49470000000002</c:v>
                </c:pt>
                <c:pt idx="170">
                  <c:v>438.8</c:v>
                </c:pt>
                <c:pt idx="171">
                  <c:v>437.98669999999998</c:v>
                </c:pt>
                <c:pt idx="172">
                  <c:v>438.37479999999999</c:v>
                </c:pt>
                <c:pt idx="173">
                  <c:v>440.07369999999997</c:v>
                </c:pt>
                <c:pt idx="174">
                  <c:v>440.13119999999998</c:v>
                </c:pt>
                <c:pt idx="175">
                  <c:v>442.47089999999997</c:v>
                </c:pt>
                <c:pt idx="176">
                  <c:v>441.91140000000001</c:v>
                </c:pt>
                <c:pt idx="177">
                  <c:v>441.0564</c:v>
                </c:pt>
                <c:pt idx="178">
                  <c:v>440.77609999999999</c:v>
                </c:pt>
                <c:pt idx="179">
                  <c:v>441.65030000000002</c:v>
                </c:pt>
                <c:pt idx="180">
                  <c:v>443.48439999999999</c:v>
                </c:pt>
                <c:pt idx="181">
                  <c:v>441.49779999999998</c:v>
                </c:pt>
                <c:pt idx="182">
                  <c:v>446.56400000000002</c:v>
                </c:pt>
                <c:pt idx="183">
                  <c:v>448.52730000000003</c:v>
                </c:pt>
                <c:pt idx="184">
                  <c:v>450.78059999999999</c:v>
                </c:pt>
                <c:pt idx="185">
                  <c:v>449.57780000000002</c:v>
                </c:pt>
                <c:pt idx="186">
                  <c:v>449.99</c:v>
                </c:pt>
                <c:pt idx="187">
                  <c:v>452.46100000000001</c:v>
                </c:pt>
                <c:pt idx="188">
                  <c:v>455.50689999999997</c:v>
                </c:pt>
                <c:pt idx="189">
                  <c:v>457.21370000000002</c:v>
                </c:pt>
                <c:pt idx="190">
                  <c:v>458.54469999999998</c:v>
                </c:pt>
                <c:pt idx="191">
                  <c:v>459.34879999999998</c:v>
                </c:pt>
                <c:pt idx="192">
                  <c:v>459.66649999999998</c:v>
                </c:pt>
                <c:pt idx="193">
                  <c:v>459.46089999999998</c:v>
                </c:pt>
                <c:pt idx="194">
                  <c:v>460.42169999999999</c:v>
                </c:pt>
                <c:pt idx="195">
                  <c:v>448.50990000000002</c:v>
                </c:pt>
                <c:pt idx="196">
                  <c:v>463.15390000000002</c:v>
                </c:pt>
                <c:pt idx="197">
                  <c:v>465.1662</c:v>
                </c:pt>
                <c:pt idx="198">
                  <c:v>467.92329999999998</c:v>
                </c:pt>
                <c:pt idx="199">
                  <c:v>472.0059</c:v>
                </c:pt>
                <c:pt idx="200">
                  <c:v>477.19900000000001</c:v>
                </c:pt>
                <c:pt idx="201">
                  <c:v>482.96199999999999</c:v>
                </c:pt>
                <c:pt idx="202">
                  <c:v>489.34789999999998</c:v>
                </c:pt>
                <c:pt idx="203">
                  <c:v>495.71699999999998</c:v>
                </c:pt>
                <c:pt idx="204">
                  <c:v>500.65730000000002</c:v>
                </c:pt>
                <c:pt idx="205">
                  <c:v>505.6961</c:v>
                </c:pt>
                <c:pt idx="206">
                  <c:v>510.41390000000001</c:v>
                </c:pt>
                <c:pt idx="207">
                  <c:v>515.14610000000005</c:v>
                </c:pt>
                <c:pt idx="208">
                  <c:v>519.63189999999997</c:v>
                </c:pt>
                <c:pt idx="209">
                  <c:v>523.8442</c:v>
                </c:pt>
                <c:pt idx="210">
                  <c:v>526.66989999999998</c:v>
                </c:pt>
                <c:pt idx="211">
                  <c:v>529.86479999999995</c:v>
                </c:pt>
                <c:pt idx="212">
                  <c:v>534.75149999999996</c:v>
                </c:pt>
                <c:pt idx="213">
                  <c:v>538.73540000000003</c:v>
                </c:pt>
                <c:pt idx="214">
                  <c:v>542.60410000000002</c:v>
                </c:pt>
                <c:pt idx="215">
                  <c:v>546.62260000000003</c:v>
                </c:pt>
                <c:pt idx="216">
                  <c:v>550.13750000000005</c:v>
                </c:pt>
                <c:pt idx="217">
                  <c:v>552.0521</c:v>
                </c:pt>
                <c:pt idx="218">
                  <c:v>554.54939999999999</c:v>
                </c:pt>
                <c:pt idx="219">
                  <c:v>557.58330000000001</c:v>
                </c:pt>
                <c:pt idx="220">
                  <c:v>560.41849999999999</c:v>
                </c:pt>
                <c:pt idx="221">
                  <c:v>563.50379999999996</c:v>
                </c:pt>
                <c:pt idx="222">
                  <c:v>567.49429999999995</c:v>
                </c:pt>
                <c:pt idx="223">
                  <c:v>571.48710000000005</c:v>
                </c:pt>
                <c:pt idx="224">
                  <c:v>574.32259999999997</c:v>
                </c:pt>
                <c:pt idx="225">
                  <c:v>577.11159999999995</c:v>
                </c:pt>
                <c:pt idx="226">
                  <c:v>579.53049999999996</c:v>
                </c:pt>
                <c:pt idx="227">
                  <c:v>582.21690000000001</c:v>
                </c:pt>
                <c:pt idx="228">
                  <c:v>585.58680000000004</c:v>
                </c:pt>
                <c:pt idx="229">
                  <c:v>590.37279999999998</c:v>
                </c:pt>
                <c:pt idx="230">
                  <c:v>595.24609999999996</c:v>
                </c:pt>
                <c:pt idx="231">
                  <c:v>599.322</c:v>
                </c:pt>
                <c:pt idx="232">
                  <c:v>603.54600000000005</c:v>
                </c:pt>
                <c:pt idx="233">
                  <c:v>607.8972</c:v>
                </c:pt>
                <c:pt idx="234">
                  <c:v>612.41430000000003</c:v>
                </c:pt>
                <c:pt idx="235">
                  <c:v>617.38639999999998</c:v>
                </c:pt>
                <c:pt idx="236">
                  <c:v>622.44320000000005</c:v>
                </c:pt>
                <c:pt idx="237">
                  <c:v>629.17179999999996</c:v>
                </c:pt>
                <c:pt idx="238">
                  <c:v>633.52800000000002</c:v>
                </c:pt>
                <c:pt idx="239">
                  <c:v>637.21990000000005</c:v>
                </c:pt>
                <c:pt idx="240">
                  <c:v>641.47140000000002</c:v>
                </c:pt>
                <c:pt idx="241">
                  <c:v>646.50379999999996</c:v>
                </c:pt>
                <c:pt idx="242">
                  <c:v>651.85469999999998</c:v>
                </c:pt>
                <c:pt idx="243">
                  <c:v>657.8682</c:v>
                </c:pt>
                <c:pt idx="244">
                  <c:v>664.12929999999994</c:v>
                </c:pt>
                <c:pt idx="245">
                  <c:v>669.12620000000004</c:v>
                </c:pt>
                <c:pt idx="246">
                  <c:v>673.69590000000005</c:v>
                </c:pt>
                <c:pt idx="247">
                  <c:v>677.94640000000004</c:v>
                </c:pt>
                <c:pt idx="248">
                  <c:v>682.63890000000004</c:v>
                </c:pt>
                <c:pt idx="249">
                  <c:v>687.41330000000005</c:v>
                </c:pt>
                <c:pt idx="250">
                  <c:v>692.75429999999994</c:v>
                </c:pt>
                <c:pt idx="251">
                  <c:v>698.0453</c:v>
                </c:pt>
                <c:pt idx="252">
                  <c:v>702.90189999999996</c:v>
                </c:pt>
                <c:pt idx="253">
                  <c:v>707.08510000000001</c:v>
                </c:pt>
                <c:pt idx="254">
                  <c:v>711.39409999999998</c:v>
                </c:pt>
                <c:pt idx="255">
                  <c:v>715.79399999999998</c:v>
                </c:pt>
                <c:pt idx="256">
                  <c:v>720.1268</c:v>
                </c:pt>
                <c:pt idx="257">
                  <c:v>725.48919999999998</c:v>
                </c:pt>
                <c:pt idx="258">
                  <c:v>730.61040000000003</c:v>
                </c:pt>
                <c:pt idx="259">
                  <c:v>734.92570000000001</c:v>
                </c:pt>
                <c:pt idx="260">
                  <c:v>739.35680000000002</c:v>
                </c:pt>
                <c:pt idx="261">
                  <c:v>743.2663</c:v>
                </c:pt>
                <c:pt idx="262">
                  <c:v>747.56579999999997</c:v>
                </c:pt>
                <c:pt idx="263">
                  <c:v>751.81179999999995</c:v>
                </c:pt>
                <c:pt idx="264">
                  <c:v>757.02970000000005</c:v>
                </c:pt>
                <c:pt idx="265">
                  <c:v>762.71450000000004</c:v>
                </c:pt>
                <c:pt idx="266">
                  <c:v>767.04499999999996</c:v>
                </c:pt>
                <c:pt idx="267">
                  <c:v>771.42139999999995</c:v>
                </c:pt>
                <c:pt idx="268">
                  <c:v>775.79060000000004</c:v>
                </c:pt>
                <c:pt idx="269">
                  <c:v>779.98810000000003</c:v>
                </c:pt>
                <c:pt idx="270">
                  <c:v>784.29449999999997</c:v>
                </c:pt>
                <c:pt idx="271">
                  <c:v>789.2867</c:v>
                </c:pt>
                <c:pt idx="272">
                  <c:v>794.20349999999996</c:v>
                </c:pt>
                <c:pt idx="273">
                  <c:v>798.34810000000004</c:v>
                </c:pt>
                <c:pt idx="274">
                  <c:v>801.59929999999997</c:v>
                </c:pt>
                <c:pt idx="275">
                  <c:v>805.01289999999995</c:v>
                </c:pt>
                <c:pt idx="276">
                  <c:v>808.42729999999995</c:v>
                </c:pt>
                <c:pt idx="277">
                  <c:v>812.01900000000001</c:v>
                </c:pt>
                <c:pt idx="278">
                  <c:v>816.87469999999996</c:v>
                </c:pt>
                <c:pt idx="279">
                  <c:v>821.67089999999996</c:v>
                </c:pt>
                <c:pt idx="280">
                  <c:v>824.96730000000002</c:v>
                </c:pt>
                <c:pt idx="281">
                  <c:v>827.59810000000004</c:v>
                </c:pt>
                <c:pt idx="282">
                  <c:v>830.83770000000004</c:v>
                </c:pt>
                <c:pt idx="283">
                  <c:v>834.21619999999996</c:v>
                </c:pt>
                <c:pt idx="284">
                  <c:v>838.11339999999996</c:v>
                </c:pt>
                <c:pt idx="285">
                  <c:v>842.67020000000002</c:v>
                </c:pt>
                <c:pt idx="286">
                  <c:v>847.41330000000005</c:v>
                </c:pt>
                <c:pt idx="287">
                  <c:v>850.98969999999997</c:v>
                </c:pt>
                <c:pt idx="288">
                  <c:v>853.64649999999995</c:v>
                </c:pt>
                <c:pt idx="289">
                  <c:v>856.22</c:v>
                </c:pt>
                <c:pt idx="290">
                  <c:v>859.08</c:v>
                </c:pt>
                <c:pt idx="291">
                  <c:v>861.95889999999997</c:v>
                </c:pt>
                <c:pt idx="292">
                  <c:v>865.97730000000001</c:v>
                </c:pt>
                <c:pt idx="293">
                  <c:v>870.19889999999998</c:v>
                </c:pt>
                <c:pt idx="294">
                  <c:v>873.03729999999996</c:v>
                </c:pt>
                <c:pt idx="295">
                  <c:v>875.98940000000005</c:v>
                </c:pt>
                <c:pt idx="296">
                  <c:v>879.54489999999998</c:v>
                </c:pt>
                <c:pt idx="297">
                  <c:v>882.58989999999994</c:v>
                </c:pt>
                <c:pt idx="298">
                  <c:v>885.38840000000005</c:v>
                </c:pt>
                <c:pt idx="299">
                  <c:v>889.27930000000003</c:v>
                </c:pt>
                <c:pt idx="300">
                  <c:v>893.6037</c:v>
                </c:pt>
                <c:pt idx="301">
                  <c:v>896.94439999999997</c:v>
                </c:pt>
                <c:pt idx="302">
                  <c:v>900.51300000000003</c:v>
                </c:pt>
                <c:pt idx="303">
                  <c:v>904.37670000000003</c:v>
                </c:pt>
                <c:pt idx="304">
                  <c:v>906.53620000000001</c:v>
                </c:pt>
                <c:pt idx="305">
                  <c:v>909.82240000000002</c:v>
                </c:pt>
                <c:pt idx="306">
                  <c:v>913.67909999999995</c:v>
                </c:pt>
                <c:pt idx="307">
                  <c:v>917.7328</c:v>
                </c:pt>
                <c:pt idx="308">
                  <c:v>921.13220000000001</c:v>
                </c:pt>
                <c:pt idx="309">
                  <c:v>924.43200000000002</c:v>
                </c:pt>
                <c:pt idx="310">
                  <c:v>928.02880000000005</c:v>
                </c:pt>
                <c:pt idx="311">
                  <c:v>931.423</c:v>
                </c:pt>
                <c:pt idx="312">
                  <c:v>935.60760000000005</c:v>
                </c:pt>
                <c:pt idx="313">
                  <c:v>939.70060000000001</c:v>
                </c:pt>
                <c:pt idx="314">
                  <c:v>943.97659999999996</c:v>
                </c:pt>
                <c:pt idx="315">
                  <c:v>947.27610000000004</c:v>
                </c:pt>
                <c:pt idx="316">
                  <c:v>949.93269999999995</c:v>
                </c:pt>
                <c:pt idx="317">
                  <c:v>953.55759999999998</c:v>
                </c:pt>
                <c:pt idx="318">
                  <c:v>957.37339999999995</c:v>
                </c:pt>
                <c:pt idx="319">
                  <c:v>960.77549999999997</c:v>
                </c:pt>
                <c:pt idx="320">
                  <c:v>964.6925</c:v>
                </c:pt>
                <c:pt idx="321">
                  <c:v>969.11479999999995</c:v>
                </c:pt>
                <c:pt idx="322">
                  <c:v>974.16809999999998</c:v>
                </c:pt>
                <c:pt idx="323">
                  <c:v>977.39819999999997</c:v>
                </c:pt>
                <c:pt idx="324">
                  <c:v>980.35320000000002</c:v>
                </c:pt>
                <c:pt idx="325">
                  <c:v>984.11850000000004</c:v>
                </c:pt>
                <c:pt idx="326">
                  <c:v>985.91539999999998</c:v>
                </c:pt>
                <c:pt idx="327">
                  <c:v>989.20029999999997</c:v>
                </c:pt>
                <c:pt idx="328">
                  <c:v>992.67470000000003</c:v>
                </c:pt>
                <c:pt idx="329">
                  <c:v>995.11879999999996</c:v>
                </c:pt>
                <c:pt idx="330">
                  <c:v>996.92939999999999</c:v>
                </c:pt>
                <c:pt idx="331">
                  <c:v>998.7405</c:v>
                </c:pt>
                <c:pt idx="332">
                  <c:v>1000.8074</c:v>
                </c:pt>
                <c:pt idx="333">
                  <c:v>1003.2104</c:v>
                </c:pt>
                <c:pt idx="334">
                  <c:v>1005.537</c:v>
                </c:pt>
                <c:pt idx="335">
                  <c:v>1011.9769</c:v>
                </c:pt>
                <c:pt idx="336">
                  <c:v>1014.3217</c:v>
                </c:pt>
                <c:pt idx="337">
                  <c:v>1016.1383</c:v>
                </c:pt>
                <c:pt idx="338">
                  <c:v>1018.2175</c:v>
                </c:pt>
                <c:pt idx="339">
                  <c:v>1020.0528</c:v>
                </c:pt>
                <c:pt idx="340">
                  <c:v>1021.7051</c:v>
                </c:pt>
                <c:pt idx="341">
                  <c:v>1023.2145</c:v>
                </c:pt>
                <c:pt idx="342">
                  <c:v>1024.8683000000001</c:v>
                </c:pt>
                <c:pt idx="343">
                  <c:v>1026.4336000000001</c:v>
                </c:pt>
                <c:pt idx="344">
                  <c:v>1027.8875</c:v>
                </c:pt>
                <c:pt idx="345">
                  <c:v>1029.6895999999999</c:v>
                </c:pt>
                <c:pt idx="346">
                  <c:v>1031.6084000000001</c:v>
                </c:pt>
                <c:pt idx="347">
                  <c:v>1033.4114999999999</c:v>
                </c:pt>
                <c:pt idx="348">
                  <c:v>1036.0017</c:v>
                </c:pt>
                <c:pt idx="349">
                  <c:v>1038.6986999999999</c:v>
                </c:pt>
                <c:pt idx="350">
                  <c:v>1040.9387999999999</c:v>
                </c:pt>
                <c:pt idx="351">
                  <c:v>1042.4727</c:v>
                </c:pt>
                <c:pt idx="352">
                  <c:v>1043.4949999999999</c:v>
                </c:pt>
                <c:pt idx="353">
                  <c:v>1044.0363</c:v>
                </c:pt>
                <c:pt idx="354">
                  <c:v>1045.0762999999999</c:v>
                </c:pt>
                <c:pt idx="355">
                  <c:v>1047.3617999999999</c:v>
                </c:pt>
                <c:pt idx="356">
                  <c:v>1049.6337000000001</c:v>
                </c:pt>
                <c:pt idx="357">
                  <c:v>1050.8098</c:v>
                </c:pt>
                <c:pt idx="358">
                  <c:v>1052.2136</c:v>
                </c:pt>
                <c:pt idx="359">
                  <c:v>1052.8483000000001</c:v>
                </c:pt>
                <c:pt idx="360">
                  <c:v>1054.0764999999999</c:v>
                </c:pt>
                <c:pt idx="361">
                  <c:v>1055.6132</c:v>
                </c:pt>
                <c:pt idx="362">
                  <c:v>1057.8483000000001</c:v>
                </c:pt>
                <c:pt idx="363">
                  <c:v>1060.3082999999999</c:v>
                </c:pt>
                <c:pt idx="364">
                  <c:v>1060.2396000000001</c:v>
                </c:pt>
              </c:numCache>
            </c:numRef>
          </c:val>
          <c:smooth val="0"/>
          <c:extLst>
            <c:ext xmlns:c16="http://schemas.microsoft.com/office/drawing/2014/chart" uri="{C3380CC4-5D6E-409C-BE32-E72D297353CC}">
              <c16:uniqueId val="{00000002-5A42-49E4-ABF8-E3995D7DD516}"/>
            </c:ext>
          </c:extLst>
        </c:ser>
        <c:ser>
          <c:idx val="4"/>
          <c:order val="4"/>
          <c:tx>
            <c:strRef>
              <c:f>'Figure 4 pop up C chart &amp; data'!$O$1</c:f>
              <c:strCache>
                <c:ptCount val="1"/>
                <c:pt idx="0">
                  <c:v>19/20</c:v>
                </c:pt>
              </c:strCache>
            </c:strRef>
          </c:tx>
          <c:spPr>
            <a:ln w="28575" cap="rnd">
              <a:solidFill>
                <a:schemeClr val="accent5"/>
              </a:solidFill>
              <a:round/>
            </a:ln>
            <a:effectLst/>
          </c:spPr>
          <c:marker>
            <c:symbol val="none"/>
          </c:marker>
          <c:cat>
            <c:numRef>
              <c:f>'Figure 4 pop up C chart &amp; data'!$J$2:$J$366</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f>'Figure 4 pop up C chart &amp; data'!$O$2:$O$366</c:f>
              <c:numCache>
                <c:formatCode>General</c:formatCode>
                <c:ptCount val="365"/>
                <c:pt idx="0">
                  <c:v>1063.1758</c:v>
                </c:pt>
                <c:pt idx="1">
                  <c:v>1064.5045</c:v>
                </c:pt>
                <c:pt idx="2">
                  <c:v>1064.6929</c:v>
                </c:pt>
                <c:pt idx="3">
                  <c:v>1064.7743</c:v>
                </c:pt>
                <c:pt idx="4">
                  <c:v>1066.0771999999999</c:v>
                </c:pt>
                <c:pt idx="5">
                  <c:v>1067.6904</c:v>
                </c:pt>
                <c:pt idx="6">
                  <c:v>1067.1545000000001</c:v>
                </c:pt>
                <c:pt idx="7">
                  <c:v>1067.2244000000001</c:v>
                </c:pt>
                <c:pt idx="8">
                  <c:v>1067.2929999999999</c:v>
                </c:pt>
                <c:pt idx="9">
                  <c:v>1073.8747000000001</c:v>
                </c:pt>
                <c:pt idx="10">
                  <c:v>1074.5385000000001</c:v>
                </c:pt>
                <c:pt idx="11">
                  <c:v>1075.9745</c:v>
                </c:pt>
                <c:pt idx="12">
                  <c:v>1077.9843000000001</c:v>
                </c:pt>
                <c:pt idx="13">
                  <c:v>1078.6212</c:v>
                </c:pt>
                <c:pt idx="14">
                  <c:v>1079.3136999999999</c:v>
                </c:pt>
                <c:pt idx="15">
                  <c:v>1079.7046</c:v>
                </c:pt>
                <c:pt idx="16">
                  <c:v>1080.05</c:v>
                </c:pt>
                <c:pt idx="17">
                  <c:v>1080.1468</c:v>
                </c:pt>
                <c:pt idx="18">
                  <c:v>1081.1596</c:v>
                </c:pt>
                <c:pt idx="19">
                  <c:v>1080.8665000000001</c:v>
                </c:pt>
                <c:pt idx="20">
                  <c:v>1081.0658000000001</c:v>
                </c:pt>
                <c:pt idx="21">
                  <c:v>1080.9865</c:v>
                </c:pt>
                <c:pt idx="22">
                  <c:v>1080.3253</c:v>
                </c:pt>
                <c:pt idx="23">
                  <c:v>1080.8611000000001</c:v>
                </c:pt>
                <c:pt idx="24">
                  <c:v>1081.3472999999999</c:v>
                </c:pt>
                <c:pt idx="25">
                  <c:v>1082.8242</c:v>
                </c:pt>
                <c:pt idx="26">
                  <c:v>1083.8696</c:v>
                </c:pt>
                <c:pt idx="27">
                  <c:v>1084.2003999999999</c:v>
                </c:pt>
                <c:pt idx="28">
                  <c:v>1083.0769</c:v>
                </c:pt>
                <c:pt idx="29">
                  <c:v>1081.9132999999999</c:v>
                </c:pt>
                <c:pt idx="30">
                  <c:v>1077.8951999999999</c:v>
                </c:pt>
                <c:pt idx="31">
                  <c:v>1078.6206999999999</c:v>
                </c:pt>
                <c:pt idx="32">
                  <c:v>1080.0555999999999</c:v>
                </c:pt>
                <c:pt idx="33">
                  <c:v>1081.3646000000001</c:v>
                </c:pt>
                <c:pt idx="34">
                  <c:v>1081.8515</c:v>
                </c:pt>
                <c:pt idx="35">
                  <c:v>1081.7113999999999</c:v>
                </c:pt>
                <c:pt idx="36">
                  <c:v>1081.3533</c:v>
                </c:pt>
                <c:pt idx="37">
                  <c:v>1081.136</c:v>
                </c:pt>
                <c:pt idx="38">
                  <c:v>1080.2739999999999</c:v>
                </c:pt>
                <c:pt idx="39">
                  <c:v>1080.2271000000001</c:v>
                </c:pt>
                <c:pt idx="40">
                  <c:v>1079.9730999999999</c:v>
                </c:pt>
                <c:pt idx="41">
                  <c:v>1078.5797</c:v>
                </c:pt>
                <c:pt idx="42">
                  <c:v>1076.6898000000001</c:v>
                </c:pt>
                <c:pt idx="43">
                  <c:v>1074.5867000000001</c:v>
                </c:pt>
                <c:pt idx="44">
                  <c:v>1072.2254</c:v>
                </c:pt>
                <c:pt idx="45">
                  <c:v>1070.6229000000001</c:v>
                </c:pt>
                <c:pt idx="46">
                  <c:v>1069.1777</c:v>
                </c:pt>
                <c:pt idx="47">
                  <c:v>1068.0663</c:v>
                </c:pt>
                <c:pt idx="48">
                  <c:v>1065.4493</c:v>
                </c:pt>
                <c:pt idx="49">
                  <c:v>1061.8299</c:v>
                </c:pt>
                <c:pt idx="50">
                  <c:v>1057.1749</c:v>
                </c:pt>
                <c:pt idx="51">
                  <c:v>1053.2063000000001</c:v>
                </c:pt>
                <c:pt idx="52">
                  <c:v>1050.8570999999999</c:v>
                </c:pt>
                <c:pt idx="53">
                  <c:v>1050.6139000000001</c:v>
                </c:pt>
                <c:pt idx="54">
                  <c:v>1050.5431000000001</c:v>
                </c:pt>
                <c:pt idx="55">
                  <c:v>1049.0447999999999</c:v>
                </c:pt>
                <c:pt idx="56">
                  <c:v>1048.3329000000001</c:v>
                </c:pt>
                <c:pt idx="57">
                  <c:v>1047.6993</c:v>
                </c:pt>
                <c:pt idx="58">
                  <c:v>1047.3607999999999</c:v>
                </c:pt>
                <c:pt idx="59">
                  <c:v>1046.7961</c:v>
                </c:pt>
                <c:pt idx="60">
                  <c:v>1043.7686000000001</c:v>
                </c:pt>
                <c:pt idx="61">
                  <c:v>1044.1757</c:v>
                </c:pt>
                <c:pt idx="62">
                  <c:v>1040.3744999999999</c:v>
                </c:pt>
                <c:pt idx="63">
                  <c:v>1036.81</c:v>
                </c:pt>
                <c:pt idx="64">
                  <c:v>1032.6735000000001</c:v>
                </c:pt>
                <c:pt idx="65">
                  <c:v>1028.2235000000001</c:v>
                </c:pt>
                <c:pt idx="66">
                  <c:v>1025.1623</c:v>
                </c:pt>
                <c:pt idx="67">
                  <c:v>1023.678</c:v>
                </c:pt>
                <c:pt idx="68">
                  <c:v>1023.4855</c:v>
                </c:pt>
                <c:pt idx="69">
                  <c:v>1020.4603</c:v>
                </c:pt>
                <c:pt idx="70">
                  <c:v>1017.0365</c:v>
                </c:pt>
                <c:pt idx="71">
                  <c:v>1011.8918</c:v>
                </c:pt>
                <c:pt idx="72">
                  <c:v>1006.9582</c:v>
                </c:pt>
                <c:pt idx="73">
                  <c:v>1003.1355</c:v>
                </c:pt>
                <c:pt idx="74">
                  <c:v>1001.4365</c:v>
                </c:pt>
                <c:pt idx="75">
                  <c:v>1000.1487</c:v>
                </c:pt>
                <c:pt idx="76">
                  <c:v>997.28099999999995</c:v>
                </c:pt>
                <c:pt idx="77">
                  <c:v>994.83730000000003</c:v>
                </c:pt>
                <c:pt idx="78">
                  <c:v>992.78989999999999</c:v>
                </c:pt>
                <c:pt idx="79">
                  <c:v>991.9991</c:v>
                </c:pt>
                <c:pt idx="80">
                  <c:v>991.37019999999995</c:v>
                </c:pt>
                <c:pt idx="81">
                  <c:v>991.65740000000005</c:v>
                </c:pt>
                <c:pt idx="82">
                  <c:v>991.98699999999997</c:v>
                </c:pt>
                <c:pt idx="83">
                  <c:v>991.94740000000002</c:v>
                </c:pt>
                <c:pt idx="84">
                  <c:v>991.99270000000001</c:v>
                </c:pt>
                <c:pt idx="85">
                  <c:v>992.07960000000003</c:v>
                </c:pt>
                <c:pt idx="86">
                  <c:v>991.625</c:v>
                </c:pt>
                <c:pt idx="87">
                  <c:v>989.91139999999996</c:v>
                </c:pt>
                <c:pt idx="88">
                  <c:v>987.87159999999994</c:v>
                </c:pt>
                <c:pt idx="89">
                  <c:v>985.32360000000006</c:v>
                </c:pt>
                <c:pt idx="90">
                  <c:v>981.9067</c:v>
                </c:pt>
                <c:pt idx="91">
                  <c:v>978.79139999999995</c:v>
                </c:pt>
                <c:pt idx="92">
                  <c:v>975.9008</c:v>
                </c:pt>
                <c:pt idx="93">
                  <c:v>969.77980000000002</c:v>
                </c:pt>
                <c:pt idx="94">
                  <c:v>965.3152</c:v>
                </c:pt>
                <c:pt idx="95">
                  <c:v>961.11609999999996</c:v>
                </c:pt>
                <c:pt idx="96">
                  <c:v>956.67489999999998</c:v>
                </c:pt>
                <c:pt idx="97">
                  <c:v>950.8175</c:v>
                </c:pt>
                <c:pt idx="98">
                  <c:v>944.57240000000002</c:v>
                </c:pt>
                <c:pt idx="99">
                  <c:v>938.63149999999996</c:v>
                </c:pt>
                <c:pt idx="100">
                  <c:v>933.03240000000005</c:v>
                </c:pt>
                <c:pt idx="101">
                  <c:v>928.23680000000002</c:v>
                </c:pt>
                <c:pt idx="102">
                  <c:v>923.41240000000005</c:v>
                </c:pt>
                <c:pt idx="103">
                  <c:v>918.72159999999997</c:v>
                </c:pt>
                <c:pt idx="104">
                  <c:v>913.08</c:v>
                </c:pt>
                <c:pt idx="105">
                  <c:v>907.15369999999996</c:v>
                </c:pt>
                <c:pt idx="106">
                  <c:v>901.18219999999997</c:v>
                </c:pt>
                <c:pt idx="107">
                  <c:v>894.9941</c:v>
                </c:pt>
                <c:pt idx="108">
                  <c:v>888.78920000000005</c:v>
                </c:pt>
                <c:pt idx="109">
                  <c:v>882.60500000000002</c:v>
                </c:pt>
                <c:pt idx="110">
                  <c:v>875.82470000000001</c:v>
                </c:pt>
                <c:pt idx="111">
                  <c:v>868.2568</c:v>
                </c:pt>
                <c:pt idx="112">
                  <c:v>859.7509</c:v>
                </c:pt>
                <c:pt idx="113">
                  <c:v>851.32100000000003</c:v>
                </c:pt>
                <c:pt idx="114">
                  <c:v>843.04700000000003</c:v>
                </c:pt>
                <c:pt idx="115">
                  <c:v>834.73260000000005</c:v>
                </c:pt>
                <c:pt idx="116">
                  <c:v>827.87469999999996</c:v>
                </c:pt>
                <c:pt idx="117">
                  <c:v>821.98410000000001</c:v>
                </c:pt>
                <c:pt idx="118">
                  <c:v>815.09090000000003</c:v>
                </c:pt>
                <c:pt idx="119">
                  <c:v>806.56759999999997</c:v>
                </c:pt>
                <c:pt idx="120">
                  <c:v>799.4402</c:v>
                </c:pt>
                <c:pt idx="121">
                  <c:v>794.02319999999997</c:v>
                </c:pt>
                <c:pt idx="122">
                  <c:v>789.06719999999996</c:v>
                </c:pt>
                <c:pt idx="123">
                  <c:v>787.03830000000005</c:v>
                </c:pt>
                <c:pt idx="124">
                  <c:v>784.83799999999997</c:v>
                </c:pt>
                <c:pt idx="125">
                  <c:v>780.76689999999996</c:v>
                </c:pt>
                <c:pt idx="126">
                  <c:v>775.69579999999996</c:v>
                </c:pt>
                <c:pt idx="127">
                  <c:v>769.81640000000004</c:v>
                </c:pt>
                <c:pt idx="128">
                  <c:v>762.45669999999996</c:v>
                </c:pt>
                <c:pt idx="129">
                  <c:v>756.78229999999996</c:v>
                </c:pt>
                <c:pt idx="130">
                  <c:v>752.30420000000004</c:v>
                </c:pt>
                <c:pt idx="131">
                  <c:v>749.07979999999998</c:v>
                </c:pt>
                <c:pt idx="132">
                  <c:v>745.23829999999998</c:v>
                </c:pt>
                <c:pt idx="133">
                  <c:v>740.0367</c:v>
                </c:pt>
                <c:pt idx="134">
                  <c:v>734.54539999999997</c:v>
                </c:pt>
                <c:pt idx="135">
                  <c:v>728.7396</c:v>
                </c:pt>
                <c:pt idx="136">
                  <c:v>723.9085</c:v>
                </c:pt>
                <c:pt idx="137">
                  <c:v>721.64970000000005</c:v>
                </c:pt>
                <c:pt idx="138">
                  <c:v>719.93899999999996</c:v>
                </c:pt>
                <c:pt idx="139">
                  <c:v>716.40819999999997</c:v>
                </c:pt>
                <c:pt idx="140">
                  <c:v>712.1395</c:v>
                </c:pt>
                <c:pt idx="141">
                  <c:v>707.40300000000002</c:v>
                </c:pt>
                <c:pt idx="142">
                  <c:v>703.47329999999999</c:v>
                </c:pt>
                <c:pt idx="143">
                  <c:v>699.39880000000005</c:v>
                </c:pt>
                <c:pt idx="144">
                  <c:v>696.93979999999999</c:v>
                </c:pt>
                <c:pt idx="145">
                  <c:v>695.01890000000003</c:v>
                </c:pt>
                <c:pt idx="146">
                  <c:v>691.70010000000002</c:v>
                </c:pt>
                <c:pt idx="147">
                  <c:v>688.22149999999999</c:v>
                </c:pt>
                <c:pt idx="148">
                  <c:v>682.55780000000004</c:v>
                </c:pt>
                <c:pt idx="149">
                  <c:v>676.62969999999996</c:v>
                </c:pt>
                <c:pt idx="150">
                  <c:v>671.5829</c:v>
                </c:pt>
                <c:pt idx="151">
                  <c:v>667.30370000000005</c:v>
                </c:pt>
                <c:pt idx="152">
                  <c:v>662.47090000000003</c:v>
                </c:pt>
                <c:pt idx="153">
                  <c:v>657.81470000000002</c:v>
                </c:pt>
                <c:pt idx="154">
                  <c:v>652.73239999999998</c:v>
                </c:pt>
                <c:pt idx="155">
                  <c:v>648.02340000000004</c:v>
                </c:pt>
                <c:pt idx="156">
                  <c:v>644.01239999999996</c:v>
                </c:pt>
                <c:pt idx="157">
                  <c:v>641.97770000000003</c:v>
                </c:pt>
                <c:pt idx="158">
                  <c:v>640.28480000000002</c:v>
                </c:pt>
                <c:pt idx="159">
                  <c:v>636.50459999999998</c:v>
                </c:pt>
                <c:pt idx="160">
                  <c:v>633.7826</c:v>
                </c:pt>
                <c:pt idx="161">
                  <c:v>632.11360000000002</c:v>
                </c:pt>
                <c:pt idx="162">
                  <c:v>630.59169999999995</c:v>
                </c:pt>
                <c:pt idx="163">
                  <c:v>627.95190000000002</c:v>
                </c:pt>
                <c:pt idx="164">
                  <c:v>626.31269999999995</c:v>
                </c:pt>
                <c:pt idx="165">
                  <c:v>625.72500000000002</c:v>
                </c:pt>
                <c:pt idx="166">
                  <c:v>623.74369999999999</c:v>
                </c:pt>
                <c:pt idx="167">
                  <c:v>622.36659999999995</c:v>
                </c:pt>
                <c:pt idx="168">
                  <c:v>621.24929999999995</c:v>
                </c:pt>
                <c:pt idx="169">
                  <c:v>620.14850000000001</c:v>
                </c:pt>
                <c:pt idx="170">
                  <c:v>620.18679999999995</c:v>
                </c:pt>
                <c:pt idx="171">
                  <c:v>620.02739999999994</c:v>
                </c:pt>
                <c:pt idx="172">
                  <c:v>619.02059999999994</c:v>
                </c:pt>
                <c:pt idx="173">
                  <c:v>616.21669999999995</c:v>
                </c:pt>
                <c:pt idx="174">
                  <c:v>613.58339999999998</c:v>
                </c:pt>
                <c:pt idx="175">
                  <c:v>610.56010000000003</c:v>
                </c:pt>
                <c:pt idx="176">
                  <c:v>607.80799999999999</c:v>
                </c:pt>
                <c:pt idx="177">
                  <c:v>606.29280000000006</c:v>
                </c:pt>
                <c:pt idx="178">
                  <c:v>606.08969999999999</c:v>
                </c:pt>
                <c:pt idx="179">
                  <c:v>605.24519999999995</c:v>
                </c:pt>
                <c:pt idx="180">
                  <c:v>602.61630000000002</c:v>
                </c:pt>
                <c:pt idx="181">
                  <c:v>599.05100000000004</c:v>
                </c:pt>
                <c:pt idx="182">
                  <c:v>600.89949999999999</c:v>
                </c:pt>
                <c:pt idx="183">
                  <c:v>600.12249999999995</c:v>
                </c:pt>
                <c:pt idx="184">
                  <c:v>600.16510000000005</c:v>
                </c:pt>
                <c:pt idx="185">
                  <c:v>601.89509999999996</c:v>
                </c:pt>
                <c:pt idx="186">
                  <c:v>604.37220000000002</c:v>
                </c:pt>
                <c:pt idx="187">
                  <c:v>606.57100000000003</c:v>
                </c:pt>
                <c:pt idx="188">
                  <c:v>609.02250000000004</c:v>
                </c:pt>
                <c:pt idx="189">
                  <c:v>612.04340000000002</c:v>
                </c:pt>
                <c:pt idx="190">
                  <c:v>615.64779999999996</c:v>
                </c:pt>
                <c:pt idx="191">
                  <c:v>619.33960000000002</c:v>
                </c:pt>
                <c:pt idx="192">
                  <c:v>623.43320000000006</c:v>
                </c:pt>
                <c:pt idx="193">
                  <c:v>628.66120000000001</c:v>
                </c:pt>
                <c:pt idx="194">
                  <c:v>631.67359999999996</c:v>
                </c:pt>
                <c:pt idx="195">
                  <c:v>634.70569999999998</c:v>
                </c:pt>
                <c:pt idx="196">
                  <c:v>637.13689999999997</c:v>
                </c:pt>
                <c:pt idx="197">
                  <c:v>640.3252</c:v>
                </c:pt>
                <c:pt idx="198">
                  <c:v>643.72310000000004</c:v>
                </c:pt>
                <c:pt idx="199">
                  <c:v>647.59320000000002</c:v>
                </c:pt>
                <c:pt idx="200">
                  <c:v>652.30589999999995</c:v>
                </c:pt>
                <c:pt idx="201">
                  <c:v>655.30029999999999</c:v>
                </c:pt>
                <c:pt idx="202">
                  <c:v>659.08939999999996</c:v>
                </c:pt>
                <c:pt idx="203">
                  <c:v>656.16909999999996</c:v>
                </c:pt>
                <c:pt idx="204">
                  <c:v>666.41920000000005</c:v>
                </c:pt>
                <c:pt idx="205">
                  <c:v>670.39959999999996</c:v>
                </c:pt>
                <c:pt idx="206">
                  <c:v>673.89469999999994</c:v>
                </c:pt>
                <c:pt idx="207">
                  <c:v>678.57899999999995</c:v>
                </c:pt>
                <c:pt idx="208">
                  <c:v>681.90629999999999</c:v>
                </c:pt>
                <c:pt idx="209">
                  <c:v>684.86180000000002</c:v>
                </c:pt>
                <c:pt idx="210">
                  <c:v>688.33069999999998</c:v>
                </c:pt>
                <c:pt idx="211">
                  <c:v>691.85670000000005</c:v>
                </c:pt>
                <c:pt idx="212">
                  <c:v>698.17340000000002</c:v>
                </c:pt>
                <c:pt idx="213">
                  <c:v>702.16020000000003</c:v>
                </c:pt>
                <c:pt idx="214">
                  <c:v>706.07839999999999</c:v>
                </c:pt>
                <c:pt idx="215">
                  <c:v>709.67110000000002</c:v>
                </c:pt>
                <c:pt idx="216">
                  <c:v>712.9556</c:v>
                </c:pt>
                <c:pt idx="217">
                  <c:v>716.19880000000001</c:v>
                </c:pt>
                <c:pt idx="218">
                  <c:v>719.91139999999996</c:v>
                </c:pt>
                <c:pt idx="219">
                  <c:v>724.4624</c:v>
                </c:pt>
                <c:pt idx="220">
                  <c:v>729.9538</c:v>
                </c:pt>
                <c:pt idx="221">
                  <c:v>734.51210000000003</c:v>
                </c:pt>
                <c:pt idx="222">
                  <c:v>738.17750000000001</c:v>
                </c:pt>
                <c:pt idx="223">
                  <c:v>739.80870000000004</c:v>
                </c:pt>
                <c:pt idx="224">
                  <c:v>741.96640000000002</c:v>
                </c:pt>
                <c:pt idx="225">
                  <c:v>744.34479999999996</c:v>
                </c:pt>
                <c:pt idx="226">
                  <c:v>747.01880000000006</c:v>
                </c:pt>
                <c:pt idx="227">
                  <c:v>751.09439999999995</c:v>
                </c:pt>
                <c:pt idx="228">
                  <c:v>755.47630000000004</c:v>
                </c:pt>
                <c:pt idx="229">
                  <c:v>759.27599999999995</c:v>
                </c:pt>
                <c:pt idx="230">
                  <c:v>762.63630000000001</c:v>
                </c:pt>
                <c:pt idx="231">
                  <c:v>765.23099999999999</c:v>
                </c:pt>
                <c:pt idx="232">
                  <c:v>769.38289999999995</c:v>
                </c:pt>
                <c:pt idx="233">
                  <c:v>774.26990000000001</c:v>
                </c:pt>
                <c:pt idx="234">
                  <c:v>779.15530000000001</c:v>
                </c:pt>
                <c:pt idx="235">
                  <c:v>783.63139999999999</c:v>
                </c:pt>
                <c:pt idx="236">
                  <c:v>786.91719999999998</c:v>
                </c:pt>
                <c:pt idx="237">
                  <c:v>790.39980000000003</c:v>
                </c:pt>
                <c:pt idx="238">
                  <c:v>792.67430000000002</c:v>
                </c:pt>
                <c:pt idx="239">
                  <c:v>795.3501</c:v>
                </c:pt>
                <c:pt idx="240">
                  <c:v>798.1934</c:v>
                </c:pt>
                <c:pt idx="241">
                  <c:v>793.50930000000005</c:v>
                </c:pt>
                <c:pt idx="242">
                  <c:v>805.58540000000005</c:v>
                </c:pt>
                <c:pt idx="243">
                  <c:v>808.84879999999998</c:v>
                </c:pt>
                <c:pt idx="244">
                  <c:v>811.66459999999995</c:v>
                </c:pt>
                <c:pt idx="245">
                  <c:v>814.45820000000003</c:v>
                </c:pt>
                <c:pt idx="246">
                  <c:v>817.39459999999997</c:v>
                </c:pt>
                <c:pt idx="247">
                  <c:v>820.40260000000001</c:v>
                </c:pt>
                <c:pt idx="248">
                  <c:v>824.18349999999998</c:v>
                </c:pt>
                <c:pt idx="249">
                  <c:v>827.97739999999999</c:v>
                </c:pt>
                <c:pt idx="250">
                  <c:v>830.39099999999996</c:v>
                </c:pt>
                <c:pt idx="251">
                  <c:v>832.08100000000002</c:v>
                </c:pt>
                <c:pt idx="252">
                  <c:v>833.84789999999998</c:v>
                </c:pt>
                <c:pt idx="253">
                  <c:v>836.45140000000004</c:v>
                </c:pt>
                <c:pt idx="254">
                  <c:v>839.45780000000002</c:v>
                </c:pt>
                <c:pt idx="255">
                  <c:v>843.51840000000004</c:v>
                </c:pt>
                <c:pt idx="256">
                  <c:v>847.50340000000006</c:v>
                </c:pt>
                <c:pt idx="257">
                  <c:v>849.70029999999997</c:v>
                </c:pt>
                <c:pt idx="258">
                  <c:v>851.77980000000002</c:v>
                </c:pt>
                <c:pt idx="259">
                  <c:v>853.74710000000005</c:v>
                </c:pt>
                <c:pt idx="260">
                  <c:v>856.05539999999996</c:v>
                </c:pt>
                <c:pt idx="261">
                  <c:v>858.58960000000002</c:v>
                </c:pt>
                <c:pt idx="262">
                  <c:v>862.37350000000004</c:v>
                </c:pt>
                <c:pt idx="263">
                  <c:v>866.46389999999997</c:v>
                </c:pt>
                <c:pt idx="264">
                  <c:v>869.43420000000003</c:v>
                </c:pt>
                <c:pt idx="265">
                  <c:v>871.98509999999999</c:v>
                </c:pt>
                <c:pt idx="266">
                  <c:v>874.35829999999999</c:v>
                </c:pt>
                <c:pt idx="267">
                  <c:v>876.74239999999998</c:v>
                </c:pt>
                <c:pt idx="268">
                  <c:v>879.58699999999999</c:v>
                </c:pt>
                <c:pt idx="269">
                  <c:v>883.39610000000005</c:v>
                </c:pt>
                <c:pt idx="270">
                  <c:v>887.45010000000002</c:v>
                </c:pt>
                <c:pt idx="271">
                  <c:v>890.25789999999995</c:v>
                </c:pt>
                <c:pt idx="272">
                  <c:v>891.41359999999997</c:v>
                </c:pt>
                <c:pt idx="273">
                  <c:v>894.88350000000003</c:v>
                </c:pt>
                <c:pt idx="274">
                  <c:v>897.04729999999995</c:v>
                </c:pt>
                <c:pt idx="275">
                  <c:v>900.36009999999999</c:v>
                </c:pt>
                <c:pt idx="276">
                  <c:v>904.56060000000002</c:v>
                </c:pt>
                <c:pt idx="277">
                  <c:v>908.87929999999994</c:v>
                </c:pt>
                <c:pt idx="278">
                  <c:v>911.21379999999999</c:v>
                </c:pt>
                <c:pt idx="279">
                  <c:v>912.60630000000003</c:v>
                </c:pt>
                <c:pt idx="280">
                  <c:v>913.74720000000002</c:v>
                </c:pt>
                <c:pt idx="281">
                  <c:v>914.88589999999999</c:v>
                </c:pt>
                <c:pt idx="282">
                  <c:v>917.08010000000002</c:v>
                </c:pt>
                <c:pt idx="283">
                  <c:v>920.52530000000002</c:v>
                </c:pt>
                <c:pt idx="284">
                  <c:v>924.81719999999996</c:v>
                </c:pt>
                <c:pt idx="285">
                  <c:v>927.73599999999999</c:v>
                </c:pt>
                <c:pt idx="286">
                  <c:v>928.63750000000005</c:v>
                </c:pt>
                <c:pt idx="287">
                  <c:v>928.35810000000004</c:v>
                </c:pt>
                <c:pt idx="288">
                  <c:v>929.10019999999997</c:v>
                </c:pt>
                <c:pt idx="289">
                  <c:v>929.97889999999995</c:v>
                </c:pt>
                <c:pt idx="290">
                  <c:v>931.18989999999997</c:v>
                </c:pt>
                <c:pt idx="291">
                  <c:v>933.46519999999998</c:v>
                </c:pt>
                <c:pt idx="292">
                  <c:v>934.25660000000005</c:v>
                </c:pt>
                <c:pt idx="293">
                  <c:v>934.57240000000002</c:v>
                </c:pt>
                <c:pt idx="294">
                  <c:v>935.05880000000002</c:v>
                </c:pt>
                <c:pt idx="295">
                  <c:v>935.50450000000001</c:v>
                </c:pt>
                <c:pt idx="296">
                  <c:v>936.26800000000003</c:v>
                </c:pt>
                <c:pt idx="297">
                  <c:v>936.81079999999997</c:v>
                </c:pt>
                <c:pt idx="298">
                  <c:v>940.21310000000005</c:v>
                </c:pt>
                <c:pt idx="299">
                  <c:v>942.55960000000005</c:v>
                </c:pt>
                <c:pt idx="300">
                  <c:v>945.7663</c:v>
                </c:pt>
                <c:pt idx="301">
                  <c:v>947.80449999999996</c:v>
                </c:pt>
                <c:pt idx="302">
                  <c:v>949.59469999999999</c:v>
                </c:pt>
                <c:pt idx="303">
                  <c:v>947.85090000000002</c:v>
                </c:pt>
                <c:pt idx="304">
                  <c:v>954.0421</c:v>
                </c:pt>
                <c:pt idx="305">
                  <c:v>957.26220000000001</c:v>
                </c:pt>
                <c:pt idx="306">
                  <c:v>959.40440000000001</c:v>
                </c:pt>
                <c:pt idx="307">
                  <c:v>961.36509999999998</c:v>
                </c:pt>
                <c:pt idx="308">
                  <c:v>963.16750000000002</c:v>
                </c:pt>
                <c:pt idx="309">
                  <c:v>965.24570000000006</c:v>
                </c:pt>
                <c:pt idx="310">
                  <c:v>967.7192</c:v>
                </c:pt>
                <c:pt idx="311">
                  <c:v>971.03819999999996</c:v>
                </c:pt>
                <c:pt idx="312">
                  <c:v>974.66669999999999</c:v>
                </c:pt>
                <c:pt idx="313">
                  <c:v>976.70180000000005</c:v>
                </c:pt>
                <c:pt idx="314">
                  <c:v>978.6508</c:v>
                </c:pt>
                <c:pt idx="315">
                  <c:v>980.78099999999995</c:v>
                </c:pt>
                <c:pt idx="316">
                  <c:v>982.86410000000001</c:v>
                </c:pt>
                <c:pt idx="317">
                  <c:v>985.40070000000003</c:v>
                </c:pt>
                <c:pt idx="318">
                  <c:v>988.47739999999999</c:v>
                </c:pt>
                <c:pt idx="319">
                  <c:v>991.74760000000003</c:v>
                </c:pt>
                <c:pt idx="320">
                  <c:v>994.1567</c:v>
                </c:pt>
                <c:pt idx="321">
                  <c:v>996.19849999999997</c:v>
                </c:pt>
                <c:pt idx="322">
                  <c:v>998.24390000000005</c:v>
                </c:pt>
                <c:pt idx="323">
                  <c:v>1000.2682</c:v>
                </c:pt>
                <c:pt idx="324">
                  <c:v>1002.939</c:v>
                </c:pt>
                <c:pt idx="325">
                  <c:v>1006.2936</c:v>
                </c:pt>
                <c:pt idx="326">
                  <c:v>1009.5804000000001</c:v>
                </c:pt>
                <c:pt idx="327">
                  <c:v>1010.8499</c:v>
                </c:pt>
                <c:pt idx="328">
                  <c:v>1012.4268</c:v>
                </c:pt>
                <c:pt idx="329">
                  <c:v>1013.8398999999999</c:v>
                </c:pt>
                <c:pt idx="330">
                  <c:v>1014.5232</c:v>
                </c:pt>
                <c:pt idx="331">
                  <c:v>1014.0678</c:v>
                </c:pt>
                <c:pt idx="332">
                  <c:v>1015.5892</c:v>
                </c:pt>
                <c:pt idx="333">
                  <c:v>1017.2628999999999</c:v>
                </c:pt>
                <c:pt idx="334">
                  <c:v>1014.5759</c:v>
                </c:pt>
                <c:pt idx="335">
                  <c:v>1014.7771</c:v>
                </c:pt>
                <c:pt idx="336">
                  <c:v>1017.7968</c:v>
                </c:pt>
                <c:pt idx="337">
                  <c:v>1019.5051</c:v>
                </c:pt>
                <c:pt idx="338">
                  <c:v>1021.2272</c:v>
                </c:pt>
                <c:pt idx="339">
                  <c:v>1023.9256</c:v>
                </c:pt>
                <c:pt idx="340">
                  <c:v>1026.5533</c:v>
                </c:pt>
                <c:pt idx="341">
                  <c:v>1027.9491</c:v>
                </c:pt>
                <c:pt idx="342">
                  <c:v>1029.2349999999999</c:v>
                </c:pt>
                <c:pt idx="343">
                  <c:v>1030.7101</c:v>
                </c:pt>
                <c:pt idx="344">
                  <c:v>1031.8527999999999</c:v>
                </c:pt>
                <c:pt idx="345">
                  <c:v>1033.5036</c:v>
                </c:pt>
                <c:pt idx="346">
                  <c:v>1036.3945000000001</c:v>
                </c:pt>
                <c:pt idx="347">
                  <c:v>1039.3617999999999</c:v>
                </c:pt>
                <c:pt idx="348">
                  <c:v>1040.9177999999999</c:v>
                </c:pt>
                <c:pt idx="349">
                  <c:v>1042.1362999999999</c:v>
                </c:pt>
                <c:pt idx="350">
                  <c:v>1043.2732000000001</c:v>
                </c:pt>
                <c:pt idx="351">
                  <c:v>1042.8531</c:v>
                </c:pt>
                <c:pt idx="352">
                  <c:v>1044.3929000000001</c:v>
                </c:pt>
                <c:pt idx="353">
                  <c:v>1046.616</c:v>
                </c:pt>
                <c:pt idx="354">
                  <c:v>1048.8185000000001</c:v>
                </c:pt>
                <c:pt idx="355">
                  <c:v>1049.6606999999999</c:v>
                </c:pt>
                <c:pt idx="356">
                  <c:v>1050.6635000000001</c:v>
                </c:pt>
                <c:pt idx="357">
                  <c:v>1051.7032999999999</c:v>
                </c:pt>
                <c:pt idx="358">
                  <c:v>1053.0800999999999</c:v>
                </c:pt>
                <c:pt idx="359">
                  <c:v>1054.3852999999999</c:v>
                </c:pt>
                <c:pt idx="360">
                  <c:v>1055.9777999999999</c:v>
                </c:pt>
                <c:pt idx="361">
                  <c:v>1057.325</c:v>
                </c:pt>
                <c:pt idx="362">
                  <c:v>1056.71</c:v>
                </c:pt>
                <c:pt idx="363">
                  <c:v>1056.2546</c:v>
                </c:pt>
                <c:pt idx="364">
                  <c:v>1055.3625</c:v>
                </c:pt>
              </c:numCache>
            </c:numRef>
          </c:val>
          <c:smooth val="0"/>
          <c:extLst>
            <c:ext xmlns:c16="http://schemas.microsoft.com/office/drawing/2014/chart" uri="{C3380CC4-5D6E-409C-BE32-E72D297353CC}">
              <c16:uniqueId val="{00000003-5A42-49E4-ABF8-E3995D7DD516}"/>
            </c:ext>
          </c:extLst>
        </c:ser>
        <c:ser>
          <c:idx val="5"/>
          <c:order val="5"/>
          <c:tx>
            <c:strRef>
              <c:f>'Figure 4 pop up C chart &amp; data'!$P$1</c:f>
              <c:strCache>
                <c:ptCount val="1"/>
                <c:pt idx="0">
                  <c:v>20/21</c:v>
                </c:pt>
              </c:strCache>
            </c:strRef>
          </c:tx>
          <c:spPr>
            <a:ln w="28575" cap="rnd">
              <a:solidFill>
                <a:schemeClr val="accent6"/>
              </a:solidFill>
              <a:round/>
            </a:ln>
            <a:effectLst/>
          </c:spPr>
          <c:marker>
            <c:symbol val="none"/>
          </c:marker>
          <c:cat>
            <c:numRef>
              <c:f>'Figure 4 pop up C chart &amp; data'!$J$2:$J$366</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f>'Figure 4 pop up C chart &amp; data'!$P$2:$P$366</c:f>
              <c:numCache>
                <c:formatCode>General</c:formatCode>
                <c:ptCount val="365"/>
                <c:pt idx="0">
                  <c:v>1055.9082000000001</c:v>
                </c:pt>
                <c:pt idx="1">
                  <c:v>1057.1102000000001</c:v>
                </c:pt>
                <c:pt idx="2">
                  <c:v>1059.4019000000001</c:v>
                </c:pt>
                <c:pt idx="3">
                  <c:v>1061.8492000000001</c:v>
                </c:pt>
                <c:pt idx="4">
                  <c:v>1062.4730999999999</c:v>
                </c:pt>
                <c:pt idx="5">
                  <c:v>1063.212</c:v>
                </c:pt>
                <c:pt idx="6">
                  <c:v>1063.7260000000001</c:v>
                </c:pt>
                <c:pt idx="7">
                  <c:v>1064.2280000000001</c:v>
                </c:pt>
                <c:pt idx="8">
                  <c:v>1064.9359999999999</c:v>
                </c:pt>
                <c:pt idx="9">
                  <c:v>1067.5392999999999</c:v>
                </c:pt>
                <c:pt idx="10">
                  <c:v>1068.7445</c:v>
                </c:pt>
                <c:pt idx="11">
                  <c:v>1068.0998</c:v>
                </c:pt>
                <c:pt idx="12">
                  <c:v>1066.8966</c:v>
                </c:pt>
                <c:pt idx="13">
                  <c:v>1065.5206000000001</c:v>
                </c:pt>
                <c:pt idx="14">
                  <c:v>1063.6604</c:v>
                </c:pt>
                <c:pt idx="15">
                  <c:v>1061.7088000000001</c:v>
                </c:pt>
                <c:pt idx="16">
                  <c:v>1059.1869999999999</c:v>
                </c:pt>
                <c:pt idx="17">
                  <c:v>1060.412</c:v>
                </c:pt>
                <c:pt idx="18">
                  <c:v>1058.9911999999999</c:v>
                </c:pt>
                <c:pt idx="19">
                  <c:v>1057.9713999999999</c:v>
                </c:pt>
                <c:pt idx="20">
                  <c:v>1057.5235</c:v>
                </c:pt>
                <c:pt idx="21">
                  <c:v>1056.9218000000001</c:v>
                </c:pt>
                <c:pt idx="22">
                  <c:v>1056.4621999999999</c:v>
                </c:pt>
                <c:pt idx="23">
                  <c:v>1057.7665</c:v>
                </c:pt>
                <c:pt idx="24">
                  <c:v>1058.9575</c:v>
                </c:pt>
                <c:pt idx="25">
                  <c:v>1058.9165</c:v>
                </c:pt>
                <c:pt idx="26">
                  <c:v>1057.2565999999999</c:v>
                </c:pt>
                <c:pt idx="27">
                  <c:v>1056.377</c:v>
                </c:pt>
                <c:pt idx="28">
                  <c:v>1055.4185</c:v>
                </c:pt>
                <c:pt idx="29">
                  <c:v>1055.8819000000001</c:v>
                </c:pt>
                <c:pt idx="30">
                  <c:v>1057.0844</c:v>
                </c:pt>
                <c:pt idx="31">
                  <c:v>1058.9245000000001</c:v>
                </c:pt>
                <c:pt idx="32">
                  <c:v>1059.5613000000001</c:v>
                </c:pt>
                <c:pt idx="33">
                  <c:v>1058.4665</c:v>
                </c:pt>
                <c:pt idx="34">
                  <c:v>1056.3698999999999</c:v>
                </c:pt>
                <c:pt idx="35">
                  <c:v>1054.0039999999999</c:v>
                </c:pt>
                <c:pt idx="36">
                  <c:v>1052.3696</c:v>
                </c:pt>
                <c:pt idx="37">
                  <c:v>1051.7611999999999</c:v>
                </c:pt>
                <c:pt idx="38">
                  <c:v>1051.4504999999999</c:v>
                </c:pt>
                <c:pt idx="39">
                  <c:v>1049.4042999999999</c:v>
                </c:pt>
                <c:pt idx="40">
                  <c:v>1046.4157</c:v>
                </c:pt>
                <c:pt idx="41">
                  <c:v>1044.2826</c:v>
                </c:pt>
                <c:pt idx="42">
                  <c:v>1042.0347999999999</c:v>
                </c:pt>
                <c:pt idx="43">
                  <c:v>1039.979</c:v>
                </c:pt>
                <c:pt idx="44">
                  <c:v>1039.8126</c:v>
                </c:pt>
                <c:pt idx="45">
                  <c:v>1040.133</c:v>
                </c:pt>
                <c:pt idx="46">
                  <c:v>1038.5651</c:v>
                </c:pt>
                <c:pt idx="47">
                  <c:v>1036.8462</c:v>
                </c:pt>
                <c:pt idx="48">
                  <c:v>1035.454</c:v>
                </c:pt>
                <c:pt idx="49">
                  <c:v>1033.1633999999999</c:v>
                </c:pt>
                <c:pt idx="50">
                  <c:v>1029.7099000000001</c:v>
                </c:pt>
                <c:pt idx="51">
                  <c:v>1027.4247</c:v>
                </c:pt>
                <c:pt idx="52">
                  <c:v>1024.8042</c:v>
                </c:pt>
                <c:pt idx="53">
                  <c:v>1020.833</c:v>
                </c:pt>
                <c:pt idx="54">
                  <c:v>1016.4574</c:v>
                </c:pt>
                <c:pt idx="55">
                  <c:v>1011.0927</c:v>
                </c:pt>
                <c:pt idx="56">
                  <c:v>1005.333</c:v>
                </c:pt>
                <c:pt idx="57">
                  <c:v>999.44129999999996</c:v>
                </c:pt>
                <c:pt idx="58">
                  <c:v>994.6499</c:v>
                </c:pt>
                <c:pt idx="59">
                  <c:v>989.73630000000003</c:v>
                </c:pt>
                <c:pt idx="60">
                  <c:v>983.69309999999996</c:v>
                </c:pt>
                <c:pt idx="61">
                  <c:v>977.31989999999996</c:v>
                </c:pt>
                <c:pt idx="62">
                  <c:v>970.00750000000005</c:v>
                </c:pt>
                <c:pt idx="63">
                  <c:v>962.8229</c:v>
                </c:pt>
                <c:pt idx="64">
                  <c:v>956.30229999999995</c:v>
                </c:pt>
                <c:pt idx="65">
                  <c:v>951.53120000000001</c:v>
                </c:pt>
                <c:pt idx="66">
                  <c:v>946.71230000000003</c:v>
                </c:pt>
                <c:pt idx="67">
                  <c:v>940.13800000000003</c:v>
                </c:pt>
                <c:pt idx="68">
                  <c:v>933.92079999999999</c:v>
                </c:pt>
                <c:pt idx="69">
                  <c:v>926.09450000000004</c:v>
                </c:pt>
                <c:pt idx="70">
                  <c:v>918.96600000000001</c:v>
                </c:pt>
                <c:pt idx="71">
                  <c:v>912.25829999999996</c:v>
                </c:pt>
                <c:pt idx="72">
                  <c:v>907.23400000000004</c:v>
                </c:pt>
                <c:pt idx="73">
                  <c:v>903.23749999999995</c:v>
                </c:pt>
                <c:pt idx="74">
                  <c:v>898.34140000000002</c:v>
                </c:pt>
                <c:pt idx="75">
                  <c:v>893.32330000000002</c:v>
                </c:pt>
                <c:pt idx="76">
                  <c:v>888.38300000000004</c:v>
                </c:pt>
                <c:pt idx="77">
                  <c:v>883.67769999999996</c:v>
                </c:pt>
                <c:pt idx="78">
                  <c:v>879.61689999999999</c:v>
                </c:pt>
                <c:pt idx="79">
                  <c:v>876.91160000000002</c:v>
                </c:pt>
                <c:pt idx="80">
                  <c:v>873.8365</c:v>
                </c:pt>
                <c:pt idx="81">
                  <c:v>869.57420000000002</c:v>
                </c:pt>
                <c:pt idx="82">
                  <c:v>865.91049999999996</c:v>
                </c:pt>
                <c:pt idx="83">
                  <c:v>863.39589999999998</c:v>
                </c:pt>
                <c:pt idx="84">
                  <c:v>861.17809999999997</c:v>
                </c:pt>
                <c:pt idx="85">
                  <c:v>857.1721</c:v>
                </c:pt>
                <c:pt idx="86">
                  <c:v>855.24779999999998</c:v>
                </c:pt>
                <c:pt idx="87">
                  <c:v>851.10220000000004</c:v>
                </c:pt>
                <c:pt idx="88">
                  <c:v>845.51930000000004</c:v>
                </c:pt>
                <c:pt idx="89">
                  <c:v>839.8623</c:v>
                </c:pt>
                <c:pt idx="90">
                  <c:v>834.14589999999998</c:v>
                </c:pt>
                <c:pt idx="91">
                  <c:v>829.00369999999998</c:v>
                </c:pt>
                <c:pt idx="92">
                  <c:v>824.63689999999997</c:v>
                </c:pt>
                <c:pt idx="93">
                  <c:v>818.63779999999997</c:v>
                </c:pt>
                <c:pt idx="94">
                  <c:v>810.76009999999997</c:v>
                </c:pt>
                <c:pt idx="95">
                  <c:v>803.70119999999997</c:v>
                </c:pt>
                <c:pt idx="96">
                  <c:v>794.35429999999997</c:v>
                </c:pt>
                <c:pt idx="97">
                  <c:v>785.33820000000003</c:v>
                </c:pt>
                <c:pt idx="98">
                  <c:v>775.03489999999999</c:v>
                </c:pt>
                <c:pt idx="99">
                  <c:v>762.96569999999997</c:v>
                </c:pt>
                <c:pt idx="100">
                  <c:v>753.90639999999996</c:v>
                </c:pt>
                <c:pt idx="101">
                  <c:v>745.33900000000006</c:v>
                </c:pt>
                <c:pt idx="102">
                  <c:v>735.44470000000001</c:v>
                </c:pt>
                <c:pt idx="103">
                  <c:v>725.79380000000003</c:v>
                </c:pt>
                <c:pt idx="104">
                  <c:v>716.58579999999995</c:v>
                </c:pt>
                <c:pt idx="105">
                  <c:v>706.80740000000003</c:v>
                </c:pt>
                <c:pt idx="106">
                  <c:v>696.04560000000004</c:v>
                </c:pt>
                <c:pt idx="107">
                  <c:v>687.0933</c:v>
                </c:pt>
                <c:pt idx="108">
                  <c:v>678.57259999999997</c:v>
                </c:pt>
                <c:pt idx="109">
                  <c:v>668.44719999999995</c:v>
                </c:pt>
                <c:pt idx="110">
                  <c:v>659.9085</c:v>
                </c:pt>
                <c:pt idx="111">
                  <c:v>652.68089999999995</c:v>
                </c:pt>
                <c:pt idx="112">
                  <c:v>646.32889999999998</c:v>
                </c:pt>
                <c:pt idx="113">
                  <c:v>639.57140000000004</c:v>
                </c:pt>
                <c:pt idx="114">
                  <c:v>633.44820000000004</c:v>
                </c:pt>
                <c:pt idx="115">
                  <c:v>626.82129999999995</c:v>
                </c:pt>
                <c:pt idx="116">
                  <c:v>617.94970000000001</c:v>
                </c:pt>
                <c:pt idx="117">
                  <c:v>609.23530000000005</c:v>
                </c:pt>
                <c:pt idx="118">
                  <c:v>600.67449999999997</c:v>
                </c:pt>
                <c:pt idx="119">
                  <c:v>593.66300000000001</c:v>
                </c:pt>
                <c:pt idx="120">
                  <c:v>587.92150000000004</c:v>
                </c:pt>
                <c:pt idx="121">
                  <c:v>582.56690000000003</c:v>
                </c:pt>
                <c:pt idx="122">
                  <c:v>576.05359999999996</c:v>
                </c:pt>
                <c:pt idx="123">
                  <c:v>568.43100000000004</c:v>
                </c:pt>
                <c:pt idx="124">
                  <c:v>561.77160000000003</c:v>
                </c:pt>
                <c:pt idx="125">
                  <c:v>553.28229999999996</c:v>
                </c:pt>
                <c:pt idx="126">
                  <c:v>547.54290000000003</c:v>
                </c:pt>
                <c:pt idx="127">
                  <c:v>542.14589999999998</c:v>
                </c:pt>
                <c:pt idx="128">
                  <c:v>537.7568</c:v>
                </c:pt>
                <c:pt idx="129">
                  <c:v>531.86040000000003</c:v>
                </c:pt>
                <c:pt idx="130">
                  <c:v>522.39440000000002</c:v>
                </c:pt>
                <c:pt idx="131">
                  <c:v>512.34780000000001</c:v>
                </c:pt>
                <c:pt idx="132">
                  <c:v>502.39170000000001</c:v>
                </c:pt>
                <c:pt idx="133">
                  <c:v>491.96449999999999</c:v>
                </c:pt>
                <c:pt idx="134">
                  <c:v>481.8218</c:v>
                </c:pt>
                <c:pt idx="135">
                  <c:v>471.92009999999999</c:v>
                </c:pt>
                <c:pt idx="136">
                  <c:v>463.06130000000002</c:v>
                </c:pt>
                <c:pt idx="137">
                  <c:v>454.16239999999999</c:v>
                </c:pt>
                <c:pt idx="138">
                  <c:v>447.06760000000003</c:v>
                </c:pt>
                <c:pt idx="139">
                  <c:v>441.67660000000001</c:v>
                </c:pt>
                <c:pt idx="140">
                  <c:v>436.61470000000003</c:v>
                </c:pt>
                <c:pt idx="141">
                  <c:v>431.75150000000002</c:v>
                </c:pt>
                <c:pt idx="142">
                  <c:v>429.12580000000003</c:v>
                </c:pt>
                <c:pt idx="143">
                  <c:v>427.16669999999999</c:v>
                </c:pt>
                <c:pt idx="144">
                  <c:v>422.76870000000002</c:v>
                </c:pt>
                <c:pt idx="145">
                  <c:v>419.61840000000001</c:v>
                </c:pt>
                <c:pt idx="146">
                  <c:v>417.66019999999997</c:v>
                </c:pt>
                <c:pt idx="147">
                  <c:v>415.05189999999999</c:v>
                </c:pt>
                <c:pt idx="148">
                  <c:v>412.15640000000002</c:v>
                </c:pt>
                <c:pt idx="149">
                  <c:v>409.98570000000001</c:v>
                </c:pt>
                <c:pt idx="150">
                  <c:v>407.12909999999999</c:v>
                </c:pt>
                <c:pt idx="151">
                  <c:v>403.02089999999998</c:v>
                </c:pt>
                <c:pt idx="152">
                  <c:v>399.40449999999998</c:v>
                </c:pt>
                <c:pt idx="153">
                  <c:v>395.351</c:v>
                </c:pt>
                <c:pt idx="154">
                  <c:v>391.11470000000003</c:v>
                </c:pt>
                <c:pt idx="155">
                  <c:v>386.60840000000002</c:v>
                </c:pt>
                <c:pt idx="156">
                  <c:v>383.06139999999999</c:v>
                </c:pt>
                <c:pt idx="157">
                  <c:v>379.47649999999999</c:v>
                </c:pt>
                <c:pt idx="158">
                  <c:v>374.34890000000001</c:v>
                </c:pt>
                <c:pt idx="159">
                  <c:v>369.52690000000001</c:v>
                </c:pt>
                <c:pt idx="160">
                  <c:v>365.81959999999998</c:v>
                </c:pt>
                <c:pt idx="161">
                  <c:v>363.73970000000003</c:v>
                </c:pt>
                <c:pt idx="162">
                  <c:v>362.1481</c:v>
                </c:pt>
                <c:pt idx="163">
                  <c:v>361.17169999999999</c:v>
                </c:pt>
                <c:pt idx="164">
                  <c:v>359.92649999999998</c:v>
                </c:pt>
                <c:pt idx="165">
                  <c:v>357.24689999999998</c:v>
                </c:pt>
                <c:pt idx="166">
                  <c:v>354.51150000000001</c:v>
                </c:pt>
                <c:pt idx="167">
                  <c:v>351.0924</c:v>
                </c:pt>
                <c:pt idx="168">
                  <c:v>347.07400000000001</c:v>
                </c:pt>
                <c:pt idx="169">
                  <c:v>343.49430000000001</c:v>
                </c:pt>
                <c:pt idx="170">
                  <c:v>341.05930000000001</c:v>
                </c:pt>
                <c:pt idx="171">
                  <c:v>339.29880000000003</c:v>
                </c:pt>
                <c:pt idx="172">
                  <c:v>335.87569999999999</c:v>
                </c:pt>
                <c:pt idx="173">
                  <c:v>333.4631</c:v>
                </c:pt>
                <c:pt idx="174">
                  <c:v>331.72430000000003</c:v>
                </c:pt>
                <c:pt idx="175">
                  <c:v>330.8141</c:v>
                </c:pt>
                <c:pt idx="176">
                  <c:v>331.28989999999999</c:v>
                </c:pt>
                <c:pt idx="177">
                  <c:v>331.47370000000001</c:v>
                </c:pt>
                <c:pt idx="178">
                  <c:v>332.18540000000002</c:v>
                </c:pt>
                <c:pt idx="179">
                  <c:v>332.98059999999998</c:v>
                </c:pt>
                <c:pt idx="180">
                  <c:v>336.1259</c:v>
                </c:pt>
                <c:pt idx="181">
                  <c:v>336.37599999999998</c:v>
                </c:pt>
                <c:pt idx="182">
                  <c:v>341.44970000000001</c:v>
                </c:pt>
                <c:pt idx="183">
                  <c:v>343.42559999999997</c:v>
                </c:pt>
                <c:pt idx="184">
                  <c:v>345.58409999999998</c:v>
                </c:pt>
                <c:pt idx="185">
                  <c:v>347.36989999999997</c:v>
                </c:pt>
                <c:pt idx="186">
                  <c:v>348.87029999999999</c:v>
                </c:pt>
                <c:pt idx="187">
                  <c:v>346.65190000000001</c:v>
                </c:pt>
                <c:pt idx="188">
                  <c:v>343.19009999999997</c:v>
                </c:pt>
                <c:pt idx="189">
                  <c:v>340.62130000000002</c:v>
                </c:pt>
                <c:pt idx="190">
                  <c:v>338.43520000000001</c:v>
                </c:pt>
                <c:pt idx="191">
                  <c:v>338.38659999999999</c:v>
                </c:pt>
                <c:pt idx="192">
                  <c:v>337.44499999999999</c:v>
                </c:pt>
                <c:pt idx="193">
                  <c:v>334.32229999999998</c:v>
                </c:pt>
                <c:pt idx="194">
                  <c:v>330.89800000000002</c:v>
                </c:pt>
                <c:pt idx="195">
                  <c:v>327.69279999999998</c:v>
                </c:pt>
                <c:pt idx="196">
                  <c:v>324.78559999999999</c:v>
                </c:pt>
                <c:pt idx="197">
                  <c:v>323.1053</c:v>
                </c:pt>
                <c:pt idx="198">
                  <c:v>323.08609999999999</c:v>
                </c:pt>
                <c:pt idx="199">
                  <c:v>323.50189999999998</c:v>
                </c:pt>
                <c:pt idx="200">
                  <c:v>322.96339999999998</c:v>
                </c:pt>
                <c:pt idx="201">
                  <c:v>323.1026</c:v>
                </c:pt>
                <c:pt idx="202">
                  <c:v>323.85309999999998</c:v>
                </c:pt>
                <c:pt idx="203">
                  <c:v>324.59500000000003</c:v>
                </c:pt>
                <c:pt idx="204">
                  <c:v>325.69170000000003</c:v>
                </c:pt>
                <c:pt idx="205">
                  <c:v>328.54199999999997</c:v>
                </c:pt>
                <c:pt idx="206">
                  <c:v>331.1925</c:v>
                </c:pt>
                <c:pt idx="207">
                  <c:v>331.88810000000001</c:v>
                </c:pt>
                <c:pt idx="208">
                  <c:v>332.53699999999998</c:v>
                </c:pt>
                <c:pt idx="209">
                  <c:v>333.47899999999998</c:v>
                </c:pt>
                <c:pt idx="210">
                  <c:v>334.28730000000002</c:v>
                </c:pt>
                <c:pt idx="211">
                  <c:v>332.06639999999999</c:v>
                </c:pt>
                <c:pt idx="212">
                  <c:v>334.36829999999998</c:v>
                </c:pt>
                <c:pt idx="213">
                  <c:v>336.75349999999997</c:v>
                </c:pt>
                <c:pt idx="214">
                  <c:v>337.90030000000002</c:v>
                </c:pt>
                <c:pt idx="215">
                  <c:v>339.2192</c:v>
                </c:pt>
                <c:pt idx="216">
                  <c:v>339.54700000000003</c:v>
                </c:pt>
                <c:pt idx="217">
                  <c:v>339.52850000000001</c:v>
                </c:pt>
                <c:pt idx="218">
                  <c:v>340.08850000000001</c:v>
                </c:pt>
                <c:pt idx="219">
                  <c:v>343.21640000000002</c:v>
                </c:pt>
                <c:pt idx="220">
                  <c:v>347.72649999999999</c:v>
                </c:pt>
                <c:pt idx="221">
                  <c:v>352.0505</c:v>
                </c:pt>
                <c:pt idx="222">
                  <c:v>355.67649999999998</c:v>
                </c:pt>
                <c:pt idx="223">
                  <c:v>358.86340000000001</c:v>
                </c:pt>
                <c:pt idx="224">
                  <c:v>362.5172</c:v>
                </c:pt>
                <c:pt idx="225">
                  <c:v>365.89400000000001</c:v>
                </c:pt>
                <c:pt idx="226">
                  <c:v>369.74619999999999</c:v>
                </c:pt>
                <c:pt idx="227">
                  <c:v>373.75060000000002</c:v>
                </c:pt>
                <c:pt idx="228">
                  <c:v>376.23410000000001</c:v>
                </c:pt>
                <c:pt idx="229">
                  <c:v>377.89699999999999</c:v>
                </c:pt>
                <c:pt idx="230">
                  <c:v>379.76089999999999</c:v>
                </c:pt>
                <c:pt idx="231">
                  <c:v>382.6123</c:v>
                </c:pt>
                <c:pt idx="232">
                  <c:v>386.08280000000002</c:v>
                </c:pt>
                <c:pt idx="233">
                  <c:v>389.91410000000002</c:v>
                </c:pt>
                <c:pt idx="234">
                  <c:v>394.03399999999999</c:v>
                </c:pt>
                <c:pt idx="235">
                  <c:v>397.4776</c:v>
                </c:pt>
                <c:pt idx="236">
                  <c:v>399.94920000000002</c:v>
                </c:pt>
                <c:pt idx="237">
                  <c:v>401.86950000000002</c:v>
                </c:pt>
                <c:pt idx="238">
                  <c:v>403.60599999999999</c:v>
                </c:pt>
                <c:pt idx="239">
                  <c:v>406.36700000000002</c:v>
                </c:pt>
                <c:pt idx="240">
                  <c:v>410.86689999999999</c:v>
                </c:pt>
                <c:pt idx="241">
                  <c:v>415.84379999999999</c:v>
                </c:pt>
                <c:pt idx="242">
                  <c:v>418.36149999999998</c:v>
                </c:pt>
                <c:pt idx="243">
                  <c:v>422.8963</c:v>
                </c:pt>
                <c:pt idx="244">
                  <c:v>427.42059999999998</c:v>
                </c:pt>
                <c:pt idx="245">
                  <c:v>431.90359999999998</c:v>
                </c:pt>
                <c:pt idx="246">
                  <c:v>436.37580000000003</c:v>
                </c:pt>
                <c:pt idx="247">
                  <c:v>441.315</c:v>
                </c:pt>
                <c:pt idx="248">
                  <c:v>446.72989999999999</c:v>
                </c:pt>
                <c:pt idx="249">
                  <c:v>450.54910000000001</c:v>
                </c:pt>
                <c:pt idx="250">
                  <c:v>454.18369999999999</c:v>
                </c:pt>
                <c:pt idx="251">
                  <c:v>456.68740000000003</c:v>
                </c:pt>
                <c:pt idx="252">
                  <c:v>459.97129999999999</c:v>
                </c:pt>
                <c:pt idx="253">
                  <c:v>463.65649999999999</c:v>
                </c:pt>
                <c:pt idx="254">
                  <c:v>468.3732</c:v>
                </c:pt>
                <c:pt idx="255">
                  <c:v>473.35599999999999</c:v>
                </c:pt>
                <c:pt idx="256">
                  <c:v>477.31189999999998</c:v>
                </c:pt>
                <c:pt idx="257">
                  <c:v>480.44439999999997</c:v>
                </c:pt>
                <c:pt idx="258">
                  <c:v>483.30720000000002</c:v>
                </c:pt>
                <c:pt idx="259">
                  <c:v>486.2328</c:v>
                </c:pt>
                <c:pt idx="260">
                  <c:v>490.05070000000001</c:v>
                </c:pt>
                <c:pt idx="261">
                  <c:v>494.1069</c:v>
                </c:pt>
                <c:pt idx="262">
                  <c:v>498.30709999999999</c:v>
                </c:pt>
                <c:pt idx="263">
                  <c:v>501.53539999999998</c:v>
                </c:pt>
                <c:pt idx="264">
                  <c:v>503.54050000000001</c:v>
                </c:pt>
                <c:pt idx="265">
                  <c:v>505.66030000000001</c:v>
                </c:pt>
                <c:pt idx="266">
                  <c:v>507.87090000000001</c:v>
                </c:pt>
                <c:pt idx="267">
                  <c:v>510.56990000000002</c:v>
                </c:pt>
                <c:pt idx="268">
                  <c:v>514.58150000000001</c:v>
                </c:pt>
                <c:pt idx="269">
                  <c:v>518.99620000000004</c:v>
                </c:pt>
                <c:pt idx="270">
                  <c:v>522.32029999999997</c:v>
                </c:pt>
                <c:pt idx="271">
                  <c:v>525.6232</c:v>
                </c:pt>
                <c:pt idx="272">
                  <c:v>528.49059999999997</c:v>
                </c:pt>
                <c:pt idx="273">
                  <c:v>530.66869999999994</c:v>
                </c:pt>
                <c:pt idx="274">
                  <c:v>531.27089999999998</c:v>
                </c:pt>
                <c:pt idx="275">
                  <c:v>538.46190000000001</c:v>
                </c:pt>
                <c:pt idx="276">
                  <c:v>543.51900000000001</c:v>
                </c:pt>
                <c:pt idx="277">
                  <c:v>547.98779999999999</c:v>
                </c:pt>
                <c:pt idx="278">
                  <c:v>551.59209999999996</c:v>
                </c:pt>
                <c:pt idx="279">
                  <c:v>554.08399999999995</c:v>
                </c:pt>
                <c:pt idx="280">
                  <c:v>556.35540000000003</c:v>
                </c:pt>
                <c:pt idx="281">
                  <c:v>559.60050000000001</c:v>
                </c:pt>
                <c:pt idx="282">
                  <c:v>564.20650000000001</c:v>
                </c:pt>
                <c:pt idx="283">
                  <c:v>568.95950000000005</c:v>
                </c:pt>
                <c:pt idx="284">
                  <c:v>572.21469999999999</c:v>
                </c:pt>
                <c:pt idx="285">
                  <c:v>574.13990000000001</c:v>
                </c:pt>
                <c:pt idx="286">
                  <c:v>576.15459999999996</c:v>
                </c:pt>
                <c:pt idx="287">
                  <c:v>578.29960000000005</c:v>
                </c:pt>
                <c:pt idx="288">
                  <c:v>581.10289999999998</c:v>
                </c:pt>
                <c:pt idx="289">
                  <c:v>584.5521</c:v>
                </c:pt>
                <c:pt idx="290">
                  <c:v>588.13879999999995</c:v>
                </c:pt>
                <c:pt idx="291">
                  <c:v>590.59730000000002</c:v>
                </c:pt>
                <c:pt idx="292">
                  <c:v>592.53790000000004</c:v>
                </c:pt>
                <c:pt idx="293">
                  <c:v>594.39610000000005</c:v>
                </c:pt>
                <c:pt idx="294">
                  <c:v>595.90719999999999</c:v>
                </c:pt>
                <c:pt idx="295">
                  <c:v>599.85770000000002</c:v>
                </c:pt>
                <c:pt idx="296">
                  <c:v>604.48649999999998</c:v>
                </c:pt>
                <c:pt idx="297">
                  <c:v>608.98760000000004</c:v>
                </c:pt>
                <c:pt idx="298">
                  <c:v>612.52419999999995</c:v>
                </c:pt>
                <c:pt idx="299">
                  <c:v>615.99959999999999</c:v>
                </c:pt>
                <c:pt idx="300">
                  <c:v>620.01</c:v>
                </c:pt>
                <c:pt idx="301">
                  <c:v>624.11199999999997</c:v>
                </c:pt>
                <c:pt idx="302">
                  <c:v>628.11869999999999</c:v>
                </c:pt>
                <c:pt idx="303">
                  <c:v>632.61159999999995</c:v>
                </c:pt>
                <c:pt idx="304">
                  <c:v>636.38689999999997</c:v>
                </c:pt>
                <c:pt idx="305">
                  <c:v>640.24369999999999</c:v>
                </c:pt>
                <c:pt idx="306">
                  <c:v>643.61080000000004</c:v>
                </c:pt>
                <c:pt idx="307">
                  <c:v>646.83770000000004</c:v>
                </c:pt>
                <c:pt idx="308">
                  <c:v>650.48900000000003</c:v>
                </c:pt>
                <c:pt idx="309">
                  <c:v>654.79259999999999</c:v>
                </c:pt>
                <c:pt idx="310">
                  <c:v>659.40340000000003</c:v>
                </c:pt>
                <c:pt idx="311">
                  <c:v>663.97119999999995</c:v>
                </c:pt>
                <c:pt idx="312">
                  <c:v>667.46450000000004</c:v>
                </c:pt>
                <c:pt idx="313">
                  <c:v>671.09529999999995</c:v>
                </c:pt>
                <c:pt idx="314">
                  <c:v>673.88490000000002</c:v>
                </c:pt>
                <c:pt idx="315">
                  <c:v>677.97760000000005</c:v>
                </c:pt>
                <c:pt idx="316">
                  <c:v>681.87959999999998</c:v>
                </c:pt>
                <c:pt idx="317">
                  <c:v>685.79750000000001</c:v>
                </c:pt>
                <c:pt idx="318">
                  <c:v>690.97370000000001</c:v>
                </c:pt>
                <c:pt idx="319">
                  <c:v>694.86929999999995</c:v>
                </c:pt>
                <c:pt idx="320">
                  <c:v>698.14229999999998</c:v>
                </c:pt>
                <c:pt idx="321">
                  <c:v>701.49670000000003</c:v>
                </c:pt>
                <c:pt idx="322">
                  <c:v>704.94050000000004</c:v>
                </c:pt>
                <c:pt idx="323">
                  <c:v>708.69529999999997</c:v>
                </c:pt>
                <c:pt idx="324">
                  <c:v>712.77459999999996</c:v>
                </c:pt>
                <c:pt idx="325">
                  <c:v>717.07150000000001</c:v>
                </c:pt>
                <c:pt idx="326">
                  <c:v>720.74540000000002</c:v>
                </c:pt>
                <c:pt idx="327">
                  <c:v>724.50250000000005</c:v>
                </c:pt>
                <c:pt idx="328">
                  <c:v>728.08609999999999</c:v>
                </c:pt>
                <c:pt idx="329">
                  <c:v>731.69510000000002</c:v>
                </c:pt>
                <c:pt idx="330">
                  <c:v>735.62360000000001</c:v>
                </c:pt>
                <c:pt idx="331">
                  <c:v>739.93349999999998</c:v>
                </c:pt>
                <c:pt idx="332">
                  <c:v>744.47850000000005</c:v>
                </c:pt>
                <c:pt idx="333">
                  <c:v>745.47680000000003</c:v>
                </c:pt>
                <c:pt idx="334">
                  <c:v>747.75400000000002</c:v>
                </c:pt>
                <c:pt idx="335">
                  <c:v>752.53409999999997</c:v>
                </c:pt>
                <c:pt idx="336">
                  <c:v>754.82870000000003</c:v>
                </c:pt>
                <c:pt idx="337">
                  <c:v>756.97699999999998</c:v>
                </c:pt>
                <c:pt idx="338">
                  <c:v>760.44349999999997</c:v>
                </c:pt>
                <c:pt idx="339">
                  <c:v>764.26279999999997</c:v>
                </c:pt>
                <c:pt idx="340">
                  <c:v>766.66600000000005</c:v>
                </c:pt>
                <c:pt idx="341">
                  <c:v>771.26660000000004</c:v>
                </c:pt>
                <c:pt idx="342">
                  <c:v>773.44569999999999</c:v>
                </c:pt>
                <c:pt idx="343">
                  <c:v>775.73220000000003</c:v>
                </c:pt>
                <c:pt idx="344">
                  <c:v>778.0222</c:v>
                </c:pt>
                <c:pt idx="345">
                  <c:v>781.35389999999995</c:v>
                </c:pt>
                <c:pt idx="346">
                  <c:v>784.67420000000004</c:v>
                </c:pt>
                <c:pt idx="347">
                  <c:v>786.47789999999998</c:v>
                </c:pt>
                <c:pt idx="348">
                  <c:v>787.74109999999996</c:v>
                </c:pt>
                <c:pt idx="349">
                  <c:v>789.00300000000004</c:v>
                </c:pt>
                <c:pt idx="350">
                  <c:v>790.55799999999999</c:v>
                </c:pt>
                <c:pt idx="351">
                  <c:v>792.89580000000001</c:v>
                </c:pt>
                <c:pt idx="352">
                  <c:v>796.15219999999999</c:v>
                </c:pt>
                <c:pt idx="353">
                  <c:v>799.50319999999999</c:v>
                </c:pt>
                <c:pt idx="354">
                  <c:v>801.31719999999996</c:v>
                </c:pt>
                <c:pt idx="355">
                  <c:v>803.0385</c:v>
                </c:pt>
                <c:pt idx="356">
                  <c:v>804.72799999999995</c:v>
                </c:pt>
                <c:pt idx="357">
                  <c:v>807.30380000000002</c:v>
                </c:pt>
                <c:pt idx="358">
                  <c:v>810.04989999999998</c:v>
                </c:pt>
                <c:pt idx="359">
                  <c:v>809.00170000000003</c:v>
                </c:pt>
                <c:pt idx="360">
                  <c:v>813.37130000000002</c:v>
                </c:pt>
                <c:pt idx="361">
                  <c:v>821.29139999999995</c:v>
                </c:pt>
                <c:pt idx="362">
                  <c:v>823.66409999999996</c:v>
                </c:pt>
                <c:pt idx="363">
                  <c:v>826.22199999999998</c:v>
                </c:pt>
              </c:numCache>
            </c:numRef>
          </c:val>
          <c:smooth val="0"/>
          <c:extLst>
            <c:ext xmlns:c16="http://schemas.microsoft.com/office/drawing/2014/chart" uri="{C3380CC4-5D6E-409C-BE32-E72D297353CC}">
              <c16:uniqueId val="{00000004-5A42-49E4-ABF8-E3995D7DD516}"/>
            </c:ext>
          </c:extLst>
        </c:ser>
        <c:dLbls>
          <c:showLegendKey val="0"/>
          <c:showVal val="0"/>
          <c:showCatName val="0"/>
          <c:showSerName val="0"/>
          <c:showPercent val="0"/>
          <c:showBubbleSize val="0"/>
        </c:dLbls>
        <c:smooth val="0"/>
        <c:axId val="873950368"/>
        <c:axId val="873951680"/>
        <c:extLst>
          <c:ext xmlns:c15="http://schemas.microsoft.com/office/drawing/2012/chart" uri="{02D57815-91ED-43cb-92C2-25804820EDAC}">
            <c15:filteredLineSeries>
              <c15:ser>
                <c:idx val="0"/>
                <c:order val="0"/>
                <c:tx>
                  <c:strRef>
                    <c:extLst>
                      <c:ext uri="{02D57815-91ED-43cb-92C2-25804820EDAC}">
                        <c15:formulaRef>
                          <c15:sqref>'Figure 4 pop up C chart &amp; data'!$K$1</c15:sqref>
                        </c15:formulaRef>
                      </c:ext>
                    </c:extLst>
                    <c:strCache>
                      <c:ptCount val="1"/>
                      <c:pt idx="0">
                        <c:v>15/16</c:v>
                      </c:pt>
                    </c:strCache>
                  </c:strRef>
                </c:tx>
                <c:spPr>
                  <a:ln w="28575" cap="rnd">
                    <a:solidFill>
                      <a:schemeClr val="accent1"/>
                    </a:solidFill>
                    <a:round/>
                  </a:ln>
                  <a:effectLst/>
                </c:spPr>
                <c:marker>
                  <c:symbol val="none"/>
                </c:marker>
                <c:cat>
                  <c:numRef>
                    <c:extLst>
                      <c:ext uri="{02D57815-91ED-43cb-92C2-25804820EDAC}">
                        <c15:formulaRef>
                          <c15:sqref>'Figure 4 pop up C chart &amp; data'!$J$2:$J$366</c15:sqref>
                        </c15:formulaRef>
                      </c:ext>
                    </c:extLst>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Ref>
                    <c:extLst>
                      <c:ext uri="{02D57815-91ED-43cb-92C2-25804820EDAC}">
                        <c15:formulaRef>
                          <c15:sqref>'Figure 4 pop up C chart &amp; data'!$K$2:$K$366</c15:sqref>
                        </c15:formulaRef>
                      </c:ext>
                    </c:extLst>
                    <c:numCache>
                      <c:formatCode>0.00</c:formatCode>
                      <c:ptCount val="365"/>
                      <c:pt idx="0">
                        <c:v>859.59849999999994</c:v>
                      </c:pt>
                      <c:pt idx="1">
                        <c:v>861.35640000000001</c:v>
                      </c:pt>
                      <c:pt idx="2">
                        <c:v>863.74789999999996</c:v>
                      </c:pt>
                      <c:pt idx="3">
                        <c:v>866.33569999999997</c:v>
                      </c:pt>
                      <c:pt idx="4">
                        <c:v>868.07119999999998</c:v>
                      </c:pt>
                      <c:pt idx="5">
                        <c:v>870.17809999999997</c:v>
                      </c:pt>
                      <c:pt idx="6">
                        <c:v>871.95460000000003</c:v>
                      </c:pt>
                      <c:pt idx="7">
                        <c:v>873.40319999999997</c:v>
                      </c:pt>
                      <c:pt idx="8">
                        <c:v>875.00609999999995</c:v>
                      </c:pt>
                      <c:pt idx="9">
                        <c:v>877.01390000000004</c:v>
                      </c:pt>
                      <c:pt idx="10">
                        <c:v>878.89049999999997</c:v>
                      </c:pt>
                      <c:pt idx="11">
                        <c:v>879.39530000000002</c:v>
                      </c:pt>
                      <c:pt idx="12">
                        <c:v>879.04020000000003</c:v>
                      </c:pt>
                      <c:pt idx="13">
                        <c:v>878.39210000000003</c:v>
                      </c:pt>
                      <c:pt idx="14">
                        <c:v>877.505</c:v>
                      </c:pt>
                      <c:pt idx="15">
                        <c:v>876.8211</c:v>
                      </c:pt>
                      <c:pt idx="16">
                        <c:v>877.08159999999998</c:v>
                      </c:pt>
                      <c:pt idx="17">
                        <c:v>877.4873</c:v>
                      </c:pt>
                      <c:pt idx="18">
                        <c:v>876.66459999999995</c:v>
                      </c:pt>
                      <c:pt idx="19">
                        <c:v>875.57950000000005</c:v>
                      </c:pt>
                      <c:pt idx="20">
                        <c:v>874.63340000000005</c:v>
                      </c:pt>
                      <c:pt idx="21">
                        <c:v>873.85879999999997</c:v>
                      </c:pt>
                      <c:pt idx="22">
                        <c:v>873.83820000000003</c:v>
                      </c:pt>
                      <c:pt idx="23">
                        <c:v>874.59529999999995</c:v>
                      </c:pt>
                      <c:pt idx="24">
                        <c:v>875.2577</c:v>
                      </c:pt>
                      <c:pt idx="25">
                        <c:v>875.07590000000005</c:v>
                      </c:pt>
                      <c:pt idx="26">
                        <c:v>874.71640000000002</c:v>
                      </c:pt>
                      <c:pt idx="27">
                        <c:v>874.31110000000001</c:v>
                      </c:pt>
                      <c:pt idx="28">
                        <c:v>875.34550000000002</c:v>
                      </c:pt>
                      <c:pt idx="29">
                        <c:v>875.03030000000001</c:v>
                      </c:pt>
                      <c:pt idx="30">
                        <c:v>876.62059999999997</c:v>
                      </c:pt>
                      <c:pt idx="31">
                        <c:v>877.28089999999997</c:v>
                      </c:pt>
                      <c:pt idx="32">
                        <c:v>875.42049999999995</c:v>
                      </c:pt>
                      <c:pt idx="33">
                        <c:v>873.39909999999998</c:v>
                      </c:pt>
                      <c:pt idx="34">
                        <c:v>871.70050000000003</c:v>
                      </c:pt>
                      <c:pt idx="35">
                        <c:v>870.28060000000005</c:v>
                      </c:pt>
                      <c:pt idx="36">
                        <c:v>869.84929999999997</c:v>
                      </c:pt>
                      <c:pt idx="37">
                        <c:v>870.44899999999996</c:v>
                      </c:pt>
                      <c:pt idx="38">
                        <c:v>871.16010000000006</c:v>
                      </c:pt>
                      <c:pt idx="39">
                        <c:v>870.81910000000005</c:v>
                      </c:pt>
                      <c:pt idx="40">
                        <c:v>870.28560000000004</c:v>
                      </c:pt>
                      <c:pt idx="41">
                        <c:v>870.07560000000001</c:v>
                      </c:pt>
                      <c:pt idx="42">
                        <c:v>869.22180000000003</c:v>
                      </c:pt>
                      <c:pt idx="43">
                        <c:v>868.53020000000004</c:v>
                      </c:pt>
                      <c:pt idx="44">
                        <c:v>867.51</c:v>
                      </c:pt>
                      <c:pt idx="45">
                        <c:v>867.75450000000001</c:v>
                      </c:pt>
                      <c:pt idx="46">
                        <c:v>866.77030000000002</c:v>
                      </c:pt>
                      <c:pt idx="47">
                        <c:v>865.58219999999994</c:v>
                      </c:pt>
                      <c:pt idx="48">
                        <c:v>864.70309999999995</c:v>
                      </c:pt>
                      <c:pt idx="49">
                        <c:v>863.50490000000002</c:v>
                      </c:pt>
                      <c:pt idx="50">
                        <c:v>862.74649999999997</c:v>
                      </c:pt>
                      <c:pt idx="51">
                        <c:v>860.86519999999996</c:v>
                      </c:pt>
                      <c:pt idx="52">
                        <c:v>857.76310000000001</c:v>
                      </c:pt>
                      <c:pt idx="53">
                        <c:v>852.55060000000003</c:v>
                      </c:pt>
                      <c:pt idx="54">
                        <c:v>847.17499999999995</c:v>
                      </c:pt>
                      <c:pt idx="55">
                        <c:v>842.14009999999996</c:v>
                      </c:pt>
                      <c:pt idx="56">
                        <c:v>837.03530000000001</c:v>
                      </c:pt>
                      <c:pt idx="57">
                        <c:v>832.41420000000005</c:v>
                      </c:pt>
                      <c:pt idx="58">
                        <c:v>828.75919999999996</c:v>
                      </c:pt>
                      <c:pt idx="59">
                        <c:v>825.84119999999996</c:v>
                      </c:pt>
                      <c:pt idx="60">
                        <c:v>821.18960000000004</c:v>
                      </c:pt>
                      <c:pt idx="61">
                        <c:v>817.40800000000002</c:v>
                      </c:pt>
                      <c:pt idx="62">
                        <c:v>813.75319999999999</c:v>
                      </c:pt>
                      <c:pt idx="63">
                        <c:v>809.88930000000005</c:v>
                      </c:pt>
                      <c:pt idx="64">
                        <c:v>806.47789999999998</c:v>
                      </c:pt>
                      <c:pt idx="65">
                        <c:v>803.95159999999998</c:v>
                      </c:pt>
                      <c:pt idx="66">
                        <c:v>801.70569999999998</c:v>
                      </c:pt>
                      <c:pt idx="67">
                        <c:v>798.86479999999995</c:v>
                      </c:pt>
                      <c:pt idx="68">
                        <c:v>795.83870000000002</c:v>
                      </c:pt>
                      <c:pt idx="69">
                        <c:v>792.06989999999996</c:v>
                      </c:pt>
                      <c:pt idx="70">
                        <c:v>787.57749999999999</c:v>
                      </c:pt>
                      <c:pt idx="71">
                        <c:v>782.98739999999998</c:v>
                      </c:pt>
                      <c:pt idx="72">
                        <c:v>779.56799999999998</c:v>
                      </c:pt>
                      <c:pt idx="73">
                        <c:v>776.34299999999996</c:v>
                      </c:pt>
                      <c:pt idx="74">
                        <c:v>771.73760000000004</c:v>
                      </c:pt>
                      <c:pt idx="75">
                        <c:v>767.37419999999997</c:v>
                      </c:pt>
                      <c:pt idx="76">
                        <c:v>763.53060000000005</c:v>
                      </c:pt>
                      <c:pt idx="77">
                        <c:v>760.67049999999995</c:v>
                      </c:pt>
                      <c:pt idx="78">
                        <c:v>758.0068</c:v>
                      </c:pt>
                      <c:pt idx="79">
                        <c:v>756.61270000000002</c:v>
                      </c:pt>
                      <c:pt idx="80">
                        <c:v>755.37490000000003</c:v>
                      </c:pt>
                      <c:pt idx="81">
                        <c:v>752.80110000000002</c:v>
                      </c:pt>
                      <c:pt idx="82">
                        <c:v>750.6934</c:v>
                      </c:pt>
                      <c:pt idx="83">
                        <c:v>748.60659999999996</c:v>
                      </c:pt>
                      <c:pt idx="84">
                        <c:v>747.13940000000002</c:v>
                      </c:pt>
                      <c:pt idx="85">
                        <c:v>745.99040000000002</c:v>
                      </c:pt>
                      <c:pt idx="86">
                        <c:v>745.15219999999999</c:v>
                      </c:pt>
                      <c:pt idx="87">
                        <c:v>743.67679999999996</c:v>
                      </c:pt>
                      <c:pt idx="88">
                        <c:v>740.9828</c:v>
                      </c:pt>
                      <c:pt idx="89">
                        <c:v>737.86829999999998</c:v>
                      </c:pt>
                      <c:pt idx="90">
                        <c:v>734.70489999999995</c:v>
                      </c:pt>
                      <c:pt idx="91">
                        <c:v>736.47850000000005</c:v>
                      </c:pt>
                      <c:pt idx="92">
                        <c:v>733.35019999999997</c:v>
                      </c:pt>
                      <c:pt idx="93">
                        <c:v>729.58870000000002</c:v>
                      </c:pt>
                      <c:pt idx="94">
                        <c:v>725.35730000000001</c:v>
                      </c:pt>
                      <c:pt idx="95">
                        <c:v>719.32659999999998</c:v>
                      </c:pt>
                      <c:pt idx="96">
                        <c:v>713.30050000000006</c:v>
                      </c:pt>
                      <c:pt idx="97">
                        <c:v>707.79330000000004</c:v>
                      </c:pt>
                      <c:pt idx="98">
                        <c:v>702.07749999999999</c:v>
                      </c:pt>
                      <c:pt idx="99">
                        <c:v>696.80939999999998</c:v>
                      </c:pt>
                      <c:pt idx="100">
                        <c:v>692.89970000000005</c:v>
                      </c:pt>
                      <c:pt idx="101">
                        <c:v>689.50080000000003</c:v>
                      </c:pt>
                      <c:pt idx="102">
                        <c:v>684.75149999999996</c:v>
                      </c:pt>
                      <c:pt idx="103">
                        <c:v>680.42100000000005</c:v>
                      </c:pt>
                      <c:pt idx="104">
                        <c:v>675.41160000000002</c:v>
                      </c:pt>
                      <c:pt idx="105">
                        <c:v>669.31719999999996</c:v>
                      </c:pt>
                      <c:pt idx="106">
                        <c:v>662.89300000000003</c:v>
                      </c:pt>
                      <c:pt idx="107">
                        <c:v>657.19849999999997</c:v>
                      </c:pt>
                      <c:pt idx="108">
                        <c:v>651.05690000000004</c:v>
                      </c:pt>
                      <c:pt idx="109">
                        <c:v>642.26260000000002</c:v>
                      </c:pt>
                      <c:pt idx="110">
                        <c:v>633.41759999999999</c:v>
                      </c:pt>
                      <c:pt idx="111">
                        <c:v>624.85350000000005</c:v>
                      </c:pt>
                      <c:pt idx="112">
                        <c:v>616.36450000000002</c:v>
                      </c:pt>
                      <c:pt idx="113">
                        <c:v>608.48860000000002</c:v>
                      </c:pt>
                      <c:pt idx="114">
                        <c:v>602.70870000000002</c:v>
                      </c:pt>
                      <c:pt idx="115">
                        <c:v>598.05050000000006</c:v>
                      </c:pt>
                      <c:pt idx="116">
                        <c:v>593.2373</c:v>
                      </c:pt>
                      <c:pt idx="117">
                        <c:v>588.94100000000003</c:v>
                      </c:pt>
                      <c:pt idx="118">
                        <c:v>584.67679999999996</c:v>
                      </c:pt>
                      <c:pt idx="119">
                        <c:v>580.49609999999996</c:v>
                      </c:pt>
                      <c:pt idx="120">
                        <c:v>576.66650000000004</c:v>
                      </c:pt>
                      <c:pt idx="121">
                        <c:v>573.53440000000001</c:v>
                      </c:pt>
                      <c:pt idx="122">
                        <c:v>570.8614</c:v>
                      </c:pt>
                      <c:pt idx="123">
                        <c:v>567.68060000000003</c:v>
                      </c:pt>
                      <c:pt idx="124">
                        <c:v>564.16920000000005</c:v>
                      </c:pt>
                      <c:pt idx="125">
                        <c:v>559.73030000000006</c:v>
                      </c:pt>
                      <c:pt idx="126">
                        <c:v>555.23699999999997</c:v>
                      </c:pt>
                      <c:pt idx="127">
                        <c:v>551.34799999999996</c:v>
                      </c:pt>
                      <c:pt idx="128">
                        <c:v>548.6825</c:v>
                      </c:pt>
                      <c:pt idx="129">
                        <c:v>546.1902</c:v>
                      </c:pt>
                      <c:pt idx="130">
                        <c:v>542.74400000000003</c:v>
                      </c:pt>
                      <c:pt idx="131">
                        <c:v>539.05700000000002</c:v>
                      </c:pt>
                      <c:pt idx="132">
                        <c:v>534.94190000000003</c:v>
                      </c:pt>
                      <c:pt idx="133">
                        <c:v>530.51620000000003</c:v>
                      </c:pt>
                      <c:pt idx="134">
                        <c:v>526.3546</c:v>
                      </c:pt>
                      <c:pt idx="135">
                        <c:v>523.26499999999999</c:v>
                      </c:pt>
                      <c:pt idx="136">
                        <c:v>520.37559999999996</c:v>
                      </c:pt>
                      <c:pt idx="137">
                        <c:v>515.67399999999998</c:v>
                      </c:pt>
                      <c:pt idx="138">
                        <c:v>510.31079999999997</c:v>
                      </c:pt>
                      <c:pt idx="139">
                        <c:v>504.68790000000001</c:v>
                      </c:pt>
                      <c:pt idx="140">
                        <c:v>499.27260000000001</c:v>
                      </c:pt>
                      <c:pt idx="141">
                        <c:v>494.71570000000003</c:v>
                      </c:pt>
                      <c:pt idx="142">
                        <c:v>491.93720000000002</c:v>
                      </c:pt>
                      <c:pt idx="143">
                        <c:v>490.1259</c:v>
                      </c:pt>
                      <c:pt idx="144">
                        <c:v>487.46539999999999</c:v>
                      </c:pt>
                      <c:pt idx="145">
                        <c:v>484.1995</c:v>
                      </c:pt>
                      <c:pt idx="146">
                        <c:v>480.19880000000001</c:v>
                      </c:pt>
                      <c:pt idx="147">
                        <c:v>475.53190000000001</c:v>
                      </c:pt>
                      <c:pt idx="148">
                        <c:v>470.8338</c:v>
                      </c:pt>
                      <c:pt idx="149">
                        <c:v>467.44209999999998</c:v>
                      </c:pt>
                      <c:pt idx="150">
                        <c:v>464.26569999999998</c:v>
                      </c:pt>
                      <c:pt idx="151">
                        <c:v>454.99939999999998</c:v>
                      </c:pt>
                      <c:pt idx="152">
                        <c:v>451.23090000000002</c:v>
                      </c:pt>
                      <c:pt idx="153">
                        <c:v>446.7183</c:v>
                      </c:pt>
                      <c:pt idx="154">
                        <c:v>442.1549</c:v>
                      </c:pt>
                      <c:pt idx="155">
                        <c:v>438.76960000000003</c:v>
                      </c:pt>
                      <c:pt idx="156">
                        <c:v>435.4658</c:v>
                      </c:pt>
                      <c:pt idx="157">
                        <c:v>430.48180000000002</c:v>
                      </c:pt>
                      <c:pt idx="158">
                        <c:v>425.61369999999999</c:v>
                      </c:pt>
                      <c:pt idx="159">
                        <c:v>421.0027</c:v>
                      </c:pt>
                      <c:pt idx="160">
                        <c:v>416.66219999999998</c:v>
                      </c:pt>
                      <c:pt idx="161">
                        <c:v>412.60169999999999</c:v>
                      </c:pt>
                      <c:pt idx="162">
                        <c:v>410.0881</c:v>
                      </c:pt>
                      <c:pt idx="163">
                        <c:v>407.59249999999997</c:v>
                      </c:pt>
                      <c:pt idx="164">
                        <c:v>403.93729999999999</c:v>
                      </c:pt>
                      <c:pt idx="165">
                        <c:v>399.83870000000002</c:v>
                      </c:pt>
                      <c:pt idx="166">
                        <c:v>395.58969999999999</c:v>
                      </c:pt>
                      <c:pt idx="167">
                        <c:v>391.95069999999998</c:v>
                      </c:pt>
                      <c:pt idx="168">
                        <c:v>388.88959999999997</c:v>
                      </c:pt>
                      <c:pt idx="169">
                        <c:v>387.12389999999999</c:v>
                      </c:pt>
                      <c:pt idx="170">
                        <c:v>385.57960000000003</c:v>
                      </c:pt>
                      <c:pt idx="171">
                        <c:v>382.77120000000002</c:v>
                      </c:pt>
                      <c:pt idx="172">
                        <c:v>380.40989999999999</c:v>
                      </c:pt>
                      <c:pt idx="173">
                        <c:v>377.9667</c:v>
                      </c:pt>
                      <c:pt idx="174">
                        <c:v>375.82900000000001</c:v>
                      </c:pt>
                      <c:pt idx="175">
                        <c:v>374.48</c:v>
                      </c:pt>
                      <c:pt idx="176">
                        <c:v>374.13209999999998</c:v>
                      </c:pt>
                      <c:pt idx="177">
                        <c:v>374.10070000000002</c:v>
                      </c:pt>
                      <c:pt idx="178">
                        <c:v>373.68819999999999</c:v>
                      </c:pt>
                      <c:pt idx="179">
                        <c:v>372.49430000000001</c:v>
                      </c:pt>
                      <c:pt idx="180">
                        <c:v>371.47089999999997</c:v>
                      </c:pt>
                      <c:pt idx="181">
                        <c:v>371.7518</c:v>
                      </c:pt>
                      <c:pt idx="182">
                        <c:v>373.01819999999998</c:v>
                      </c:pt>
                      <c:pt idx="183">
                        <c:v>374.4658</c:v>
                      </c:pt>
                      <c:pt idx="184">
                        <c:v>376.7475</c:v>
                      </c:pt>
                      <c:pt idx="185">
                        <c:v>378.31659999999999</c:v>
                      </c:pt>
                      <c:pt idx="186">
                        <c:v>369.68830000000003</c:v>
                      </c:pt>
                      <c:pt idx="187">
                        <c:v>381.99950000000001</c:v>
                      </c:pt>
                      <c:pt idx="188">
                        <c:v>387.06689999999998</c:v>
                      </c:pt>
                      <c:pt idx="189">
                        <c:v>387.81659999999999</c:v>
                      </c:pt>
                      <c:pt idx="190">
                        <c:v>389.53800000000001</c:v>
                      </c:pt>
                      <c:pt idx="191">
                        <c:v>391.8886</c:v>
                      </c:pt>
                      <c:pt idx="192">
                        <c:v>393.59800000000001</c:v>
                      </c:pt>
                      <c:pt idx="193">
                        <c:v>394.81700000000001</c:v>
                      </c:pt>
                      <c:pt idx="194">
                        <c:v>396.2201</c:v>
                      </c:pt>
                      <c:pt idx="195">
                        <c:v>397.51130000000001</c:v>
                      </c:pt>
                      <c:pt idx="196">
                        <c:v>409.59730000000002</c:v>
                      </c:pt>
                      <c:pt idx="197">
                        <c:v>411.82960000000003</c:v>
                      </c:pt>
                      <c:pt idx="198">
                        <c:v>413.79640000000001</c:v>
                      </c:pt>
                      <c:pt idx="199">
                        <c:v>414.959</c:v>
                      </c:pt>
                      <c:pt idx="200">
                        <c:v>416.58510000000001</c:v>
                      </c:pt>
                      <c:pt idx="201">
                        <c:v>418.23349999999999</c:v>
                      </c:pt>
                      <c:pt idx="202">
                        <c:v>420.13159999999999</c:v>
                      </c:pt>
                      <c:pt idx="203">
                        <c:v>422.1046</c:v>
                      </c:pt>
                      <c:pt idx="204">
                        <c:v>424.26620000000003</c:v>
                      </c:pt>
                      <c:pt idx="205">
                        <c:v>426.02499999999998</c:v>
                      </c:pt>
                      <c:pt idx="206">
                        <c:v>426.38529999999997</c:v>
                      </c:pt>
                      <c:pt idx="207">
                        <c:v>425.6773</c:v>
                      </c:pt>
                      <c:pt idx="208">
                        <c:v>424.86930000000001</c:v>
                      </c:pt>
                      <c:pt idx="209">
                        <c:v>424.14909999999998</c:v>
                      </c:pt>
                      <c:pt idx="210">
                        <c:v>424.17140000000001</c:v>
                      </c:pt>
                      <c:pt idx="211">
                        <c:v>425.82190000000003</c:v>
                      </c:pt>
                      <c:pt idx="212">
                        <c:v>426.80889999999999</c:v>
                      </c:pt>
                      <c:pt idx="213">
                        <c:v>428.85329999999999</c:v>
                      </c:pt>
                      <c:pt idx="214">
                        <c:v>431.49459999999999</c:v>
                      </c:pt>
                      <c:pt idx="215">
                        <c:v>434.3322</c:v>
                      </c:pt>
                      <c:pt idx="216">
                        <c:v>438.37959999999998</c:v>
                      </c:pt>
                      <c:pt idx="217">
                        <c:v>442.43490000000003</c:v>
                      </c:pt>
                      <c:pt idx="218">
                        <c:v>447.40469999999999</c:v>
                      </c:pt>
                      <c:pt idx="219">
                        <c:v>452.20359999999999</c:v>
                      </c:pt>
                      <c:pt idx="220">
                        <c:v>456.39249999999998</c:v>
                      </c:pt>
                      <c:pt idx="221">
                        <c:v>460.61369999999999</c:v>
                      </c:pt>
                      <c:pt idx="222">
                        <c:v>464.68860000000001</c:v>
                      </c:pt>
                      <c:pt idx="223">
                        <c:v>468.7099</c:v>
                      </c:pt>
                      <c:pt idx="224">
                        <c:v>472.90550000000002</c:v>
                      </c:pt>
                      <c:pt idx="225">
                        <c:v>477.39519999999999</c:v>
                      </c:pt>
                      <c:pt idx="226">
                        <c:v>481.3383</c:v>
                      </c:pt>
                      <c:pt idx="227">
                        <c:v>484.82490000000001</c:v>
                      </c:pt>
                      <c:pt idx="228">
                        <c:v>487.7081</c:v>
                      </c:pt>
                      <c:pt idx="229">
                        <c:v>490.97489999999999</c:v>
                      </c:pt>
                      <c:pt idx="230">
                        <c:v>494.37439999999998</c:v>
                      </c:pt>
                      <c:pt idx="231">
                        <c:v>498.3426</c:v>
                      </c:pt>
                      <c:pt idx="232">
                        <c:v>503.22030000000001</c:v>
                      </c:pt>
                      <c:pt idx="233">
                        <c:v>508.2285</c:v>
                      </c:pt>
                      <c:pt idx="234">
                        <c:v>512.01969999999994</c:v>
                      </c:pt>
                      <c:pt idx="235">
                        <c:v>515.38890000000004</c:v>
                      </c:pt>
                      <c:pt idx="236">
                        <c:v>518.89940000000001</c:v>
                      </c:pt>
                      <c:pt idx="237">
                        <c:v>522.89869999999996</c:v>
                      </c:pt>
                      <c:pt idx="238">
                        <c:v>526.85350000000005</c:v>
                      </c:pt>
                      <c:pt idx="239">
                        <c:v>531.00829999999996</c:v>
                      </c:pt>
                      <c:pt idx="240">
                        <c:v>535.30690000000004</c:v>
                      </c:pt>
                      <c:pt idx="241">
                        <c:v>531.78049999999996</c:v>
                      </c:pt>
                      <c:pt idx="242">
                        <c:v>536.3646</c:v>
                      </c:pt>
                      <c:pt idx="243">
                        <c:v>542.99710000000005</c:v>
                      </c:pt>
                      <c:pt idx="244">
                        <c:v>545.45680000000004</c:v>
                      </c:pt>
                      <c:pt idx="245">
                        <c:v>548.45050000000003</c:v>
                      </c:pt>
                      <c:pt idx="246">
                        <c:v>552.42290000000003</c:v>
                      </c:pt>
                      <c:pt idx="247">
                        <c:v>556.61099999999999</c:v>
                      </c:pt>
                      <c:pt idx="248">
                        <c:v>559.87109999999996</c:v>
                      </c:pt>
                      <c:pt idx="249">
                        <c:v>563.11040000000003</c:v>
                      </c:pt>
                      <c:pt idx="250">
                        <c:v>568.47640000000001</c:v>
                      </c:pt>
                      <c:pt idx="251">
                        <c:v>569.84500000000003</c:v>
                      </c:pt>
                      <c:pt idx="252">
                        <c:v>573.57159999999999</c:v>
                      </c:pt>
                      <c:pt idx="253">
                        <c:v>578.16070000000002</c:v>
                      </c:pt>
                      <c:pt idx="254">
                        <c:v>582.89599999999996</c:v>
                      </c:pt>
                      <c:pt idx="255">
                        <c:v>586.9221</c:v>
                      </c:pt>
                      <c:pt idx="256">
                        <c:v>590.61400000000003</c:v>
                      </c:pt>
                      <c:pt idx="257">
                        <c:v>594.61950000000002</c:v>
                      </c:pt>
                      <c:pt idx="258">
                        <c:v>598.41769999999997</c:v>
                      </c:pt>
                      <c:pt idx="259">
                        <c:v>602.77210000000002</c:v>
                      </c:pt>
                      <c:pt idx="260">
                        <c:v>608.44079999999997</c:v>
                      </c:pt>
                      <c:pt idx="261">
                        <c:v>613.01490000000001</c:v>
                      </c:pt>
                      <c:pt idx="262">
                        <c:v>618.26530000000002</c:v>
                      </c:pt>
                      <c:pt idx="263">
                        <c:v>622.68089999999995</c:v>
                      </c:pt>
                      <c:pt idx="264">
                        <c:v>627.15650000000005</c:v>
                      </c:pt>
                      <c:pt idx="265">
                        <c:v>631.57860000000005</c:v>
                      </c:pt>
                      <c:pt idx="266">
                        <c:v>636.17510000000004</c:v>
                      </c:pt>
                      <c:pt idx="267">
                        <c:v>641.62760000000003</c:v>
                      </c:pt>
                      <c:pt idx="268">
                        <c:v>647.00559999999996</c:v>
                      </c:pt>
                      <c:pt idx="269">
                        <c:v>651.34220000000005</c:v>
                      </c:pt>
                      <c:pt idx="270">
                        <c:v>655.24839999999995</c:v>
                      </c:pt>
                      <c:pt idx="271">
                        <c:v>659.06799999999998</c:v>
                      </c:pt>
                      <c:pt idx="272">
                        <c:v>662.87720000000002</c:v>
                      </c:pt>
                      <c:pt idx="273">
                        <c:v>667.27440000000001</c:v>
                      </c:pt>
                      <c:pt idx="274">
                        <c:v>672.69060000000002</c:v>
                      </c:pt>
                      <c:pt idx="275">
                        <c:v>679.42909999999995</c:v>
                      </c:pt>
                      <c:pt idx="276">
                        <c:v>683.32600000000002</c:v>
                      </c:pt>
                      <c:pt idx="277">
                        <c:v>687.75699999999995</c:v>
                      </c:pt>
                      <c:pt idx="278">
                        <c:v>691.83799999999997</c:v>
                      </c:pt>
                      <c:pt idx="279">
                        <c:v>695.88520000000005</c:v>
                      </c:pt>
                      <c:pt idx="280">
                        <c:v>700.55070000000001</c:v>
                      </c:pt>
                      <c:pt idx="281">
                        <c:v>706.22239999999999</c:v>
                      </c:pt>
                      <c:pt idx="282">
                        <c:v>711.83889999999997</c:v>
                      </c:pt>
                      <c:pt idx="283">
                        <c:v>715.44730000000004</c:v>
                      </c:pt>
                      <c:pt idx="284">
                        <c:v>719.51130000000001</c:v>
                      </c:pt>
                      <c:pt idx="285">
                        <c:v>723.77499999999998</c:v>
                      </c:pt>
                      <c:pt idx="286">
                        <c:v>728.25750000000005</c:v>
                      </c:pt>
                      <c:pt idx="287">
                        <c:v>733.18830000000003</c:v>
                      </c:pt>
                      <c:pt idx="288">
                        <c:v>738.61440000000005</c:v>
                      </c:pt>
                      <c:pt idx="289">
                        <c:v>744.27840000000003</c:v>
                      </c:pt>
                      <c:pt idx="290">
                        <c:v>748.83640000000003</c:v>
                      </c:pt>
                      <c:pt idx="291">
                        <c:v>753.53499999999997</c:v>
                      </c:pt>
                      <c:pt idx="292">
                        <c:v>758.01949999999999</c:v>
                      </c:pt>
                      <c:pt idx="293">
                        <c:v>762.22739999999999</c:v>
                      </c:pt>
                      <c:pt idx="294">
                        <c:v>766.85670000000005</c:v>
                      </c:pt>
                      <c:pt idx="295">
                        <c:v>772.47029999999995</c:v>
                      </c:pt>
                      <c:pt idx="296">
                        <c:v>777.77260000000001</c:v>
                      </c:pt>
                      <c:pt idx="297">
                        <c:v>782.15419999999995</c:v>
                      </c:pt>
                      <c:pt idx="298">
                        <c:v>785.99480000000005</c:v>
                      </c:pt>
                      <c:pt idx="299">
                        <c:v>790.07849999999996</c:v>
                      </c:pt>
                      <c:pt idx="300">
                        <c:v>793.97910000000002</c:v>
                      </c:pt>
                      <c:pt idx="301">
                        <c:v>798.30730000000005</c:v>
                      </c:pt>
                      <c:pt idx="302">
                        <c:v>803.22529999999995</c:v>
                      </c:pt>
                      <c:pt idx="303">
                        <c:v>808.6875</c:v>
                      </c:pt>
                      <c:pt idx="304">
                        <c:v>812.92470000000003</c:v>
                      </c:pt>
                      <c:pt idx="305">
                        <c:v>816.89710000000002</c:v>
                      </c:pt>
                      <c:pt idx="306">
                        <c:v>821.29039999999998</c:v>
                      </c:pt>
                      <c:pt idx="307">
                        <c:v>825.38760000000002</c:v>
                      </c:pt>
                      <c:pt idx="308">
                        <c:v>829.6481</c:v>
                      </c:pt>
                      <c:pt idx="309">
                        <c:v>834.39480000000003</c:v>
                      </c:pt>
                      <c:pt idx="310">
                        <c:v>839.92550000000006</c:v>
                      </c:pt>
                      <c:pt idx="311">
                        <c:v>844.41020000000003</c:v>
                      </c:pt>
                      <c:pt idx="312">
                        <c:v>847.71090000000004</c:v>
                      </c:pt>
                      <c:pt idx="313">
                        <c:v>850.97559999999999</c:v>
                      </c:pt>
                      <c:pt idx="314">
                        <c:v>854.36869999999999</c:v>
                      </c:pt>
                      <c:pt idx="315">
                        <c:v>858.28599999999994</c:v>
                      </c:pt>
                      <c:pt idx="316">
                        <c:v>862.75049999999999</c:v>
                      </c:pt>
                      <c:pt idx="317">
                        <c:v>867.05010000000004</c:v>
                      </c:pt>
                      <c:pt idx="318">
                        <c:v>870.81020000000001</c:v>
                      </c:pt>
                      <c:pt idx="319">
                        <c:v>873.97310000000004</c:v>
                      </c:pt>
                      <c:pt idx="320">
                        <c:v>877.0797</c:v>
                      </c:pt>
                      <c:pt idx="321">
                        <c:v>880.35469999999998</c:v>
                      </c:pt>
                      <c:pt idx="322">
                        <c:v>884.5634</c:v>
                      </c:pt>
                      <c:pt idx="323">
                        <c:v>889.10770000000002</c:v>
                      </c:pt>
                      <c:pt idx="324">
                        <c:v>893.24090000000001</c:v>
                      </c:pt>
                      <c:pt idx="325">
                        <c:v>896.30340000000001</c:v>
                      </c:pt>
                      <c:pt idx="326">
                        <c:v>899.06259999999997</c:v>
                      </c:pt>
                      <c:pt idx="327">
                        <c:v>901.71579999999994</c:v>
                      </c:pt>
                      <c:pt idx="328">
                        <c:v>904.03560000000004</c:v>
                      </c:pt>
                      <c:pt idx="329">
                        <c:v>906.98889999999994</c:v>
                      </c:pt>
                      <c:pt idx="330">
                        <c:v>910.19899999999996</c:v>
                      </c:pt>
                      <c:pt idx="331">
                        <c:v>913.96879999999999</c:v>
                      </c:pt>
                      <c:pt idx="332">
                        <c:v>916.51909999999998</c:v>
                      </c:pt>
                      <c:pt idx="333">
                        <c:v>918.87180000000001</c:v>
                      </c:pt>
                      <c:pt idx="334">
                        <c:v>920.93</c:v>
                      </c:pt>
                      <c:pt idx="335">
                        <c:v>922.23919999999998</c:v>
                      </c:pt>
                      <c:pt idx="336">
                        <c:v>924.25189999999998</c:v>
                      </c:pt>
                      <c:pt idx="337">
                        <c:v>927.54070000000002</c:v>
                      </c:pt>
                      <c:pt idx="338">
                        <c:v>931.1422</c:v>
                      </c:pt>
                      <c:pt idx="339">
                        <c:v>933.33309999999994</c:v>
                      </c:pt>
                      <c:pt idx="340">
                        <c:v>935.63900000000001</c:v>
                      </c:pt>
                      <c:pt idx="341">
                        <c:v>937.04849999999999</c:v>
                      </c:pt>
                      <c:pt idx="342">
                        <c:v>939.47659999999996</c:v>
                      </c:pt>
                      <c:pt idx="343">
                        <c:v>941.67229999999995</c:v>
                      </c:pt>
                      <c:pt idx="344">
                        <c:v>944.58569999999997</c:v>
                      </c:pt>
                      <c:pt idx="345">
                        <c:v>947.81119999999999</c:v>
                      </c:pt>
                      <c:pt idx="346">
                        <c:v>950.34990000000005</c:v>
                      </c:pt>
                      <c:pt idx="347">
                        <c:v>952.4248</c:v>
                      </c:pt>
                      <c:pt idx="348">
                        <c:v>954.36339999999996</c:v>
                      </c:pt>
                      <c:pt idx="349">
                        <c:v>956.32619999999997</c:v>
                      </c:pt>
                      <c:pt idx="350">
                        <c:v>958.40179999999998</c:v>
                      </c:pt>
                      <c:pt idx="351">
                        <c:v>961.2432</c:v>
                      </c:pt>
                      <c:pt idx="352">
                        <c:v>964.30930000000001</c:v>
                      </c:pt>
                      <c:pt idx="353">
                        <c:v>966.15790000000004</c:v>
                      </c:pt>
                      <c:pt idx="354">
                        <c:v>967.95259999999996</c:v>
                      </c:pt>
                      <c:pt idx="355">
                        <c:v>970.30169999999998</c:v>
                      </c:pt>
                      <c:pt idx="356">
                        <c:v>969.29269999999997</c:v>
                      </c:pt>
                      <c:pt idx="357">
                        <c:v>971.61630000000002</c:v>
                      </c:pt>
                      <c:pt idx="358">
                        <c:v>974.80859999999996</c:v>
                      </c:pt>
                      <c:pt idx="359">
                        <c:v>978.01260000000002</c:v>
                      </c:pt>
                      <c:pt idx="360">
                        <c:v>979.60400000000004</c:v>
                      </c:pt>
                      <c:pt idx="361">
                        <c:v>981.36339999999996</c:v>
                      </c:pt>
                      <c:pt idx="362">
                        <c:v>983.60619999999994</c:v>
                      </c:pt>
                      <c:pt idx="363">
                        <c:v>985.3623</c:v>
                      </c:pt>
                      <c:pt idx="364">
                        <c:v>986.98159999999996</c:v>
                      </c:pt>
                    </c:numCache>
                  </c:numRef>
                </c:val>
                <c:smooth val="0"/>
                <c:extLst>
                  <c:ext xmlns:c16="http://schemas.microsoft.com/office/drawing/2014/chart" uri="{C3380CC4-5D6E-409C-BE32-E72D297353CC}">
                    <c16:uniqueId val="{00000005-5A42-49E4-ABF8-E3995D7DD516}"/>
                  </c:ext>
                </c:extLst>
              </c15:ser>
            </c15:filteredLineSeries>
          </c:ext>
        </c:extLst>
      </c:lineChart>
      <c:dateAx>
        <c:axId val="873950368"/>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3951680"/>
        <c:crosses val="autoZero"/>
        <c:auto val="1"/>
        <c:lblOffset val="100"/>
        <c:baseTimeUnit val="days"/>
      </c:dateAx>
      <c:valAx>
        <c:axId val="873951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mcm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395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5488772616039E-2"/>
          <c:y val="3.0622551491408401E-2"/>
          <c:w val="0.89483654352929276"/>
          <c:h val="0.74842631637869905"/>
        </c:manualLayout>
      </c:layout>
      <c:barChart>
        <c:barDir val="col"/>
        <c:grouping val="stacked"/>
        <c:varyColors val="0"/>
        <c:ser>
          <c:idx val="0"/>
          <c:order val="0"/>
          <c:spPr>
            <a:noFill/>
          </c:spPr>
          <c:invertIfNegative val="0"/>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data'!$C$4:$N$4</c15:sqref>
                  </c15:fullRef>
                </c:ext>
              </c:extLst>
              <c:f>('Figure 3 data'!$C$4:$F$4,'Figure 3 data'!$I$4:$N$4)</c:f>
              <c:numCache>
                <c:formatCode>0</c:formatCode>
                <c:ptCount val="10"/>
                <c:pt idx="0">
                  <c:v>75</c:v>
                </c:pt>
                <c:pt idx="2">
                  <c:v>62</c:v>
                </c:pt>
                <c:pt idx="4">
                  <c:v>0</c:v>
                </c:pt>
                <c:pt idx="6">
                  <c:v>7</c:v>
                </c:pt>
                <c:pt idx="8">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E3C0-41FB-AA8F-9E9AD7F668D5}"/>
            </c:ext>
          </c:extLst>
        </c:ser>
        <c:ser>
          <c:idx val="1"/>
          <c:order val="1"/>
          <c:spPr>
            <a:ln w="19050">
              <a:solidFill>
                <a:sysClr val="windowText" lastClr="000000"/>
              </a:solidFill>
            </a:ln>
          </c:spPr>
          <c:invertIfNegative val="0"/>
          <c:dPt>
            <c:idx val="0"/>
            <c:invertIfNegative val="0"/>
            <c:bubble3D val="0"/>
            <c:spPr>
              <a:solidFill>
                <a:srgbClr val="00B0F0"/>
              </a:solidFill>
              <a:ln w="19050">
                <a:solidFill>
                  <a:sysClr val="windowText" lastClr="000000"/>
                </a:solidFill>
              </a:ln>
            </c:spPr>
            <c:extLst>
              <c:ext xmlns:c16="http://schemas.microsoft.com/office/drawing/2014/chart" uri="{C3380CC4-5D6E-409C-BE32-E72D297353CC}">
                <c16:uniqueId val="{00000002-E3C0-41FB-AA8F-9E9AD7F668D5}"/>
              </c:ext>
            </c:extLst>
          </c:dPt>
          <c:dPt>
            <c:idx val="2"/>
            <c:invertIfNegative val="0"/>
            <c:bubble3D val="0"/>
            <c:spPr>
              <a:solidFill>
                <a:srgbClr val="002060"/>
              </a:solidFill>
              <a:ln w="19050">
                <a:solidFill>
                  <a:sysClr val="windowText" lastClr="000000"/>
                </a:solidFill>
              </a:ln>
            </c:spPr>
            <c:extLst>
              <c:ext xmlns:c16="http://schemas.microsoft.com/office/drawing/2014/chart" uri="{C3380CC4-5D6E-409C-BE32-E72D297353CC}">
                <c16:uniqueId val="{00000004-E3C0-41FB-AA8F-9E9AD7F668D5}"/>
              </c:ext>
            </c:extLst>
          </c:dPt>
          <c:dPt>
            <c:idx val="4"/>
            <c:invertIfNegative val="0"/>
            <c:bubble3D val="0"/>
            <c:spPr>
              <a:solidFill>
                <a:srgbClr val="FF66CC"/>
              </a:solidFill>
              <a:ln w="19050">
                <a:solidFill>
                  <a:sysClr val="windowText" lastClr="000000"/>
                </a:solidFill>
              </a:ln>
            </c:spPr>
            <c:extLst>
              <c:ext xmlns:c16="http://schemas.microsoft.com/office/drawing/2014/chart" uri="{C3380CC4-5D6E-409C-BE32-E72D297353CC}">
                <c16:uniqueId val="{00000008-E3C0-41FB-AA8F-9E9AD7F668D5}"/>
              </c:ext>
            </c:extLst>
          </c:dPt>
          <c:dPt>
            <c:idx val="6"/>
            <c:invertIfNegative val="0"/>
            <c:bubble3D val="0"/>
            <c:spPr>
              <a:solidFill>
                <a:srgbClr val="FFFF00"/>
              </a:solidFill>
              <a:ln w="19050">
                <a:solidFill>
                  <a:sysClr val="windowText" lastClr="000000"/>
                </a:solidFill>
              </a:ln>
            </c:spPr>
            <c:extLst>
              <c:ext xmlns:c16="http://schemas.microsoft.com/office/drawing/2014/chart" uri="{C3380CC4-5D6E-409C-BE32-E72D297353CC}">
                <c16:uniqueId val="{0000000A-E3C0-41FB-AA8F-9E9AD7F668D5}"/>
              </c:ext>
            </c:extLst>
          </c:dPt>
          <c:dPt>
            <c:idx val="8"/>
            <c:invertIfNegative val="0"/>
            <c:bubble3D val="0"/>
            <c:spPr>
              <a:solidFill>
                <a:srgbClr val="92D050"/>
              </a:solidFill>
              <a:ln w="19050">
                <a:solidFill>
                  <a:sysClr val="windowText" lastClr="000000"/>
                </a:solidFill>
              </a:ln>
            </c:spPr>
            <c:extLst>
              <c:ext xmlns:c16="http://schemas.microsoft.com/office/drawing/2014/chart" uri="{C3380CC4-5D6E-409C-BE32-E72D297353CC}">
                <c16:uniqueId val="{0000000C-E3C0-41FB-AA8F-9E9AD7F668D5}"/>
              </c:ext>
            </c:extLst>
          </c:dPt>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data'!$C$5:$N$5</c15:sqref>
                  </c15:fullRef>
                </c:ext>
              </c:extLst>
              <c:f>('Figure 3 data'!$C$5:$F$5,'Figure 3 data'!$I$5:$N$5)</c:f>
              <c:numCache>
                <c:formatCode>0</c:formatCode>
                <c:ptCount val="10"/>
                <c:pt idx="0">
                  <c:v>35</c:v>
                </c:pt>
                <c:pt idx="2">
                  <c:v>59</c:v>
                </c:pt>
                <c:pt idx="4">
                  <c:v>32</c:v>
                </c:pt>
                <c:pt idx="6">
                  <c:v>114</c:v>
                </c:pt>
                <c:pt idx="8">
                  <c:v>59</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D-E3C0-41FB-AA8F-9E9AD7F668D5}"/>
            </c:ext>
          </c:extLst>
        </c:ser>
        <c:ser>
          <c:idx val="2"/>
          <c:order val="2"/>
          <c:invertIfNegative val="0"/>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data'!$C$6:$N$6</c15:sqref>
                  </c15:fullRef>
                </c:ext>
              </c:extLst>
              <c:f>('Figure 3 data'!$C$6:$F$6,'Figure 3 data'!$I$6:$N$6)</c:f>
              <c:numCache>
                <c:formatCode>General</c:formatCode>
                <c:ptCount val="10"/>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E3C0-41FB-AA8F-9E9AD7F668D5}"/>
            </c:ext>
          </c:extLst>
        </c:ser>
        <c:ser>
          <c:idx val="3"/>
          <c:order val="3"/>
          <c:spPr>
            <a:noFill/>
          </c:spPr>
          <c:invertIfNegative val="0"/>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data'!$C$7:$N$7</c15:sqref>
                  </c15:fullRef>
                </c:ext>
              </c:extLst>
              <c:f>('Figure 3 data'!$C$7:$F$7,'Figure 3 data'!$I$7:$N$7)</c:f>
              <c:numCache>
                <c:formatCode>0</c:formatCode>
                <c:ptCount val="10"/>
                <c:pt idx="1">
                  <c:v>68</c:v>
                </c:pt>
                <c:pt idx="3">
                  <c:v>34</c:v>
                </c:pt>
                <c:pt idx="5">
                  <c:v>0</c:v>
                </c:pt>
                <c:pt idx="7">
                  <c:v>5</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F-E3C0-41FB-AA8F-9E9AD7F668D5}"/>
            </c:ext>
          </c:extLst>
        </c:ser>
        <c:ser>
          <c:idx val="4"/>
          <c:order val="4"/>
          <c:spPr>
            <a:ln w="19050">
              <a:solidFill>
                <a:sysClr val="windowText" lastClr="000000"/>
              </a:solidFill>
              <a:prstDash val="sysDot"/>
            </a:ln>
          </c:spPr>
          <c:invertIfNegative val="0"/>
          <c:dPt>
            <c:idx val="1"/>
            <c:invertIfNegative val="0"/>
            <c:bubble3D val="0"/>
            <c:spPr>
              <a:solidFill>
                <a:srgbClr val="00B0F0">
                  <a:alpha val="30000"/>
                </a:srgbClr>
              </a:solidFill>
              <a:ln w="19050">
                <a:solidFill>
                  <a:sysClr val="windowText" lastClr="000000"/>
                </a:solidFill>
                <a:prstDash val="sysDot"/>
              </a:ln>
            </c:spPr>
            <c:extLst>
              <c:ext xmlns:c16="http://schemas.microsoft.com/office/drawing/2014/chart" uri="{C3380CC4-5D6E-409C-BE32-E72D297353CC}">
                <c16:uniqueId val="{00000011-E3C0-41FB-AA8F-9E9AD7F668D5}"/>
              </c:ext>
            </c:extLst>
          </c:dPt>
          <c:dPt>
            <c:idx val="3"/>
            <c:invertIfNegative val="0"/>
            <c:bubble3D val="0"/>
            <c:spPr>
              <a:solidFill>
                <a:srgbClr val="002060">
                  <a:alpha val="30000"/>
                </a:srgbClr>
              </a:solidFill>
              <a:ln w="19050">
                <a:solidFill>
                  <a:sysClr val="windowText" lastClr="000000"/>
                </a:solidFill>
                <a:prstDash val="sysDot"/>
              </a:ln>
            </c:spPr>
            <c:extLst>
              <c:ext xmlns:c16="http://schemas.microsoft.com/office/drawing/2014/chart" uri="{C3380CC4-5D6E-409C-BE32-E72D297353CC}">
                <c16:uniqueId val="{00000013-E3C0-41FB-AA8F-9E9AD7F668D5}"/>
              </c:ext>
            </c:extLst>
          </c:dPt>
          <c:dPt>
            <c:idx val="5"/>
            <c:invertIfNegative val="0"/>
            <c:bubble3D val="0"/>
            <c:spPr>
              <a:solidFill>
                <a:srgbClr val="FF66CC">
                  <a:alpha val="30000"/>
                </a:srgbClr>
              </a:solidFill>
              <a:ln w="19050">
                <a:solidFill>
                  <a:sysClr val="windowText" lastClr="000000"/>
                </a:solidFill>
                <a:prstDash val="sysDot"/>
              </a:ln>
            </c:spPr>
            <c:extLst>
              <c:ext xmlns:c16="http://schemas.microsoft.com/office/drawing/2014/chart" uri="{C3380CC4-5D6E-409C-BE32-E72D297353CC}">
                <c16:uniqueId val="{00000017-E3C0-41FB-AA8F-9E9AD7F668D5}"/>
              </c:ext>
            </c:extLst>
          </c:dPt>
          <c:dPt>
            <c:idx val="7"/>
            <c:invertIfNegative val="0"/>
            <c:bubble3D val="0"/>
            <c:spPr>
              <a:solidFill>
                <a:srgbClr val="FFFF00">
                  <a:alpha val="30000"/>
                </a:srgbClr>
              </a:solidFill>
              <a:ln w="19050">
                <a:solidFill>
                  <a:sysClr val="windowText" lastClr="000000"/>
                </a:solidFill>
                <a:prstDash val="sysDot"/>
              </a:ln>
            </c:spPr>
            <c:extLst>
              <c:ext xmlns:c16="http://schemas.microsoft.com/office/drawing/2014/chart" uri="{C3380CC4-5D6E-409C-BE32-E72D297353CC}">
                <c16:uniqueId val="{00000019-E3C0-41FB-AA8F-9E9AD7F668D5}"/>
              </c:ext>
            </c:extLst>
          </c:dPt>
          <c:dPt>
            <c:idx val="9"/>
            <c:invertIfNegative val="0"/>
            <c:bubble3D val="0"/>
            <c:spPr>
              <a:solidFill>
                <a:srgbClr val="92D050">
                  <a:alpha val="30000"/>
                </a:srgbClr>
              </a:solidFill>
              <a:ln w="19050">
                <a:solidFill>
                  <a:sysClr val="windowText" lastClr="000000"/>
                </a:solidFill>
                <a:prstDash val="sysDot"/>
              </a:ln>
            </c:spPr>
            <c:extLst>
              <c:ext xmlns:c16="http://schemas.microsoft.com/office/drawing/2014/chart" uri="{C3380CC4-5D6E-409C-BE32-E72D297353CC}">
                <c16:uniqueId val="{0000001B-E3C0-41FB-AA8F-9E9AD7F668D5}"/>
              </c:ext>
            </c:extLst>
          </c:dPt>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data'!$C$8:$N$8</c15:sqref>
                  </c15:fullRef>
                </c:ext>
              </c:extLst>
              <c:f>('Figure 3 data'!$C$8:$F$8,'Figure 3 data'!$I$8:$N$8)</c:f>
              <c:numCache>
                <c:formatCode>0</c:formatCode>
                <c:ptCount val="10"/>
                <c:pt idx="1">
                  <c:v>49</c:v>
                </c:pt>
                <c:pt idx="3">
                  <c:v>107</c:v>
                </c:pt>
                <c:pt idx="5">
                  <c:v>89</c:v>
                </c:pt>
                <c:pt idx="7">
                  <c:v>141</c:v>
                </c:pt>
                <c:pt idx="9">
                  <c:v>117</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1C-E3C0-41FB-AA8F-9E9AD7F668D5}"/>
            </c:ext>
          </c:extLst>
        </c:ser>
        <c:ser>
          <c:idx val="5"/>
          <c:order val="5"/>
          <c:invertIfNegative val="0"/>
          <c:cat>
            <c:multiLvlStrRef>
              <c:extLst>
                <c:ext xmlns:c15="http://schemas.microsoft.com/office/drawing/2012/chart" uri="{02D57815-91ED-43cb-92C2-25804820EDAC}">
                  <c15:fullRef>
                    <c15:sqref>'Figure 3 data'!$C$2:$N$3</c15:sqref>
                  </c15:fullRef>
                </c:ext>
              </c:extLst>
              <c:f>'Figure 3 data'!$C$2:$N$3</c:f>
              <c:multiLvlStrCache>
                <c:ptCount val="10"/>
                <c:lvl>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lvl>
                <c:lvl>
                  <c:pt idx="0">
                    <c:v>UKCS</c:v>
                  </c:pt>
                  <c:pt idx="2">
                    <c:v>Norway</c:v>
                  </c:pt>
                  <c:pt idx="4">
                    <c:v>Continental Europe</c:v>
                  </c:pt>
                  <c:pt idx="6">
                    <c:v>LNG</c:v>
                  </c:pt>
                  <c:pt idx="8">
                    <c:v>Storage</c:v>
                  </c:pt>
                </c:lvl>
              </c:multiLvlStrCache>
            </c:multiLvlStrRef>
          </c:cat>
          <c:val>
            <c:numRef>
              <c:extLst>
                <c:ext xmlns:c15="http://schemas.microsoft.com/office/drawing/2012/chart" uri="{02D57815-91ED-43cb-92C2-25804820EDAC}">
                  <c15:fullRef>
                    <c15:sqref>'Figure 3 data'!$C$9:$N$9</c15:sqref>
                  </c15:fullRef>
                </c:ext>
              </c:extLst>
              <c:f>('Figure 3 data'!$C$9:$F$9,'Figure 3 data'!$I$9:$N$9)</c:f>
              <c:numCache>
                <c:formatCode>0</c:formatCode>
                <c:ptCount val="10"/>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1D-E3C0-41FB-AA8F-9E9AD7F668D5}"/>
            </c:ext>
          </c:extLst>
        </c:ser>
        <c:dLbls>
          <c:showLegendKey val="0"/>
          <c:showVal val="0"/>
          <c:showCatName val="0"/>
          <c:showSerName val="0"/>
          <c:showPercent val="0"/>
          <c:showBubbleSize val="0"/>
        </c:dLbls>
        <c:gapWidth val="51"/>
        <c:overlap val="100"/>
        <c:axId val="176393216"/>
        <c:axId val="176395392"/>
      </c:barChart>
      <c:lineChart>
        <c:grouping val="standard"/>
        <c:varyColors val="0"/>
        <c:ser>
          <c:idx val="6"/>
          <c:order val="6"/>
          <c:spPr>
            <a:ln>
              <a:noFill/>
            </a:ln>
            <a:effectLst/>
          </c:spPr>
          <c:marker>
            <c:symbol val="dash"/>
            <c:size val="20"/>
            <c:spPr>
              <a:solidFill>
                <a:srgbClr val="FF0000"/>
              </a:solidFill>
              <a:ln>
                <a:noFill/>
              </a:ln>
              <a:effectLst/>
            </c:spPr>
          </c:marker>
          <c:dLbls>
            <c:dLbl>
              <c:idx val="0"/>
              <c:layout>
                <c:manualLayout>
                  <c:x val="-2.8387769523331916E-2"/>
                  <c:y val="-2.922111584010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3C0-41FB-AA8F-9E9AD7F668D5}"/>
                </c:ext>
              </c:extLst>
            </c:dLbl>
            <c:dLbl>
              <c:idx val="2"/>
              <c:layout>
                <c:manualLayout>
                  <c:x val="-3.2162590744306531E-2"/>
                  <c:y val="-2.851478376726457E-2"/>
                </c:manualLayout>
              </c:layout>
              <c:tx>
                <c:rich>
                  <a:bodyPr/>
                  <a:lstStyle/>
                  <a:p>
                    <a:fld id="{2FC11636-9B91-494B-9E39-7B336371D32C}" type="VALUE">
                      <a:rPr lang="en-US">
                        <a:solidFill>
                          <a:schemeClr val="bg1"/>
                        </a:solidFill>
                      </a:rPr>
                      <a:pPr/>
                      <a:t>[]</a:t>
                    </a:fld>
                    <a:endParaRP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F-E3C0-41FB-AA8F-9E9AD7F668D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3 data'!$C$3:$N$3</c15:sqref>
                  </c15:fullRef>
                </c:ext>
              </c:extLst>
              <c:f>('Figure 3 data'!$C$3:$F$3,'Figure 3 data'!$I$3:$N$3)</c:f>
              <c:strCache>
                <c:ptCount val="10"/>
                <c:pt idx="0">
                  <c:v>2021/22 actual</c:v>
                </c:pt>
                <c:pt idx="1">
                  <c:v>2022/23 range</c:v>
                </c:pt>
                <c:pt idx="2">
                  <c:v>2021/22 actual</c:v>
                </c:pt>
                <c:pt idx="3">
                  <c:v>2022/23 range</c:v>
                </c:pt>
                <c:pt idx="4">
                  <c:v>2021/22 actual</c:v>
                </c:pt>
                <c:pt idx="5">
                  <c:v>2022/23 range</c:v>
                </c:pt>
                <c:pt idx="6">
                  <c:v>2021/22 actual</c:v>
                </c:pt>
                <c:pt idx="7">
                  <c:v>2022/23 range</c:v>
                </c:pt>
                <c:pt idx="8">
                  <c:v>2021/22 actual</c:v>
                </c:pt>
                <c:pt idx="9">
                  <c:v>2022/23 range</c:v>
                </c:pt>
              </c:strCache>
            </c:strRef>
          </c:cat>
          <c:val>
            <c:numRef>
              <c:extLst>
                <c:ext xmlns:c15="http://schemas.microsoft.com/office/drawing/2012/chart" uri="{02D57815-91ED-43cb-92C2-25804820EDAC}">
                  <c15:fullRef>
                    <c15:sqref>'Figure 3 data'!$C$10:$N$10</c15:sqref>
                  </c15:fullRef>
                </c:ext>
              </c:extLst>
              <c:f>('Figure 3 data'!$C$10:$F$10,'Figure 3 data'!$I$10:$N$10)</c:f>
              <c:numCache>
                <c:formatCode>General</c:formatCode>
                <c:ptCount val="10"/>
                <c:pt idx="0" formatCode="0">
                  <c:v>93.485439560439602</c:v>
                </c:pt>
                <c:pt idx="2" formatCode="0">
                  <c:v>104</c:v>
                </c:pt>
                <c:pt idx="4" formatCode="0">
                  <c:v>3</c:v>
                </c:pt>
                <c:pt idx="6" formatCode="0">
                  <c:v>63</c:v>
                </c:pt>
                <c:pt idx="8" formatCode="0">
                  <c:v>11</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20-E3C0-41FB-AA8F-9E9AD7F668D5}"/>
            </c:ext>
          </c:extLst>
        </c:ser>
        <c:dLbls>
          <c:showLegendKey val="0"/>
          <c:showVal val="0"/>
          <c:showCatName val="0"/>
          <c:showSerName val="0"/>
          <c:showPercent val="0"/>
          <c:showBubbleSize val="0"/>
        </c:dLbls>
        <c:marker val="1"/>
        <c:smooth val="0"/>
        <c:axId val="176393216"/>
        <c:axId val="176395392"/>
      </c:lineChart>
      <c:catAx>
        <c:axId val="176393216"/>
        <c:scaling>
          <c:orientation val="minMax"/>
        </c:scaling>
        <c:delete val="0"/>
        <c:axPos val="b"/>
        <c:numFmt formatCode="General" sourceLinked="0"/>
        <c:majorTickMark val="out"/>
        <c:minorTickMark val="none"/>
        <c:tickLblPos val="nextTo"/>
        <c:txPr>
          <a:bodyPr/>
          <a:lstStyle/>
          <a:p>
            <a:pPr>
              <a:defRPr sz="600"/>
            </a:pPr>
            <a:endParaRPr lang="en-US"/>
          </a:p>
        </c:txPr>
        <c:crossAx val="176395392"/>
        <c:crosses val="autoZero"/>
        <c:auto val="1"/>
        <c:lblAlgn val="ctr"/>
        <c:lblOffset val="100"/>
        <c:noMultiLvlLbl val="0"/>
      </c:catAx>
      <c:valAx>
        <c:axId val="176395392"/>
        <c:scaling>
          <c:orientation val="minMax"/>
        </c:scaling>
        <c:delete val="0"/>
        <c:axPos val="l"/>
        <c:majorGridlines/>
        <c:title>
          <c:tx>
            <c:rich>
              <a:bodyPr rot="-5400000" vert="horz"/>
              <a:lstStyle/>
              <a:p>
                <a:pPr>
                  <a:defRPr/>
                </a:pPr>
                <a:r>
                  <a:rPr lang="en-US" b="0"/>
                  <a:t>mcm/d</a:t>
                </a:r>
              </a:p>
            </c:rich>
          </c:tx>
          <c:overlay val="0"/>
        </c:title>
        <c:numFmt formatCode="0" sourceLinked="1"/>
        <c:majorTickMark val="out"/>
        <c:minorTickMark val="none"/>
        <c:tickLblPos val="nextTo"/>
        <c:crossAx val="176393216"/>
        <c:crosses val="autoZero"/>
        <c:crossBetween val="between"/>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n-US"/>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1"/>
          <c:tx>
            <c:v>Winter 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 data'!$C$33:$G$33</c:f>
              <c:strCache>
                <c:ptCount val="5"/>
                <c:pt idx="0">
                  <c:v>2017/2018</c:v>
                </c:pt>
                <c:pt idx="1">
                  <c:v>2018/2019</c:v>
                </c:pt>
                <c:pt idx="2">
                  <c:v>2019/20</c:v>
                </c:pt>
                <c:pt idx="3">
                  <c:v>2020/21</c:v>
                </c:pt>
                <c:pt idx="4">
                  <c:v>2021/22</c:v>
                </c:pt>
              </c:strCache>
            </c:strRef>
          </c:cat>
          <c:val>
            <c:numRef>
              <c:f>'Figure 4 data'!$C$40:$F$40</c:f>
              <c:numCache>
                <c:formatCode>0.00</c:formatCode>
                <c:ptCount val="4"/>
                <c:pt idx="0">
                  <c:v>1.8173299999999999</c:v>
                </c:pt>
                <c:pt idx="1">
                  <c:v>7.8186919999999995</c:v>
                </c:pt>
                <c:pt idx="2">
                  <c:v>13.392810000000001</c:v>
                </c:pt>
                <c:pt idx="3">
                  <c:v>8.8879999999999999</c:v>
                </c:pt>
              </c:numCache>
            </c:numRef>
          </c:val>
          <c:extLst>
            <c:ext xmlns:c16="http://schemas.microsoft.com/office/drawing/2014/chart" uri="{C3380CC4-5D6E-409C-BE32-E72D297353CC}">
              <c16:uniqueId val="{00000011-A07D-4B2C-83E2-0C54FE8F58AE}"/>
            </c:ext>
          </c:extLst>
        </c:ser>
        <c:dLbls>
          <c:showLegendKey val="0"/>
          <c:showVal val="0"/>
          <c:showCatName val="0"/>
          <c:showSerName val="0"/>
          <c:showPercent val="0"/>
          <c:showBubbleSize val="0"/>
        </c:dLbls>
        <c:gapWidth val="219"/>
        <c:overlap val="-27"/>
        <c:axId val="796084128"/>
        <c:axId val="796082160"/>
        <c:extLst>
          <c:ext xmlns:c15="http://schemas.microsoft.com/office/drawing/2012/chart" uri="{02D57815-91ED-43cb-92C2-25804820EDAC}">
            <c15:filteredBarSeries>
              <c15:ser>
                <c:idx val="1"/>
                <c:order val="0"/>
                <c:tx>
                  <c:v>Preceeding summer total</c:v>
                </c:tx>
                <c:spPr>
                  <a:solidFill>
                    <a:schemeClr val="accent2"/>
                  </a:solidFill>
                  <a:ln>
                    <a:noFill/>
                  </a:ln>
                  <a:effectLst/>
                </c:spPr>
                <c:invertIfNegative val="0"/>
                <c:cat>
                  <c:strRef>
                    <c:extLst>
                      <c:ext uri="{02D57815-91ED-43cb-92C2-25804820EDAC}">
                        <c15:formulaRef>
                          <c15:sqref>'Figure 4 data'!$C$33:$G$33</c15:sqref>
                        </c15:formulaRef>
                      </c:ext>
                    </c:extLst>
                    <c:strCache>
                      <c:ptCount val="5"/>
                      <c:pt idx="0">
                        <c:v>2017/2018</c:v>
                      </c:pt>
                      <c:pt idx="1">
                        <c:v>2018/2019</c:v>
                      </c:pt>
                      <c:pt idx="2">
                        <c:v>2019/20</c:v>
                      </c:pt>
                      <c:pt idx="3">
                        <c:v>2020/21</c:v>
                      </c:pt>
                      <c:pt idx="4">
                        <c:v>2021/22</c:v>
                      </c:pt>
                    </c:strCache>
                  </c:strRef>
                </c:cat>
                <c:val>
                  <c:numRef>
                    <c:extLst>
                      <c:ext uri="{02D57815-91ED-43cb-92C2-25804820EDAC}">
                        <c15:formulaRef>
                          <c15:sqref>#REF!</c15:sqref>
                        </c15:formulaRef>
                      </c:ext>
                    </c:extLst>
                    <c:numCache>
                      <c:formatCode>General</c:formatCode>
                      <c:ptCount val="1"/>
                      <c:pt idx="0">
                        <c:v>1</c:v>
                      </c:pt>
                    </c:numCache>
                  </c:numRef>
                </c:val>
                <c:extLst>
                  <c:ext xmlns:c16="http://schemas.microsoft.com/office/drawing/2014/chart" uri="{C3380CC4-5D6E-409C-BE32-E72D297353CC}">
                    <c16:uniqueId val="{00000008-A07D-4B2C-83E2-0C54FE8F58AE}"/>
                  </c:ext>
                </c:extLst>
              </c15:ser>
            </c15:filteredBarSeries>
          </c:ext>
        </c:extLst>
      </c:barChart>
      <c:catAx>
        <c:axId val="7960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082160"/>
        <c:crosses val="autoZero"/>
        <c:auto val="1"/>
        <c:lblAlgn val="ctr"/>
        <c:lblOffset val="100"/>
        <c:noMultiLvlLbl val="0"/>
      </c:catAx>
      <c:valAx>
        <c:axId val="796082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084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summer LNG supply</a:t>
            </a:r>
          </a:p>
        </c:rich>
      </c:tx>
      <c:layout>
        <c:manualLayout>
          <c:xMode val="edge"/>
          <c:yMode val="edge"/>
          <c:x val="6.4265304663852288E-2"/>
          <c:y val="8.74054131826112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4 data'!$C$43</c:f>
              <c:strCache>
                <c:ptCount val="1"/>
                <c:pt idx="0">
                  <c:v>2017</c:v>
                </c:pt>
              </c:strCache>
            </c:strRef>
          </c:tx>
          <c:spPr>
            <a:ln w="28575" cap="rnd">
              <a:solidFill>
                <a:schemeClr val="accent1"/>
              </a:solidFill>
              <a:round/>
            </a:ln>
            <a:effectLst/>
          </c:spPr>
          <c:marker>
            <c:symbol val="none"/>
          </c:marker>
          <c:cat>
            <c:strRef>
              <c:f>'Figure 4 data'!$B$44:$B$49</c:f>
              <c:strCache>
                <c:ptCount val="6"/>
                <c:pt idx="0">
                  <c:v>Apr</c:v>
                </c:pt>
                <c:pt idx="1">
                  <c:v>May</c:v>
                </c:pt>
                <c:pt idx="2">
                  <c:v>Jun</c:v>
                </c:pt>
                <c:pt idx="3">
                  <c:v>Jul</c:v>
                </c:pt>
                <c:pt idx="4">
                  <c:v>Aug</c:v>
                </c:pt>
                <c:pt idx="5">
                  <c:v>Sep</c:v>
                </c:pt>
              </c:strCache>
            </c:strRef>
          </c:cat>
          <c:val>
            <c:numRef>
              <c:f>'Figure 4 data'!$C$44:$C$49</c:f>
              <c:numCache>
                <c:formatCode>#,##0.00</c:formatCode>
                <c:ptCount val="6"/>
                <c:pt idx="0">
                  <c:v>0.94761822000000018</c:v>
                </c:pt>
                <c:pt idx="1">
                  <c:v>1.6556294</c:v>
                </c:pt>
                <c:pt idx="2">
                  <c:v>1.9359950400000001</c:v>
                </c:pt>
                <c:pt idx="3">
                  <c:v>2.4623722100000003</c:v>
                </c:pt>
                <c:pt idx="4">
                  <c:v>2.9255817500000005</c:v>
                </c:pt>
                <c:pt idx="5">
                  <c:v>3.2505063500000007</c:v>
                </c:pt>
              </c:numCache>
            </c:numRef>
          </c:val>
          <c:smooth val="0"/>
          <c:extLst>
            <c:ext xmlns:c16="http://schemas.microsoft.com/office/drawing/2014/chart" uri="{C3380CC4-5D6E-409C-BE32-E72D297353CC}">
              <c16:uniqueId val="{00000000-6BF6-41C9-A2F8-3B44AF8FAC0F}"/>
            </c:ext>
          </c:extLst>
        </c:ser>
        <c:ser>
          <c:idx val="1"/>
          <c:order val="1"/>
          <c:tx>
            <c:strRef>
              <c:f>'Figure 4 data'!$D$43</c:f>
              <c:strCache>
                <c:ptCount val="1"/>
                <c:pt idx="0">
                  <c:v>2018</c:v>
                </c:pt>
              </c:strCache>
            </c:strRef>
          </c:tx>
          <c:spPr>
            <a:ln w="28575" cap="rnd">
              <a:solidFill>
                <a:schemeClr val="accent2"/>
              </a:solidFill>
              <a:round/>
            </a:ln>
            <a:effectLst/>
          </c:spPr>
          <c:marker>
            <c:symbol val="none"/>
          </c:marker>
          <c:cat>
            <c:strRef>
              <c:f>'Figure 4 data'!$B$44:$B$49</c:f>
              <c:strCache>
                <c:ptCount val="6"/>
                <c:pt idx="0">
                  <c:v>Apr</c:v>
                </c:pt>
                <c:pt idx="1">
                  <c:v>May</c:v>
                </c:pt>
                <c:pt idx="2">
                  <c:v>Jun</c:v>
                </c:pt>
                <c:pt idx="3">
                  <c:v>Jul</c:v>
                </c:pt>
                <c:pt idx="4">
                  <c:v>Aug</c:v>
                </c:pt>
                <c:pt idx="5">
                  <c:v>Sep</c:v>
                </c:pt>
              </c:strCache>
            </c:strRef>
          </c:cat>
          <c:val>
            <c:numRef>
              <c:f>'Figure 4 data'!$D$44:$D$49</c:f>
              <c:numCache>
                <c:formatCode>#,##0.00</c:formatCode>
                <c:ptCount val="6"/>
                <c:pt idx="0">
                  <c:v>0.48258000000000006</c:v>
                </c:pt>
                <c:pt idx="1">
                  <c:v>0.69725000000000015</c:v>
                </c:pt>
                <c:pt idx="2">
                  <c:v>0.86147000000000018</c:v>
                </c:pt>
                <c:pt idx="3">
                  <c:v>1.0297590000000001</c:v>
                </c:pt>
                <c:pt idx="4">
                  <c:v>1.1975190000000002</c:v>
                </c:pt>
                <c:pt idx="5">
                  <c:v>1.3520630000000002</c:v>
                </c:pt>
              </c:numCache>
            </c:numRef>
          </c:val>
          <c:smooth val="0"/>
          <c:extLst>
            <c:ext xmlns:c16="http://schemas.microsoft.com/office/drawing/2014/chart" uri="{C3380CC4-5D6E-409C-BE32-E72D297353CC}">
              <c16:uniqueId val="{00000001-6BF6-41C9-A2F8-3B44AF8FAC0F}"/>
            </c:ext>
          </c:extLst>
        </c:ser>
        <c:ser>
          <c:idx val="2"/>
          <c:order val="2"/>
          <c:tx>
            <c:strRef>
              <c:f>'Figure 4 data'!$E$43</c:f>
              <c:strCache>
                <c:ptCount val="1"/>
                <c:pt idx="0">
                  <c:v>2019</c:v>
                </c:pt>
              </c:strCache>
            </c:strRef>
          </c:tx>
          <c:spPr>
            <a:ln w="28575" cap="rnd">
              <a:solidFill>
                <a:schemeClr val="accent3"/>
              </a:solidFill>
              <a:round/>
            </a:ln>
            <a:effectLst/>
          </c:spPr>
          <c:marker>
            <c:symbol val="none"/>
          </c:marker>
          <c:cat>
            <c:strRef>
              <c:f>'Figure 4 data'!$B$44:$B$49</c:f>
              <c:strCache>
                <c:ptCount val="6"/>
                <c:pt idx="0">
                  <c:v>Apr</c:v>
                </c:pt>
                <c:pt idx="1">
                  <c:v>May</c:v>
                </c:pt>
                <c:pt idx="2">
                  <c:v>Jun</c:v>
                </c:pt>
                <c:pt idx="3">
                  <c:v>Jul</c:v>
                </c:pt>
                <c:pt idx="4">
                  <c:v>Aug</c:v>
                </c:pt>
                <c:pt idx="5">
                  <c:v>Sep</c:v>
                </c:pt>
              </c:strCache>
            </c:strRef>
          </c:cat>
          <c:val>
            <c:numRef>
              <c:f>'Figure 4 data'!$E$44:$E$49</c:f>
              <c:numCache>
                <c:formatCode>#,##0.00</c:formatCode>
                <c:ptCount val="6"/>
                <c:pt idx="0">
                  <c:v>2.0132150000000002</c:v>
                </c:pt>
                <c:pt idx="1">
                  <c:v>4.0111460000000001</c:v>
                </c:pt>
                <c:pt idx="2">
                  <c:v>4.4102360000000003</c:v>
                </c:pt>
                <c:pt idx="3">
                  <c:v>4.7947360000000003</c:v>
                </c:pt>
                <c:pt idx="4">
                  <c:v>5.041836</c:v>
                </c:pt>
                <c:pt idx="5">
                  <c:v>5.9671159999999999</c:v>
                </c:pt>
              </c:numCache>
            </c:numRef>
          </c:val>
          <c:smooth val="0"/>
          <c:extLst>
            <c:ext xmlns:c16="http://schemas.microsoft.com/office/drawing/2014/chart" uri="{C3380CC4-5D6E-409C-BE32-E72D297353CC}">
              <c16:uniqueId val="{00000002-6BF6-41C9-A2F8-3B44AF8FAC0F}"/>
            </c:ext>
          </c:extLst>
        </c:ser>
        <c:ser>
          <c:idx val="3"/>
          <c:order val="3"/>
          <c:tx>
            <c:strRef>
              <c:f>'Figure 4 data'!$F$43</c:f>
              <c:strCache>
                <c:ptCount val="1"/>
                <c:pt idx="0">
                  <c:v>2020</c:v>
                </c:pt>
              </c:strCache>
            </c:strRef>
          </c:tx>
          <c:spPr>
            <a:ln w="28575" cap="rnd">
              <a:solidFill>
                <a:schemeClr val="accent4"/>
              </a:solidFill>
              <a:round/>
            </a:ln>
            <a:effectLst/>
          </c:spPr>
          <c:marker>
            <c:symbol val="none"/>
          </c:marker>
          <c:cat>
            <c:strRef>
              <c:f>'Figure 4 data'!$B$44:$B$49</c:f>
              <c:strCache>
                <c:ptCount val="6"/>
                <c:pt idx="0">
                  <c:v>Apr</c:v>
                </c:pt>
                <c:pt idx="1">
                  <c:v>May</c:v>
                </c:pt>
                <c:pt idx="2">
                  <c:v>Jun</c:v>
                </c:pt>
                <c:pt idx="3">
                  <c:v>Jul</c:v>
                </c:pt>
                <c:pt idx="4">
                  <c:v>Aug</c:v>
                </c:pt>
                <c:pt idx="5">
                  <c:v>Sep</c:v>
                </c:pt>
              </c:strCache>
            </c:strRef>
          </c:cat>
          <c:val>
            <c:numRef>
              <c:f>'Figure 4 data'!$F$44:$F$49</c:f>
              <c:numCache>
                <c:formatCode>#,##0.00</c:formatCode>
                <c:ptCount val="6"/>
                <c:pt idx="0">
                  <c:v>2.1195940000000002</c:v>
                </c:pt>
                <c:pt idx="1">
                  <c:v>3.7129530000000002</c:v>
                </c:pt>
                <c:pt idx="2">
                  <c:v>4.8739530000000002</c:v>
                </c:pt>
                <c:pt idx="3">
                  <c:v>5.5259530000000003</c:v>
                </c:pt>
                <c:pt idx="4">
                  <c:v>6.3499530000000002</c:v>
                </c:pt>
                <c:pt idx="5">
                  <c:v>7.1440860000000006</c:v>
                </c:pt>
              </c:numCache>
            </c:numRef>
          </c:val>
          <c:smooth val="0"/>
          <c:extLst>
            <c:ext xmlns:c16="http://schemas.microsoft.com/office/drawing/2014/chart" uri="{C3380CC4-5D6E-409C-BE32-E72D297353CC}">
              <c16:uniqueId val="{00000003-6BF6-41C9-A2F8-3B44AF8FAC0F}"/>
            </c:ext>
          </c:extLst>
        </c:ser>
        <c:ser>
          <c:idx val="4"/>
          <c:order val="4"/>
          <c:tx>
            <c:strRef>
              <c:f>'Figure 4 data'!$G$43</c:f>
              <c:strCache>
                <c:ptCount val="1"/>
                <c:pt idx="0">
                  <c:v>2021</c:v>
                </c:pt>
              </c:strCache>
            </c:strRef>
          </c:tx>
          <c:spPr>
            <a:ln w="28575" cap="rnd">
              <a:solidFill>
                <a:schemeClr val="accent5"/>
              </a:solidFill>
              <a:round/>
            </a:ln>
            <a:effectLst/>
          </c:spPr>
          <c:marker>
            <c:symbol val="none"/>
          </c:marker>
          <c:cat>
            <c:strRef>
              <c:f>'Figure 4 data'!$B$44:$B$49</c:f>
              <c:strCache>
                <c:ptCount val="6"/>
                <c:pt idx="0">
                  <c:v>Apr</c:v>
                </c:pt>
                <c:pt idx="1">
                  <c:v>May</c:v>
                </c:pt>
                <c:pt idx="2">
                  <c:v>Jun</c:v>
                </c:pt>
                <c:pt idx="3">
                  <c:v>Jul</c:v>
                </c:pt>
                <c:pt idx="4">
                  <c:v>Aug</c:v>
                </c:pt>
                <c:pt idx="5">
                  <c:v>Sep</c:v>
                </c:pt>
              </c:strCache>
            </c:strRef>
          </c:cat>
          <c:val>
            <c:numRef>
              <c:f>'Figure 4 data'!$G$44:$G$49</c:f>
              <c:numCache>
                <c:formatCode>#,##0.00</c:formatCode>
                <c:ptCount val="6"/>
                <c:pt idx="0">
                  <c:v>2.1120000000000001</c:v>
                </c:pt>
                <c:pt idx="1">
                  <c:v>3.5410000000000004</c:v>
                </c:pt>
                <c:pt idx="2">
                  <c:v>4.5579999999999998</c:v>
                </c:pt>
                <c:pt idx="3">
                  <c:v>4.7279999999999998</c:v>
                </c:pt>
                <c:pt idx="4">
                  <c:v>4.9009999999999998</c:v>
                </c:pt>
                <c:pt idx="5">
                  <c:v>5.1129999999999995</c:v>
                </c:pt>
              </c:numCache>
            </c:numRef>
          </c:val>
          <c:smooth val="0"/>
          <c:extLst>
            <c:ext xmlns:c16="http://schemas.microsoft.com/office/drawing/2014/chart" uri="{C3380CC4-5D6E-409C-BE32-E72D297353CC}">
              <c16:uniqueId val="{00000004-6BF6-41C9-A2F8-3B44AF8FAC0F}"/>
            </c:ext>
          </c:extLst>
        </c:ser>
        <c:dLbls>
          <c:showLegendKey val="0"/>
          <c:showVal val="0"/>
          <c:showCatName val="0"/>
          <c:showSerName val="0"/>
          <c:showPercent val="0"/>
          <c:showBubbleSize val="0"/>
        </c:dLbls>
        <c:smooth val="0"/>
        <c:axId val="754157000"/>
        <c:axId val="754157328"/>
      </c:lineChart>
      <c:catAx>
        <c:axId val="754157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157328"/>
        <c:crosses val="autoZero"/>
        <c:auto val="1"/>
        <c:lblAlgn val="ctr"/>
        <c:lblOffset val="100"/>
        <c:noMultiLvlLbl val="0"/>
      </c:catAx>
      <c:valAx>
        <c:axId val="75415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157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CWV distribution</c:v>
          </c:tx>
          <c:spPr>
            <a:ln w="19050" cap="rnd">
              <a:solidFill>
                <a:schemeClr val="accent1"/>
              </a:solidFill>
              <a:round/>
            </a:ln>
            <a:effectLst/>
          </c:spPr>
          <c:marker>
            <c:symbol val="none"/>
          </c:marker>
          <c:xVal>
            <c:numRef>
              <c:f>'Figure 16'!$F$4:$F$33</c:f>
              <c:numCache>
                <c:formatCode>0.00</c:formatCode>
                <c:ptCount val="30"/>
                <c:pt idx="0">
                  <c:v>4.7902442489759345</c:v>
                </c:pt>
                <c:pt idx="1">
                  <c:v>5.0980085405785971</c:v>
                </c:pt>
                <c:pt idx="2">
                  <c:v>5.1041135930663701</c:v>
                </c:pt>
                <c:pt idx="3">
                  <c:v>5.1813741734511005</c:v>
                </c:pt>
                <c:pt idx="4">
                  <c:v>5.2376830770609324</c:v>
                </c:pt>
                <c:pt idx="5">
                  <c:v>5.3804692557603682</c:v>
                </c:pt>
                <c:pt idx="6">
                  <c:v>5.4061937825140802</c:v>
                </c:pt>
                <c:pt idx="7">
                  <c:v>5.4589048428059392</c:v>
                </c:pt>
                <c:pt idx="8">
                  <c:v>5.5862134540450592</c:v>
                </c:pt>
                <c:pt idx="9">
                  <c:v>5.5939326751152079</c:v>
                </c:pt>
                <c:pt idx="10">
                  <c:v>5.6538608317972345</c:v>
                </c:pt>
                <c:pt idx="11">
                  <c:v>5.9243509055299546</c:v>
                </c:pt>
                <c:pt idx="12">
                  <c:v>5.9354729169447538</c:v>
                </c:pt>
                <c:pt idx="13">
                  <c:v>5.9860650499231953</c:v>
                </c:pt>
                <c:pt idx="14">
                  <c:v>5.9961524528929857</c:v>
                </c:pt>
                <c:pt idx="15">
                  <c:v>6.1465221917562722</c:v>
                </c:pt>
                <c:pt idx="16">
                  <c:v>6.1622912078853043</c:v>
                </c:pt>
                <c:pt idx="17">
                  <c:v>6.2047779690396752</c:v>
                </c:pt>
                <c:pt idx="18">
                  <c:v>6.2521756953405019</c:v>
                </c:pt>
                <c:pt idx="19">
                  <c:v>6.2621050889259671</c:v>
                </c:pt>
                <c:pt idx="20">
                  <c:v>6.3096852059651809</c:v>
                </c:pt>
                <c:pt idx="21">
                  <c:v>6.3337374039938554</c:v>
                </c:pt>
                <c:pt idx="22">
                  <c:v>6.5614421959805433</c:v>
                </c:pt>
                <c:pt idx="23">
                  <c:v>6.5772052188940089</c:v>
                </c:pt>
                <c:pt idx="24">
                  <c:v>6.6762401322324623</c:v>
                </c:pt>
                <c:pt idx="25">
                  <c:v>6.6939450980542752</c:v>
                </c:pt>
                <c:pt idx="26">
                  <c:v>6.8214548943932414</c:v>
                </c:pt>
                <c:pt idx="27">
                  <c:v>6.8447001349647749</c:v>
                </c:pt>
                <c:pt idx="28">
                  <c:v>6.8571574107650477</c:v>
                </c:pt>
                <c:pt idx="29">
                  <c:v>6.9938372946748588</c:v>
                </c:pt>
              </c:numCache>
            </c:numRef>
          </c:xVal>
          <c:yVal>
            <c:numRef>
              <c:f>'Figure 16'!$G$4:$G$33</c:f>
              <c:numCache>
                <c:formatCode>0.00</c:formatCode>
                <c:ptCount val="30"/>
                <c:pt idx="0">
                  <c:v>9.3226670094179356E-2</c:v>
                </c:pt>
                <c:pt idx="1">
                  <c:v>0.22056864423809011</c:v>
                </c:pt>
                <c:pt idx="2">
                  <c:v>0.22380055744686989</c:v>
                </c:pt>
                <c:pt idx="3">
                  <c:v>0.26675095971716462</c:v>
                </c:pt>
                <c:pt idx="4">
                  <c:v>0.30015847246295652</c:v>
                </c:pt>
                <c:pt idx="5">
                  <c:v>0.38989832645635208</c:v>
                </c:pt>
                <c:pt idx="6">
                  <c:v>0.40637376634157019</c:v>
                </c:pt>
                <c:pt idx="7">
                  <c:v>0.4399254827054655</c:v>
                </c:pt>
                <c:pt idx="8">
                  <c:v>0.51691107520552582</c:v>
                </c:pt>
                <c:pt idx="9">
                  <c:v>0.52127056736703603</c:v>
                </c:pt>
                <c:pt idx="10">
                  <c:v>0.55341235430713909</c:v>
                </c:pt>
                <c:pt idx="11">
                  <c:v>0.64410165228934513</c:v>
                </c:pt>
                <c:pt idx="12">
                  <c:v>0.6454515463048105</c:v>
                </c:pt>
                <c:pt idx="13">
                  <c:v>0.64894004459613097</c:v>
                </c:pt>
                <c:pt idx="14">
                  <c:v>0.64911167805589121</c:v>
                </c:pt>
                <c:pt idx="15">
                  <c:v>0.63118991170027339</c:v>
                </c:pt>
                <c:pt idx="16">
                  <c:v>0.62716056161580591</c:v>
                </c:pt>
                <c:pt idx="17">
                  <c:v>0.61441533588296682</c:v>
                </c:pt>
                <c:pt idx="18">
                  <c:v>0.59712518345970711</c:v>
                </c:pt>
                <c:pt idx="19">
                  <c:v>0.59311805909667292</c:v>
                </c:pt>
                <c:pt idx="20">
                  <c:v>0.57221008581795618</c:v>
                </c:pt>
                <c:pt idx="21">
                  <c:v>0.56064286477892133</c:v>
                </c:pt>
                <c:pt idx="22">
                  <c:v>0.42831477396684836</c:v>
                </c:pt>
                <c:pt idx="23">
                  <c:v>0.41827564456328087</c:v>
                </c:pt>
                <c:pt idx="24">
                  <c:v>0.35498600776542183</c:v>
                </c:pt>
                <c:pt idx="25">
                  <c:v>0.34378348417823545</c:v>
                </c:pt>
                <c:pt idx="26">
                  <c:v>0.26628345670564313</c:v>
                </c:pt>
                <c:pt idx="27">
                  <c:v>0.25299085110383673</c:v>
                </c:pt>
                <c:pt idx="28">
                  <c:v>0.2459976158294743</c:v>
                </c:pt>
                <c:pt idx="29">
                  <c:v>0.17605200772763283</c:v>
                </c:pt>
              </c:numCache>
            </c:numRef>
          </c:yVal>
          <c:smooth val="1"/>
          <c:extLst>
            <c:ext xmlns:c16="http://schemas.microsoft.com/office/drawing/2014/chart" uri="{C3380CC4-5D6E-409C-BE32-E72D297353CC}">
              <c16:uniqueId val="{00000000-1D86-4781-AE3E-9564FF067454}"/>
            </c:ext>
          </c:extLst>
        </c:ser>
        <c:ser>
          <c:idx val="1"/>
          <c:order val="1"/>
          <c:tx>
            <c:v>10th percentile</c:v>
          </c:tx>
          <c:spPr>
            <a:ln w="19050" cap="rnd">
              <a:solidFill>
                <a:schemeClr val="accent2"/>
              </a:solidFill>
              <a:round/>
            </a:ln>
            <a:effectLst/>
          </c:spPr>
          <c:marker>
            <c:symbol val="none"/>
          </c:marker>
          <c:xVal>
            <c:numRef>
              <c:f>'Figure 16'!$I$4:$I$23</c:f>
              <c:numCache>
                <c:formatCode>0.00</c:formatCode>
                <c:ptCount val="20"/>
                <c:pt idx="0">
                  <c:v>5.2133970490209949</c:v>
                </c:pt>
                <c:pt idx="1">
                  <c:v>5.2133970490209949</c:v>
                </c:pt>
                <c:pt idx="2">
                  <c:v>5.2133970490209949</c:v>
                </c:pt>
                <c:pt idx="3">
                  <c:v>5.2133970490209949</c:v>
                </c:pt>
                <c:pt idx="4">
                  <c:v>5.2133970490209949</c:v>
                </c:pt>
                <c:pt idx="5">
                  <c:v>5.2133970490209949</c:v>
                </c:pt>
                <c:pt idx="6">
                  <c:v>5.2133970490209949</c:v>
                </c:pt>
                <c:pt idx="7">
                  <c:v>5.2133970490209949</c:v>
                </c:pt>
                <c:pt idx="8">
                  <c:v>5.2133970490209949</c:v>
                </c:pt>
                <c:pt idx="9">
                  <c:v>5.2133970490209949</c:v>
                </c:pt>
                <c:pt idx="10">
                  <c:v>5.2133970490209949</c:v>
                </c:pt>
                <c:pt idx="11">
                  <c:v>5.2133970490209949</c:v>
                </c:pt>
                <c:pt idx="12">
                  <c:v>5.2133970490209949</c:v>
                </c:pt>
                <c:pt idx="13">
                  <c:v>5.2133970490209949</c:v>
                </c:pt>
                <c:pt idx="14">
                  <c:v>5.2133970490209949</c:v>
                </c:pt>
                <c:pt idx="15">
                  <c:v>5.2133970490209949</c:v>
                </c:pt>
                <c:pt idx="16">
                  <c:v>5.2133970490209949</c:v>
                </c:pt>
                <c:pt idx="17">
                  <c:v>5.2133970490209949</c:v>
                </c:pt>
                <c:pt idx="18">
                  <c:v>5.2133970490209949</c:v>
                </c:pt>
                <c:pt idx="19">
                  <c:v>5.2133970490209949</c:v>
                </c:pt>
              </c:numCache>
            </c:numRef>
          </c:xVal>
          <c:yVal>
            <c:numRef>
              <c:f>'Figure 16'!$M$4:$M$16</c:f>
              <c:numCache>
                <c:formatCode>General</c:formatCode>
                <c:ptCount val="13"/>
                <c:pt idx="0">
                  <c:v>0</c:v>
                </c:pt>
                <c:pt idx="1">
                  <c:v>0.1</c:v>
                </c:pt>
                <c:pt idx="2">
                  <c:v>0.2</c:v>
                </c:pt>
                <c:pt idx="3">
                  <c:v>0.3</c:v>
                </c:pt>
                <c:pt idx="4">
                  <c:v>0.4</c:v>
                </c:pt>
                <c:pt idx="5">
                  <c:v>0.5</c:v>
                </c:pt>
                <c:pt idx="6">
                  <c:v>0.6</c:v>
                </c:pt>
                <c:pt idx="7">
                  <c:v>0.7</c:v>
                </c:pt>
                <c:pt idx="8">
                  <c:v>0.8</c:v>
                </c:pt>
                <c:pt idx="9">
                  <c:v>0.9</c:v>
                </c:pt>
                <c:pt idx="10">
                  <c:v>1</c:v>
                </c:pt>
                <c:pt idx="11">
                  <c:v>1.1000000000000001</c:v>
                </c:pt>
                <c:pt idx="12">
                  <c:v>1.2</c:v>
                </c:pt>
              </c:numCache>
            </c:numRef>
          </c:yVal>
          <c:smooth val="1"/>
          <c:extLst>
            <c:ext xmlns:c16="http://schemas.microsoft.com/office/drawing/2014/chart" uri="{C3380CC4-5D6E-409C-BE32-E72D297353CC}">
              <c16:uniqueId val="{00000002-1D86-4781-AE3E-9564FF067454}"/>
            </c:ext>
          </c:extLst>
        </c:ser>
        <c:ser>
          <c:idx val="3"/>
          <c:order val="2"/>
          <c:tx>
            <c:v>50th percentile</c:v>
          </c:tx>
          <c:spPr>
            <a:ln w="19050" cap="rnd">
              <a:solidFill>
                <a:schemeClr val="accent4"/>
              </a:solidFill>
              <a:round/>
            </a:ln>
            <a:effectLst/>
          </c:spPr>
          <c:marker>
            <c:symbol val="none"/>
          </c:marker>
          <c:xVal>
            <c:numRef>
              <c:f>'Figure 16'!$J$4:$J$23</c:f>
              <c:numCache>
                <c:formatCode>0.00</c:formatCode>
                <c:ptCount val="20"/>
                <c:pt idx="0">
                  <c:v>6.0010105647775918</c:v>
                </c:pt>
                <c:pt idx="1">
                  <c:v>6.0010105647775918</c:v>
                </c:pt>
                <c:pt idx="2">
                  <c:v>6.0010105647775918</c:v>
                </c:pt>
                <c:pt idx="3">
                  <c:v>6.0010105647775918</c:v>
                </c:pt>
                <c:pt idx="4">
                  <c:v>6.0010105647775918</c:v>
                </c:pt>
                <c:pt idx="5">
                  <c:v>6.0010105647775918</c:v>
                </c:pt>
                <c:pt idx="6">
                  <c:v>6.0010105647775918</c:v>
                </c:pt>
                <c:pt idx="7">
                  <c:v>6.0010105647775918</c:v>
                </c:pt>
                <c:pt idx="8">
                  <c:v>6.0010105647775918</c:v>
                </c:pt>
                <c:pt idx="9">
                  <c:v>6.0010105647775918</c:v>
                </c:pt>
                <c:pt idx="10">
                  <c:v>6.0010105647775918</c:v>
                </c:pt>
                <c:pt idx="11">
                  <c:v>6.0010105647775918</c:v>
                </c:pt>
                <c:pt idx="12">
                  <c:v>6.0010105647775918</c:v>
                </c:pt>
                <c:pt idx="13">
                  <c:v>6.0010105647775918</c:v>
                </c:pt>
                <c:pt idx="14">
                  <c:v>6.0010105647775918</c:v>
                </c:pt>
                <c:pt idx="15">
                  <c:v>6.0010105647775918</c:v>
                </c:pt>
                <c:pt idx="16">
                  <c:v>6.0010105647775918</c:v>
                </c:pt>
                <c:pt idx="17">
                  <c:v>6.0010105647775918</c:v>
                </c:pt>
                <c:pt idx="18">
                  <c:v>6.0010105647775918</c:v>
                </c:pt>
                <c:pt idx="19">
                  <c:v>6.0010105647775918</c:v>
                </c:pt>
              </c:numCache>
            </c:numRef>
          </c:xVal>
          <c:yVal>
            <c:numRef>
              <c:f>'Figure 16'!$M$4:$M$16</c:f>
              <c:numCache>
                <c:formatCode>General</c:formatCode>
                <c:ptCount val="13"/>
                <c:pt idx="0">
                  <c:v>0</c:v>
                </c:pt>
                <c:pt idx="1">
                  <c:v>0.1</c:v>
                </c:pt>
                <c:pt idx="2">
                  <c:v>0.2</c:v>
                </c:pt>
                <c:pt idx="3">
                  <c:v>0.3</c:v>
                </c:pt>
                <c:pt idx="4">
                  <c:v>0.4</c:v>
                </c:pt>
                <c:pt idx="5">
                  <c:v>0.5</c:v>
                </c:pt>
                <c:pt idx="6">
                  <c:v>0.6</c:v>
                </c:pt>
                <c:pt idx="7">
                  <c:v>0.7</c:v>
                </c:pt>
                <c:pt idx="8">
                  <c:v>0.8</c:v>
                </c:pt>
                <c:pt idx="9">
                  <c:v>0.9</c:v>
                </c:pt>
                <c:pt idx="10">
                  <c:v>1</c:v>
                </c:pt>
                <c:pt idx="11">
                  <c:v>1.1000000000000001</c:v>
                </c:pt>
                <c:pt idx="12">
                  <c:v>1.2</c:v>
                </c:pt>
              </c:numCache>
            </c:numRef>
          </c:yVal>
          <c:smooth val="1"/>
          <c:extLst>
            <c:ext xmlns:c16="http://schemas.microsoft.com/office/drawing/2014/chart" uri="{C3380CC4-5D6E-409C-BE32-E72D297353CC}">
              <c16:uniqueId val="{00000005-1D86-4781-AE3E-9564FF067454}"/>
            </c:ext>
          </c:extLst>
        </c:ser>
        <c:ser>
          <c:idx val="2"/>
          <c:order val="3"/>
          <c:tx>
            <c:v>90th percentile</c:v>
          </c:tx>
          <c:spPr>
            <a:ln w="19050" cap="rnd">
              <a:solidFill>
                <a:schemeClr val="accent3"/>
              </a:solidFill>
              <a:round/>
            </a:ln>
            <a:effectLst/>
          </c:spPr>
          <c:marker>
            <c:symbol val="none"/>
          </c:marker>
          <c:xVal>
            <c:numRef>
              <c:f>'Figure 16'!$K$4:$K$23</c:f>
              <c:numCache>
                <c:formatCode>0.00</c:formatCode>
                <c:ptCount val="20"/>
                <c:pt idx="0">
                  <c:v>6.7886240805341886</c:v>
                </c:pt>
                <c:pt idx="1">
                  <c:v>6.7886240805341886</c:v>
                </c:pt>
                <c:pt idx="2">
                  <c:v>6.7886240805341886</c:v>
                </c:pt>
                <c:pt idx="3">
                  <c:v>6.7886240805341886</c:v>
                </c:pt>
                <c:pt idx="4">
                  <c:v>6.7886240805341886</c:v>
                </c:pt>
                <c:pt idx="5">
                  <c:v>6.7886240805341886</c:v>
                </c:pt>
                <c:pt idx="6">
                  <c:v>6.7886240805341886</c:v>
                </c:pt>
                <c:pt idx="7">
                  <c:v>6.7886240805341886</c:v>
                </c:pt>
                <c:pt idx="8">
                  <c:v>6.7886240805341886</c:v>
                </c:pt>
                <c:pt idx="9">
                  <c:v>6.7886240805341886</c:v>
                </c:pt>
                <c:pt idx="10">
                  <c:v>6.7886240805341886</c:v>
                </c:pt>
                <c:pt idx="11">
                  <c:v>6.7886240805341886</c:v>
                </c:pt>
                <c:pt idx="12">
                  <c:v>6.7886240805341886</c:v>
                </c:pt>
                <c:pt idx="13">
                  <c:v>6.7886240805341886</c:v>
                </c:pt>
                <c:pt idx="14">
                  <c:v>6.7886240805341886</c:v>
                </c:pt>
                <c:pt idx="15">
                  <c:v>6.7886240805341886</c:v>
                </c:pt>
                <c:pt idx="16">
                  <c:v>6.7886240805341886</c:v>
                </c:pt>
                <c:pt idx="17">
                  <c:v>6.7886240805341886</c:v>
                </c:pt>
                <c:pt idx="18">
                  <c:v>6.7886240805341886</c:v>
                </c:pt>
                <c:pt idx="19">
                  <c:v>6.7886240805341886</c:v>
                </c:pt>
              </c:numCache>
            </c:numRef>
          </c:xVal>
          <c:yVal>
            <c:numRef>
              <c:f>'Figure 16'!$M$4:$M$16</c:f>
              <c:numCache>
                <c:formatCode>General</c:formatCode>
                <c:ptCount val="13"/>
                <c:pt idx="0">
                  <c:v>0</c:v>
                </c:pt>
                <c:pt idx="1">
                  <c:v>0.1</c:v>
                </c:pt>
                <c:pt idx="2">
                  <c:v>0.2</c:v>
                </c:pt>
                <c:pt idx="3">
                  <c:v>0.3</c:v>
                </c:pt>
                <c:pt idx="4">
                  <c:v>0.4</c:v>
                </c:pt>
                <c:pt idx="5">
                  <c:v>0.5</c:v>
                </c:pt>
                <c:pt idx="6">
                  <c:v>0.6</c:v>
                </c:pt>
                <c:pt idx="7">
                  <c:v>0.7</c:v>
                </c:pt>
                <c:pt idx="8">
                  <c:v>0.8</c:v>
                </c:pt>
                <c:pt idx="9">
                  <c:v>0.9</c:v>
                </c:pt>
                <c:pt idx="10">
                  <c:v>1</c:v>
                </c:pt>
                <c:pt idx="11">
                  <c:v>1.1000000000000001</c:v>
                </c:pt>
                <c:pt idx="12">
                  <c:v>1.2</c:v>
                </c:pt>
              </c:numCache>
            </c:numRef>
          </c:yVal>
          <c:smooth val="1"/>
          <c:extLst>
            <c:ext xmlns:c16="http://schemas.microsoft.com/office/drawing/2014/chart" uri="{C3380CC4-5D6E-409C-BE32-E72D297353CC}">
              <c16:uniqueId val="{00000006-1D86-4781-AE3E-9564FF067454}"/>
            </c:ext>
          </c:extLst>
        </c:ser>
        <c:ser>
          <c:idx val="4"/>
          <c:order val="4"/>
          <c:tx>
            <c:v>Cold winter (2010/22)</c:v>
          </c:tx>
          <c:spPr>
            <a:ln w="19050" cap="rnd">
              <a:noFill/>
              <a:round/>
            </a:ln>
            <a:effectLst/>
          </c:spPr>
          <c:marker>
            <c:symbol val="x"/>
            <c:size val="15"/>
            <c:spPr>
              <a:noFill/>
              <a:ln w="50800">
                <a:solidFill>
                  <a:schemeClr val="accent5"/>
                </a:solidFill>
              </a:ln>
              <a:effectLst/>
            </c:spPr>
          </c:marker>
          <c:xVal>
            <c:numRef>
              <c:f>'Figure 16'!$F$7</c:f>
              <c:numCache>
                <c:formatCode>0.00</c:formatCode>
                <c:ptCount val="1"/>
                <c:pt idx="0">
                  <c:v>5.1813741734511005</c:v>
                </c:pt>
              </c:numCache>
            </c:numRef>
          </c:xVal>
          <c:yVal>
            <c:numRef>
              <c:f>'Figure 16'!$G$7</c:f>
              <c:numCache>
                <c:formatCode>0.00</c:formatCode>
                <c:ptCount val="1"/>
                <c:pt idx="0">
                  <c:v>0.26675095971716462</c:v>
                </c:pt>
              </c:numCache>
            </c:numRef>
          </c:yVal>
          <c:smooth val="1"/>
          <c:extLst>
            <c:ext xmlns:c16="http://schemas.microsoft.com/office/drawing/2014/chart" uri="{C3380CC4-5D6E-409C-BE32-E72D297353CC}">
              <c16:uniqueId val="{00000007-1D86-4781-AE3E-9564FF067454}"/>
            </c:ext>
          </c:extLst>
        </c:ser>
        <c:ser>
          <c:idx val="5"/>
          <c:order val="5"/>
          <c:tx>
            <c:v>Cold snap (2017/18)</c:v>
          </c:tx>
          <c:spPr>
            <a:ln w="19050" cap="rnd">
              <a:noFill/>
              <a:round/>
            </a:ln>
            <a:effectLst/>
          </c:spPr>
          <c:marker>
            <c:symbol val="x"/>
            <c:size val="15"/>
            <c:spPr>
              <a:noFill/>
              <a:ln w="50800">
                <a:solidFill>
                  <a:schemeClr val="accent6"/>
                </a:solidFill>
              </a:ln>
              <a:effectLst/>
            </c:spPr>
          </c:marker>
          <c:xVal>
            <c:numRef>
              <c:f>'Figure 16'!$F$13</c:f>
              <c:numCache>
                <c:formatCode>0.00</c:formatCode>
                <c:ptCount val="1"/>
                <c:pt idx="0">
                  <c:v>5.5939326751152079</c:v>
                </c:pt>
              </c:numCache>
            </c:numRef>
          </c:xVal>
          <c:yVal>
            <c:numRef>
              <c:f>'Figure 16'!$G$13</c:f>
              <c:numCache>
                <c:formatCode>0.00</c:formatCode>
                <c:ptCount val="1"/>
                <c:pt idx="0">
                  <c:v>0.52127056736703603</c:v>
                </c:pt>
              </c:numCache>
            </c:numRef>
          </c:yVal>
          <c:smooth val="1"/>
          <c:extLst>
            <c:ext xmlns:c16="http://schemas.microsoft.com/office/drawing/2014/chart" uri="{C3380CC4-5D6E-409C-BE32-E72D297353CC}">
              <c16:uniqueId val="{00000008-1D86-4781-AE3E-9564FF067454}"/>
            </c:ext>
          </c:extLst>
        </c:ser>
        <c:ser>
          <c:idx val="6"/>
          <c:order val="6"/>
          <c:tx>
            <c:v>Typical winter (2019/20</c:v>
          </c:tx>
          <c:spPr>
            <a:ln w="19050" cap="rnd">
              <a:noFill/>
              <a:round/>
            </a:ln>
            <a:effectLst/>
          </c:spPr>
          <c:marker>
            <c:symbol val="x"/>
            <c:size val="15"/>
            <c:spPr>
              <a:noFill/>
              <a:ln w="50800">
                <a:solidFill>
                  <a:schemeClr val="accent1">
                    <a:lumMod val="60000"/>
                  </a:schemeClr>
                </a:solidFill>
              </a:ln>
              <a:effectLst/>
            </c:spPr>
          </c:marker>
          <c:xVal>
            <c:numRef>
              <c:f>'Figure 16'!$F$23</c:f>
              <c:numCache>
                <c:formatCode>0.00</c:formatCode>
                <c:ptCount val="1"/>
                <c:pt idx="0">
                  <c:v>6.2621050889259671</c:v>
                </c:pt>
              </c:numCache>
            </c:numRef>
          </c:xVal>
          <c:yVal>
            <c:numRef>
              <c:f>'Figure 16'!$G$23</c:f>
              <c:numCache>
                <c:formatCode>0.00</c:formatCode>
                <c:ptCount val="1"/>
                <c:pt idx="0">
                  <c:v>0.59311805909667292</c:v>
                </c:pt>
              </c:numCache>
            </c:numRef>
          </c:yVal>
          <c:smooth val="1"/>
          <c:extLst>
            <c:ext xmlns:c16="http://schemas.microsoft.com/office/drawing/2014/chart" uri="{C3380CC4-5D6E-409C-BE32-E72D297353CC}">
              <c16:uniqueId val="{0000000A-1D86-4781-AE3E-9564FF067454}"/>
            </c:ext>
          </c:extLst>
        </c:ser>
        <c:dLbls>
          <c:showLegendKey val="0"/>
          <c:showVal val="0"/>
          <c:showCatName val="0"/>
          <c:showSerName val="0"/>
          <c:showPercent val="0"/>
          <c:showBubbleSize val="0"/>
        </c:dLbls>
        <c:axId val="677644464"/>
        <c:axId val="677644792"/>
      </c:scatterChart>
      <c:valAx>
        <c:axId val="677644464"/>
        <c:scaling>
          <c:orientation val="minMax"/>
          <c:max val="8"/>
          <c:min val="4"/>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644792"/>
        <c:crosses val="autoZero"/>
        <c:crossBetween val="midCat"/>
        <c:majorUnit val="1"/>
      </c:valAx>
      <c:valAx>
        <c:axId val="6776447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64446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Historical</a:t>
            </a:r>
            <a:r>
              <a:rPr lang="en-GB" baseline="0"/>
              <a:t> monthly LNG send-out volume</a:t>
            </a:r>
            <a:endParaRPr lang="en-GB"/>
          </a:p>
        </c:rich>
      </c:tx>
      <c:layout>
        <c:manualLayout>
          <c:xMode val="edge"/>
          <c:yMode val="edge"/>
          <c:x val="8.3808468802328159E-2"/>
          <c:y val="4.1613733958522345E-2"/>
        </c:manualLayout>
      </c:layout>
      <c:overlay val="1"/>
    </c:title>
    <c:autoTitleDeleted val="0"/>
    <c:plotArea>
      <c:layout>
        <c:manualLayout>
          <c:layoutTarget val="inner"/>
          <c:xMode val="edge"/>
          <c:yMode val="edge"/>
          <c:x val="7.1944209681604421E-2"/>
          <c:y val="2.6926533737867398E-2"/>
          <c:w val="0.91344535503723778"/>
          <c:h val="0.85857459758131494"/>
        </c:manualLayout>
      </c:layout>
      <c:barChart>
        <c:barDir val="col"/>
        <c:grouping val="clustered"/>
        <c:varyColors val="0"/>
        <c:ser>
          <c:idx val="0"/>
          <c:order val="0"/>
          <c:tx>
            <c:strRef>
              <c:f>'Figure 4 data'!$C$3</c:f>
              <c:strCache>
                <c:ptCount val="1"/>
                <c:pt idx="0">
                  <c:v>2017</c:v>
                </c:pt>
              </c:strCache>
            </c:strRef>
          </c:tx>
          <c:invertIfNegative val="0"/>
          <c:cat>
            <c:strRef>
              <c:f>'Figure 4 data'!$B$4:$B$15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data'!$C$4:$C$15</c:f>
              <c:numCache>
                <c:formatCode>0.00</c:formatCode>
                <c:ptCount val="12"/>
                <c:pt idx="0">
                  <c:v>0.24768789999999999</c:v>
                </c:pt>
                <c:pt idx="1">
                  <c:v>0.18976076</c:v>
                </c:pt>
                <c:pt idx="2">
                  <c:v>0.76427405999999998</c:v>
                </c:pt>
                <c:pt idx="3">
                  <c:v>0.94761822000000018</c:v>
                </c:pt>
                <c:pt idx="4">
                  <c:v>0.70801117999999985</c:v>
                </c:pt>
                <c:pt idx="5">
                  <c:v>0.28036564000000003</c:v>
                </c:pt>
                <c:pt idx="6">
                  <c:v>0.52637717000000006</c:v>
                </c:pt>
                <c:pt idx="7">
                  <c:v>0.46320954000000009</c:v>
                </c:pt>
                <c:pt idx="8">
                  <c:v>0.32492459999999995</c:v>
                </c:pt>
                <c:pt idx="9">
                  <c:v>0.26053999999999994</c:v>
                </c:pt>
                <c:pt idx="10">
                  <c:v>0.31936999999999999</c:v>
                </c:pt>
                <c:pt idx="11">
                  <c:v>0.24971999999999989</c:v>
                </c:pt>
              </c:numCache>
            </c:numRef>
          </c:val>
          <c:extLst>
            <c:ext xmlns:c16="http://schemas.microsoft.com/office/drawing/2014/chart" uri="{C3380CC4-5D6E-409C-BE32-E72D297353CC}">
              <c16:uniqueId val="{00000000-8657-46E7-B80D-03E3B480FFD2}"/>
            </c:ext>
          </c:extLst>
        </c:ser>
        <c:ser>
          <c:idx val="1"/>
          <c:order val="1"/>
          <c:tx>
            <c:strRef>
              <c:f>'Figure 4 data'!$E$3</c:f>
              <c:strCache>
                <c:ptCount val="1"/>
                <c:pt idx="0">
                  <c:v>2018</c:v>
                </c:pt>
              </c:strCache>
            </c:strRef>
          </c:tx>
          <c:invertIfNegative val="0"/>
          <c:cat>
            <c:strRef>
              <c:f>'Figure 4 data'!$B$4:$B$15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data'!$E$4:$E$15</c:f>
              <c:numCache>
                <c:formatCode>0.00</c:formatCode>
                <c:ptCount val="12"/>
                <c:pt idx="0">
                  <c:v>0.18874999999999997</c:v>
                </c:pt>
                <c:pt idx="1">
                  <c:v>0.33373000000000003</c:v>
                </c:pt>
                <c:pt idx="2">
                  <c:v>0.46521999999999991</c:v>
                </c:pt>
                <c:pt idx="3">
                  <c:v>0.48258000000000006</c:v>
                </c:pt>
                <c:pt idx="4">
                  <c:v>0.21467000000000003</c:v>
                </c:pt>
                <c:pt idx="5">
                  <c:v>0.16421999999999998</c:v>
                </c:pt>
                <c:pt idx="6">
                  <c:v>0.16828899999999999</c:v>
                </c:pt>
                <c:pt idx="7">
                  <c:v>0.16776000000000002</c:v>
                </c:pt>
                <c:pt idx="8">
                  <c:v>0.15454400000000004</c:v>
                </c:pt>
                <c:pt idx="9">
                  <c:v>0.64966400000000002</c:v>
                </c:pt>
                <c:pt idx="10">
                  <c:v>1.3278019999999997</c:v>
                </c:pt>
                <c:pt idx="11">
                  <c:v>1.390709</c:v>
                </c:pt>
              </c:numCache>
            </c:numRef>
          </c:val>
          <c:extLst>
            <c:ext xmlns:c16="http://schemas.microsoft.com/office/drawing/2014/chart" uri="{C3380CC4-5D6E-409C-BE32-E72D297353CC}">
              <c16:uniqueId val="{00000001-8657-46E7-B80D-03E3B480FFD2}"/>
            </c:ext>
          </c:extLst>
        </c:ser>
        <c:ser>
          <c:idx val="2"/>
          <c:order val="2"/>
          <c:tx>
            <c:strRef>
              <c:f>'Figure 4 data'!$G$3</c:f>
              <c:strCache>
                <c:ptCount val="1"/>
                <c:pt idx="0">
                  <c:v>2019</c:v>
                </c:pt>
              </c:strCache>
            </c:strRef>
          </c:tx>
          <c:invertIfNegative val="0"/>
          <c:cat>
            <c:strRef>
              <c:f>'Figure 4 data'!$B$4:$B$15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data'!$G$4:$G$15</c:f>
              <c:numCache>
                <c:formatCode>0.00</c:formatCode>
                <c:ptCount val="12"/>
                <c:pt idx="0">
                  <c:v>1.5549809999999997</c:v>
                </c:pt>
                <c:pt idx="1">
                  <c:v>1.3139249999999998</c:v>
                </c:pt>
                <c:pt idx="2">
                  <c:v>1.5816109999999997</c:v>
                </c:pt>
                <c:pt idx="3">
                  <c:v>2.0132150000000002</c:v>
                </c:pt>
                <c:pt idx="4">
                  <c:v>1.9979310000000001</c:v>
                </c:pt>
                <c:pt idx="5">
                  <c:v>0.39909000000000006</c:v>
                </c:pt>
                <c:pt idx="6">
                  <c:v>0.38450000000000001</c:v>
                </c:pt>
                <c:pt idx="7">
                  <c:v>0.24709999999999999</c:v>
                </c:pt>
                <c:pt idx="8">
                  <c:v>0.92527999999999999</c:v>
                </c:pt>
                <c:pt idx="9">
                  <c:v>1.882252</c:v>
                </c:pt>
                <c:pt idx="10">
                  <c:v>2.2285599999999999</c:v>
                </c:pt>
                <c:pt idx="11">
                  <c:v>2.5019800000000001</c:v>
                </c:pt>
              </c:numCache>
            </c:numRef>
          </c:val>
          <c:extLst>
            <c:ext xmlns:c16="http://schemas.microsoft.com/office/drawing/2014/chart" uri="{C3380CC4-5D6E-409C-BE32-E72D297353CC}">
              <c16:uniqueId val="{00000002-8657-46E7-B80D-03E3B480FFD2}"/>
            </c:ext>
          </c:extLst>
        </c:ser>
        <c:ser>
          <c:idx val="3"/>
          <c:order val="3"/>
          <c:tx>
            <c:strRef>
              <c:f>'Figure 4 data'!$I$3</c:f>
              <c:strCache>
                <c:ptCount val="1"/>
                <c:pt idx="0">
                  <c:v>2020</c:v>
                </c:pt>
              </c:strCache>
            </c:strRef>
          </c:tx>
          <c:invertIfNegative val="0"/>
          <c:cat>
            <c:strRef>
              <c:f>'Figure 4 data'!$B$4:$B$15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data'!$I$4:$I$15</c:f>
              <c:numCache>
                <c:formatCode>0.00</c:formatCode>
                <c:ptCount val="12"/>
                <c:pt idx="0">
                  <c:v>2.5089960000000002</c:v>
                </c:pt>
                <c:pt idx="1">
                  <c:v>2.153737</c:v>
                </c:pt>
                <c:pt idx="2">
                  <c:v>2.1172849999999999</c:v>
                </c:pt>
                <c:pt idx="3">
                  <c:v>2.1195940000000002</c:v>
                </c:pt>
                <c:pt idx="4">
                  <c:v>1.593359</c:v>
                </c:pt>
                <c:pt idx="5">
                  <c:v>1.161</c:v>
                </c:pt>
                <c:pt idx="6">
                  <c:v>0.65200000000000002</c:v>
                </c:pt>
                <c:pt idx="7">
                  <c:v>0.82399999999999995</c:v>
                </c:pt>
                <c:pt idx="8">
                  <c:v>0.79413300000000009</c:v>
                </c:pt>
                <c:pt idx="9">
                  <c:v>0.69199999999999995</c:v>
                </c:pt>
                <c:pt idx="10">
                  <c:v>1.3169999999999999</c:v>
                </c:pt>
                <c:pt idx="11">
                  <c:v>1.76</c:v>
                </c:pt>
              </c:numCache>
            </c:numRef>
          </c:val>
          <c:extLst>
            <c:ext xmlns:c16="http://schemas.microsoft.com/office/drawing/2014/chart" uri="{C3380CC4-5D6E-409C-BE32-E72D297353CC}">
              <c16:uniqueId val="{00000003-8657-46E7-B80D-03E3B480FFD2}"/>
            </c:ext>
          </c:extLst>
        </c:ser>
        <c:ser>
          <c:idx val="4"/>
          <c:order val="4"/>
          <c:tx>
            <c:strRef>
              <c:f>'Figure 4 data'!$K$3</c:f>
              <c:strCache>
                <c:ptCount val="1"/>
                <c:pt idx="0">
                  <c:v>2021</c:v>
                </c:pt>
              </c:strCache>
            </c:strRef>
          </c:tx>
          <c:invertIfNegative val="0"/>
          <c:cat>
            <c:strRef>
              <c:f>'Figure 4 data'!$B$4:$B$15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data'!$K$4:$K$15</c:f>
              <c:numCache>
                <c:formatCode>0.00</c:formatCode>
                <c:ptCount val="12"/>
                <c:pt idx="0">
                  <c:v>0.90100000000000002</c:v>
                </c:pt>
                <c:pt idx="1">
                  <c:v>1.897</c:v>
                </c:pt>
                <c:pt idx="2">
                  <c:v>2.3210000000000002</c:v>
                </c:pt>
                <c:pt idx="3">
                  <c:v>2.1120000000000001</c:v>
                </c:pt>
                <c:pt idx="4">
                  <c:v>1.429</c:v>
                </c:pt>
                <c:pt idx="5">
                  <c:v>1.0169999999999999</c:v>
                </c:pt>
                <c:pt idx="6">
                  <c:v>0.17</c:v>
                </c:pt>
                <c:pt idx="7">
                  <c:v>0.17299999999999999</c:v>
                </c:pt>
                <c:pt idx="8">
                  <c:v>0.21199999999999999</c:v>
                </c:pt>
                <c:pt idx="9">
                  <c:v>0.64303599999999994</c:v>
                </c:pt>
                <c:pt idx="10">
                  <c:v>1.3920409999999999</c:v>
                </c:pt>
                <c:pt idx="11">
                  <c:v>2.0160779999999998</c:v>
                </c:pt>
              </c:numCache>
            </c:numRef>
          </c:val>
          <c:extLst>
            <c:ext xmlns:c16="http://schemas.microsoft.com/office/drawing/2014/chart" uri="{C3380CC4-5D6E-409C-BE32-E72D297353CC}">
              <c16:uniqueId val="{00000004-8657-46E7-B80D-03E3B480FFD2}"/>
            </c:ext>
          </c:extLst>
        </c:ser>
        <c:dLbls>
          <c:showLegendKey val="0"/>
          <c:showVal val="0"/>
          <c:showCatName val="0"/>
          <c:showSerName val="0"/>
          <c:showPercent val="0"/>
          <c:showBubbleSize val="0"/>
        </c:dLbls>
        <c:gapWidth val="150"/>
        <c:axId val="65469440"/>
        <c:axId val="65479424"/>
      </c:barChart>
      <c:catAx>
        <c:axId val="65469440"/>
        <c:scaling>
          <c:orientation val="minMax"/>
        </c:scaling>
        <c:delete val="0"/>
        <c:axPos val="b"/>
        <c:numFmt formatCode="General" sourceLinked="0"/>
        <c:majorTickMark val="out"/>
        <c:minorTickMark val="none"/>
        <c:tickLblPos val="nextTo"/>
        <c:crossAx val="65479424"/>
        <c:crosses val="autoZero"/>
        <c:auto val="1"/>
        <c:lblAlgn val="ctr"/>
        <c:lblOffset val="100"/>
        <c:noMultiLvlLbl val="0"/>
      </c:catAx>
      <c:valAx>
        <c:axId val="65479424"/>
        <c:scaling>
          <c:orientation val="minMax"/>
        </c:scaling>
        <c:delete val="0"/>
        <c:axPos val="l"/>
        <c:majorGridlines/>
        <c:title>
          <c:tx>
            <c:rich>
              <a:bodyPr rot="-5400000" vert="horz"/>
              <a:lstStyle/>
              <a:p>
                <a:pPr>
                  <a:defRPr/>
                </a:pPr>
                <a:r>
                  <a:rPr lang="en-US"/>
                  <a:t>bcm</a:t>
                </a:r>
              </a:p>
            </c:rich>
          </c:tx>
          <c:layout>
            <c:manualLayout>
              <c:xMode val="edge"/>
              <c:yMode val="edge"/>
              <c:x val="2.2579763616334781E-2"/>
              <c:y val="0.30155751783232343"/>
            </c:manualLayout>
          </c:layout>
          <c:overlay val="0"/>
        </c:title>
        <c:numFmt formatCode="#,##0" sourceLinked="0"/>
        <c:majorTickMark val="out"/>
        <c:minorTickMark val="none"/>
        <c:tickLblPos val="nextTo"/>
        <c:crossAx val="65469440"/>
        <c:crosses val="autoZero"/>
        <c:crossBetween val="between"/>
      </c:valAx>
    </c:plotArea>
    <c:legend>
      <c:legendPos val="b"/>
      <c:overlay val="0"/>
    </c:legend>
    <c:plotVisOnly val="1"/>
    <c:dispBlanksAs val="gap"/>
    <c:showDLblsOverMax val="0"/>
  </c:chart>
  <c:txPr>
    <a:bodyPr/>
    <a:lstStyle/>
    <a:p>
      <a:pPr>
        <a:defRPr sz="100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800"/>
              <a:t>Historical</a:t>
            </a:r>
            <a:r>
              <a:rPr lang="en-GB" sz="800" baseline="0"/>
              <a:t> cumulative LNG send-out volumes to GB</a:t>
            </a:r>
            <a:endParaRPr lang="en-GB" sz="800"/>
          </a:p>
        </c:rich>
      </c:tx>
      <c:layout>
        <c:manualLayout>
          <c:xMode val="edge"/>
          <c:yMode val="edge"/>
          <c:x val="0.12225560498290236"/>
          <c:y val="5.6842107618819214E-2"/>
        </c:manualLayout>
      </c:layout>
      <c:overlay val="1"/>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'Figure 4 data'!$C$18</c:f>
              <c:strCache>
                <c:ptCount val="1"/>
                <c:pt idx="0">
                  <c:v>2017</c:v>
                </c:pt>
              </c:strCache>
            </c:strRef>
          </c:tx>
          <c:spPr>
            <a:ln w="28575" cap="rnd">
              <a:solidFill>
                <a:schemeClr val="accent1"/>
              </a:solidFill>
              <a:round/>
            </a:ln>
            <a:effectLst/>
          </c:spPr>
          <c:marker>
            <c:symbol val="none"/>
          </c:marker>
          <c:cat>
            <c:strRef>
              <c:f>'Figure 4 data'!$B$19:$B$30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data'!$C$19:$C$30</c:f>
              <c:numCache>
                <c:formatCode>#,##0.00</c:formatCode>
                <c:ptCount val="12"/>
                <c:pt idx="0">
                  <c:v>0.24768789999999999</c:v>
                </c:pt>
                <c:pt idx="1">
                  <c:v>0.43744866000000004</c:v>
                </c:pt>
                <c:pt idx="2">
                  <c:v>1.20172272</c:v>
                </c:pt>
                <c:pt idx="3">
                  <c:v>2.1493409400000001</c:v>
                </c:pt>
                <c:pt idx="4">
                  <c:v>2.8573521199999998</c:v>
                </c:pt>
                <c:pt idx="5">
                  <c:v>3.1377177600000001</c:v>
                </c:pt>
                <c:pt idx="6">
                  <c:v>3.6640949300000001</c:v>
                </c:pt>
                <c:pt idx="7">
                  <c:v>4.1273044700000003</c:v>
                </c:pt>
                <c:pt idx="8">
                  <c:v>4.4522290700000005</c:v>
                </c:pt>
                <c:pt idx="9">
                  <c:v>4.7127690700000002</c:v>
                </c:pt>
                <c:pt idx="10">
                  <c:v>5.0321390700000004</c:v>
                </c:pt>
                <c:pt idx="11">
                  <c:v>5.2818590700000003</c:v>
                </c:pt>
              </c:numCache>
            </c:numRef>
          </c:val>
          <c:smooth val="0"/>
          <c:extLst>
            <c:ext xmlns:c16="http://schemas.microsoft.com/office/drawing/2014/chart" uri="{C3380CC4-5D6E-409C-BE32-E72D297353CC}">
              <c16:uniqueId val="{00000000-93B8-4A64-9AD7-DEC2F34812AD}"/>
            </c:ext>
          </c:extLst>
        </c:ser>
        <c:ser>
          <c:idx val="1"/>
          <c:order val="1"/>
          <c:tx>
            <c:strRef>
              <c:f>'Figure 4 data'!$D$18</c:f>
              <c:strCache>
                <c:ptCount val="1"/>
                <c:pt idx="0">
                  <c:v>2018</c:v>
                </c:pt>
              </c:strCache>
            </c:strRef>
          </c:tx>
          <c:spPr>
            <a:ln w="28575" cap="rnd">
              <a:solidFill>
                <a:schemeClr val="accent2"/>
              </a:solidFill>
              <a:round/>
            </a:ln>
            <a:effectLst/>
          </c:spPr>
          <c:marker>
            <c:symbol val="none"/>
          </c:marker>
          <c:cat>
            <c:strRef>
              <c:f>'Figure 4 data'!$B$19:$B$30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data'!$D$19:$D$30</c:f>
              <c:numCache>
                <c:formatCode>#,##0.00</c:formatCode>
                <c:ptCount val="12"/>
                <c:pt idx="0">
                  <c:v>0.18874999999999997</c:v>
                </c:pt>
                <c:pt idx="1">
                  <c:v>0.52248000000000006</c:v>
                </c:pt>
                <c:pt idx="2">
                  <c:v>0.98769999999999991</c:v>
                </c:pt>
                <c:pt idx="3">
                  <c:v>1.47028</c:v>
                </c:pt>
                <c:pt idx="4">
                  <c:v>1.6849499999999999</c:v>
                </c:pt>
                <c:pt idx="5">
                  <c:v>1.84917</c:v>
                </c:pt>
                <c:pt idx="6">
                  <c:v>2.0174590000000001</c:v>
                </c:pt>
                <c:pt idx="7">
                  <c:v>2.185219</c:v>
                </c:pt>
                <c:pt idx="8">
                  <c:v>2.339763</c:v>
                </c:pt>
                <c:pt idx="9">
                  <c:v>2.9894269999999996</c:v>
                </c:pt>
                <c:pt idx="10">
                  <c:v>4.3172289999999993</c:v>
                </c:pt>
                <c:pt idx="11">
                  <c:v>5.7079379999999995</c:v>
                </c:pt>
              </c:numCache>
            </c:numRef>
          </c:val>
          <c:smooth val="0"/>
          <c:extLst>
            <c:ext xmlns:c16="http://schemas.microsoft.com/office/drawing/2014/chart" uri="{C3380CC4-5D6E-409C-BE32-E72D297353CC}">
              <c16:uniqueId val="{00000001-93B8-4A64-9AD7-DEC2F34812AD}"/>
            </c:ext>
          </c:extLst>
        </c:ser>
        <c:ser>
          <c:idx val="2"/>
          <c:order val="2"/>
          <c:tx>
            <c:strRef>
              <c:f>'Figure 4 data'!$E$18</c:f>
              <c:strCache>
                <c:ptCount val="1"/>
                <c:pt idx="0">
                  <c:v>2019</c:v>
                </c:pt>
              </c:strCache>
            </c:strRef>
          </c:tx>
          <c:spPr>
            <a:ln w="28575" cap="rnd">
              <a:solidFill>
                <a:schemeClr val="accent3"/>
              </a:solidFill>
              <a:round/>
            </a:ln>
            <a:effectLst/>
          </c:spPr>
          <c:marker>
            <c:symbol val="none"/>
          </c:marker>
          <c:cat>
            <c:strRef>
              <c:f>'Figure 4 data'!$B$19:$B$30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data'!$E$19:$E$30</c:f>
              <c:numCache>
                <c:formatCode>#,##0.00</c:formatCode>
                <c:ptCount val="12"/>
                <c:pt idx="0">
                  <c:v>1.5549809999999997</c:v>
                </c:pt>
                <c:pt idx="1">
                  <c:v>2.8689059999999995</c:v>
                </c:pt>
                <c:pt idx="2">
                  <c:v>4.4505169999999987</c:v>
                </c:pt>
                <c:pt idx="3">
                  <c:v>6.4637319999999994</c:v>
                </c:pt>
                <c:pt idx="4">
                  <c:v>8.4616629999999979</c:v>
                </c:pt>
                <c:pt idx="5">
                  <c:v>8.860752999999999</c:v>
                </c:pt>
                <c:pt idx="6">
                  <c:v>9.2452529999999982</c:v>
                </c:pt>
                <c:pt idx="7">
                  <c:v>9.4923529999999996</c:v>
                </c:pt>
                <c:pt idx="8">
                  <c:v>10.417633</c:v>
                </c:pt>
                <c:pt idx="9">
                  <c:v>12.299885</c:v>
                </c:pt>
                <c:pt idx="10">
                  <c:v>14.528445</c:v>
                </c:pt>
                <c:pt idx="11">
                  <c:v>17.030425000000001</c:v>
                </c:pt>
              </c:numCache>
            </c:numRef>
          </c:val>
          <c:smooth val="0"/>
          <c:extLst>
            <c:ext xmlns:c16="http://schemas.microsoft.com/office/drawing/2014/chart" uri="{C3380CC4-5D6E-409C-BE32-E72D297353CC}">
              <c16:uniqueId val="{00000002-93B8-4A64-9AD7-DEC2F34812AD}"/>
            </c:ext>
          </c:extLst>
        </c:ser>
        <c:ser>
          <c:idx val="3"/>
          <c:order val="3"/>
          <c:tx>
            <c:strRef>
              <c:f>'Figure 4 data'!$F$18</c:f>
              <c:strCache>
                <c:ptCount val="1"/>
                <c:pt idx="0">
                  <c:v>2020</c:v>
                </c:pt>
              </c:strCache>
            </c:strRef>
          </c:tx>
          <c:spPr>
            <a:ln w="28575" cap="rnd">
              <a:solidFill>
                <a:schemeClr val="accent4"/>
              </a:solidFill>
              <a:round/>
            </a:ln>
            <a:effectLst/>
          </c:spPr>
          <c:marker>
            <c:symbol val="none"/>
          </c:marker>
          <c:cat>
            <c:strRef>
              <c:f>'Figure 4 data'!$B$19:$B$30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data'!$F$19:$F$30</c:f>
              <c:numCache>
                <c:formatCode>#,##0.00</c:formatCode>
                <c:ptCount val="12"/>
                <c:pt idx="0">
                  <c:v>2.5089960000000002</c:v>
                </c:pt>
                <c:pt idx="1">
                  <c:v>4.6627330000000002</c:v>
                </c:pt>
                <c:pt idx="2">
                  <c:v>6.7800180000000001</c:v>
                </c:pt>
                <c:pt idx="3">
                  <c:v>8.8996120000000012</c:v>
                </c:pt>
                <c:pt idx="4">
                  <c:v>10.492971000000001</c:v>
                </c:pt>
                <c:pt idx="5">
                  <c:v>11.653971000000002</c:v>
                </c:pt>
                <c:pt idx="6">
                  <c:v>12.305971000000001</c:v>
                </c:pt>
                <c:pt idx="7">
                  <c:v>13.129971000000001</c:v>
                </c:pt>
                <c:pt idx="8">
                  <c:v>13.924104000000002</c:v>
                </c:pt>
                <c:pt idx="9">
                  <c:v>14.616104000000002</c:v>
                </c:pt>
                <c:pt idx="10">
                  <c:v>15.933104000000002</c:v>
                </c:pt>
                <c:pt idx="11">
                  <c:v>17.693103999999998</c:v>
                </c:pt>
              </c:numCache>
            </c:numRef>
          </c:val>
          <c:smooth val="0"/>
          <c:extLst>
            <c:ext xmlns:c16="http://schemas.microsoft.com/office/drawing/2014/chart" uri="{C3380CC4-5D6E-409C-BE32-E72D297353CC}">
              <c16:uniqueId val="{00000003-93B8-4A64-9AD7-DEC2F34812AD}"/>
            </c:ext>
          </c:extLst>
        </c:ser>
        <c:ser>
          <c:idx val="4"/>
          <c:order val="4"/>
          <c:tx>
            <c:strRef>
              <c:f>'Figure 4 data'!$G$18</c:f>
              <c:strCache>
                <c:ptCount val="1"/>
                <c:pt idx="0">
                  <c:v>2021</c:v>
                </c:pt>
              </c:strCache>
            </c:strRef>
          </c:tx>
          <c:spPr>
            <a:ln w="28575" cap="rnd">
              <a:solidFill>
                <a:schemeClr val="accent5"/>
              </a:solidFill>
              <a:round/>
            </a:ln>
            <a:effectLst/>
          </c:spPr>
          <c:marker>
            <c:symbol val="none"/>
          </c:marker>
          <c:cat>
            <c:strRef>
              <c:f>'Figure 4 data'!$B$19:$B$30</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'Figure 4 data'!$G$19:$G$30</c:f>
              <c:numCache>
                <c:formatCode>#,##0.00</c:formatCode>
                <c:ptCount val="12"/>
                <c:pt idx="0">
                  <c:v>0.90100000000000002</c:v>
                </c:pt>
                <c:pt idx="1">
                  <c:v>2.798</c:v>
                </c:pt>
                <c:pt idx="2">
                  <c:v>5.1189999999999998</c:v>
                </c:pt>
                <c:pt idx="3">
                  <c:v>7.2309999999999999</c:v>
                </c:pt>
                <c:pt idx="4">
                  <c:v>8.66</c:v>
                </c:pt>
                <c:pt idx="5">
                  <c:v>9.6769999999999996</c:v>
                </c:pt>
                <c:pt idx="6">
                  <c:v>9.8469999999999995</c:v>
                </c:pt>
                <c:pt idx="7">
                  <c:v>10.02</c:v>
                </c:pt>
                <c:pt idx="8">
                  <c:v>10.231999999999999</c:v>
                </c:pt>
                <c:pt idx="9">
                  <c:v>10.875036</c:v>
                </c:pt>
                <c:pt idx="10">
                  <c:v>12.267077</c:v>
                </c:pt>
                <c:pt idx="11">
                  <c:v>14.283155000000001</c:v>
                </c:pt>
              </c:numCache>
            </c:numRef>
          </c:val>
          <c:smooth val="0"/>
          <c:extLst>
            <c:ext xmlns:c16="http://schemas.microsoft.com/office/drawing/2014/chart" uri="{C3380CC4-5D6E-409C-BE32-E72D297353CC}">
              <c16:uniqueId val="{00000004-93B8-4A64-9AD7-DEC2F34812AD}"/>
            </c:ext>
          </c:extLst>
        </c:ser>
        <c:ser>
          <c:idx val="5"/>
          <c:order val="5"/>
          <c:tx>
            <c:v>2022</c:v>
          </c:tx>
          <c:spPr>
            <a:ln w="28575" cap="rnd">
              <a:solidFill>
                <a:schemeClr val="accent6"/>
              </a:solidFill>
              <a:round/>
            </a:ln>
            <a:effectLst/>
          </c:spPr>
          <c:marker>
            <c:symbol val="none"/>
          </c:marker>
          <c:val>
            <c:numRef>
              <c:f>'Figure 4 data'!$H$19:$H$30</c:f>
              <c:numCache>
                <c:formatCode>#,##0.00</c:formatCode>
                <c:ptCount val="12"/>
                <c:pt idx="0">
                  <c:v>3.1538470000000003</c:v>
                </c:pt>
                <c:pt idx="1">
                  <c:v>4.2020910000000002</c:v>
                </c:pt>
                <c:pt idx="2">
                  <c:v>7.3559380000000001</c:v>
                </c:pt>
                <c:pt idx="3">
                  <c:v>10.391303000000001</c:v>
                </c:pt>
                <c:pt idx="4">
                  <c:v>12.236761000000001</c:v>
                </c:pt>
                <c:pt idx="5">
                  <c:v>13.519112000000002</c:v>
                </c:pt>
                <c:pt idx="6">
                  <c:v>14.319112000000002</c:v>
                </c:pt>
                <c:pt idx="7">
                  <c:v>15.419112000000002</c:v>
                </c:pt>
                <c:pt idx="8">
                  <c:v>16.919112000000002</c:v>
                </c:pt>
              </c:numCache>
            </c:numRef>
          </c:val>
          <c:smooth val="0"/>
          <c:extLst>
            <c:ext xmlns:c16="http://schemas.microsoft.com/office/drawing/2014/chart" uri="{C3380CC4-5D6E-409C-BE32-E72D297353CC}">
              <c16:uniqueId val="{00000001-4FA9-48A8-94F2-4AAB49990F5F}"/>
            </c:ext>
          </c:extLst>
        </c:ser>
        <c:dLbls>
          <c:showLegendKey val="0"/>
          <c:showVal val="0"/>
          <c:showCatName val="0"/>
          <c:showSerName val="0"/>
          <c:showPercent val="0"/>
          <c:showBubbleSize val="0"/>
        </c:dLbls>
        <c:smooth val="0"/>
        <c:axId val="754157000"/>
        <c:axId val="754157328"/>
      </c:lineChart>
      <c:catAx>
        <c:axId val="754157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4157328"/>
        <c:crosses val="autoZero"/>
        <c:auto val="1"/>
        <c:lblAlgn val="ctr"/>
        <c:lblOffset val="100"/>
        <c:noMultiLvlLbl val="0"/>
      </c:catAx>
      <c:valAx>
        <c:axId val="75415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bcm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54157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000"/>
              <a:t>Historical GB storage stock volumes</a:t>
            </a:r>
          </a:p>
        </c:rich>
      </c:tx>
      <c:layout>
        <c:manualLayout>
          <c:xMode val="edge"/>
          <c:yMode val="edge"/>
          <c:x val="6.7291401040743104E-2"/>
          <c:y val="3.4942673895260366E-2"/>
        </c:manualLayout>
      </c:layout>
      <c:overlay val="1"/>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2106607831549164E-2"/>
          <c:y val="2.4023088302991501E-2"/>
          <c:w val="0.9248070561673597"/>
          <c:h val="0.849553560911254"/>
        </c:manualLayout>
      </c:layout>
      <c:lineChart>
        <c:grouping val="standard"/>
        <c:varyColors val="0"/>
        <c:ser>
          <c:idx val="1"/>
          <c:order val="0"/>
          <c:tx>
            <c:v>2016/17</c:v>
          </c:tx>
          <c:spPr>
            <a:ln w="28575" cap="rnd">
              <a:solidFill>
                <a:schemeClr val="accent3">
                  <a:lumMod val="60000"/>
                  <a:lumOff val="40000"/>
                </a:schemeClr>
              </a:solidFill>
              <a:round/>
            </a:ln>
            <a:effectLst/>
          </c:spPr>
          <c:marker>
            <c:symbol val="none"/>
          </c:marker>
          <c:cat>
            <c:numRef>
              <c:f>'Figure 5 data'!$B$20:$B$384</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65"/>
              <c:pt idx="0">
                <c:v>1305.5213644620001</c:v>
              </c:pt>
              <c:pt idx="1">
                <c:v>1328.7198321390001</c:v>
              </c:pt>
              <c:pt idx="2">
                <c:v>1346.952734169</c:v>
              </c:pt>
              <c:pt idx="3">
                <c:v>1355.5779016170002</c:v>
              </c:pt>
              <c:pt idx="4">
                <c:v>1360.7877627330001</c:v>
              </c:pt>
              <c:pt idx="5">
                <c:v>1351.6539906540002</c:v>
              </c:pt>
              <c:pt idx="6">
                <c:v>1346.4132259170001</c:v>
              </c:pt>
              <c:pt idx="7">
                <c:v>1323.588824979</c:v>
              </c:pt>
              <c:pt idx="8">
                <c:v>1339.2448105620001</c:v>
              </c:pt>
              <c:pt idx="9">
                <c:v>1349.4310412279999</c:v>
              </c:pt>
              <c:pt idx="10">
                <c:v>1349.9257669109998</c:v>
              </c:pt>
              <c:pt idx="11">
                <c:v>1306.0430814419999</c:v>
              </c:pt>
              <c:pt idx="12">
                <c:v>1284.7735696379998</c:v>
              </c:pt>
              <c:pt idx="13">
                <c:v>1260.6498906239997</c:v>
              </c:pt>
              <c:pt idx="14">
                <c:v>1242.5734410059999</c:v>
              </c:pt>
              <c:pt idx="15">
                <c:v>1270.9210460069999</c:v>
              </c:pt>
              <c:pt idx="16">
                <c:v>1317.2976422609997</c:v>
              </c:pt>
              <c:pt idx="17">
                <c:v>1329.8421965940001</c:v>
              </c:pt>
              <c:pt idx="18">
                <c:v>1331.8535299139999</c:v>
              </c:pt>
              <c:pt idx="19">
                <c:v>1314.7296618119999</c:v>
              </c:pt>
              <c:pt idx="20">
                <c:v>1303.0064500919998</c:v>
              </c:pt>
              <c:pt idx="21">
                <c:v>1299.9716963189999</c:v>
              </c:pt>
              <c:pt idx="22">
                <c:v>1306.3344984299999</c:v>
              </c:pt>
              <c:pt idx="23">
                <c:v>1328.4805779209998</c:v>
              </c:pt>
              <c:pt idx="24">
                <c:v>1316.832294627</c:v>
              </c:pt>
              <c:pt idx="25">
                <c:v>1310.8770947759999</c:v>
              </c:pt>
              <c:pt idx="26">
                <c:v>1322.53817394</c:v>
              </c:pt>
              <c:pt idx="27">
                <c:v>1329.650108349</c:v>
              </c:pt>
              <c:pt idx="28">
                <c:v>1327.748112711</c:v>
              </c:pt>
              <c:pt idx="29">
                <c:v>1343.8613133569997</c:v>
              </c:pt>
              <c:pt idx="30">
                <c:v>1361.0639025180001</c:v>
              </c:pt>
              <c:pt idx="31">
                <c:v>1372.544428785</c:v>
              </c:pt>
              <c:pt idx="32">
                <c:v>1377.0720624539997</c:v>
              </c:pt>
              <c:pt idx="33">
                <c:v>1373.0694757230001</c:v>
              </c:pt>
              <c:pt idx="34">
                <c:v>1352.240287485</c:v>
              </c:pt>
              <c:pt idx="35">
                <c:v>1357.5155378310001</c:v>
              </c:pt>
              <c:pt idx="36">
                <c:v>1356.2365221300001</c:v>
              </c:pt>
              <c:pt idx="37">
                <c:v>1356.0994936050001</c:v>
              </c:pt>
              <c:pt idx="38">
                <c:v>1332.3961474350001</c:v>
              </c:pt>
              <c:pt idx="39">
                <c:v>1307.4040139609999</c:v>
              </c:pt>
              <c:pt idx="40">
                <c:v>1278.5283398939998</c:v>
              </c:pt>
              <c:pt idx="41">
                <c:v>1270.98790287</c:v>
              </c:pt>
              <c:pt idx="42">
                <c:v>1270.0021114260001</c:v>
              </c:pt>
              <c:pt idx="43">
                <c:v>1273.917395988</c:v>
              </c:pt>
              <c:pt idx="44">
                <c:v>1289.6507459459999</c:v>
              </c:pt>
              <c:pt idx="45">
                <c:v>1305.021260217</c:v>
              </c:pt>
              <c:pt idx="46">
                <c:v>1329.6259905660002</c:v>
              </c:pt>
              <c:pt idx="47">
                <c:v>1349.07405552</c:v>
              </c:pt>
              <c:pt idx="48">
                <c:v>1362.5999140469999</c:v>
              </c:pt>
              <c:pt idx="49">
                <c:v>1343.0419900529998</c:v>
              </c:pt>
              <c:pt idx="50">
                <c:v>1343.6013807749998</c:v>
              </c:pt>
              <c:pt idx="51">
                <c:v>1355.8941204959999</c:v>
              </c:pt>
              <c:pt idx="52">
                <c:v>1358.2421273009998</c:v>
              </c:pt>
              <c:pt idx="53">
                <c:v>1334.7522197579999</c:v>
              </c:pt>
              <c:pt idx="54">
                <c:v>1306.6383848580001</c:v>
              </c:pt>
              <c:pt idx="55">
                <c:v>1300.3466606009999</c:v>
              </c:pt>
              <c:pt idx="56">
                <c:v>1275.9340665780001</c:v>
              </c:pt>
              <c:pt idx="57">
                <c:v>1280.7586377150001</c:v>
              </c:pt>
              <c:pt idx="58">
                <c:v>1297.6784401950001</c:v>
              </c:pt>
              <c:pt idx="59">
                <c:v>1285.7378056349999</c:v>
              </c:pt>
              <c:pt idx="60">
                <c:v>1232.0510949479999</c:v>
              </c:pt>
              <c:pt idx="61">
                <c:v>1195.3860091859999</c:v>
              </c:pt>
              <c:pt idx="62">
                <c:v>1148.906791245</c:v>
              </c:pt>
              <c:pt idx="63">
                <c:v>1121.5956787769999</c:v>
              </c:pt>
              <c:pt idx="64">
                <c:v>1126.2951508709998</c:v>
              </c:pt>
              <c:pt idx="65">
                <c:v>1116.3840146699999</c:v>
              </c:pt>
              <c:pt idx="66">
                <c:v>1058.302719927</c:v>
              </c:pt>
              <c:pt idx="67">
                <c:v>1020.4280970899998</c:v>
              </c:pt>
              <c:pt idx="68">
                <c:v>1021.3132929449999</c:v>
              </c:pt>
              <c:pt idx="69">
                <c:v>1035.7295025029998</c:v>
              </c:pt>
              <c:pt idx="70">
                <c:v>1050.4507324379999</c:v>
              </c:pt>
              <c:pt idx="71">
                <c:v>1085.5174812330001</c:v>
              </c:pt>
              <c:pt idx="72">
                <c:v>1105.4580811619999</c:v>
              </c:pt>
              <c:pt idx="73">
                <c:v>1077.5439007080001</c:v>
              </c:pt>
              <c:pt idx="74">
                <c:v>1074.75160863</c:v>
              </c:pt>
              <c:pt idx="75">
                <c:v>1077.7569195330002</c:v>
              </c:pt>
              <c:pt idx="76">
                <c:v>1070.761715655</c:v>
              </c:pt>
              <c:pt idx="77">
                <c:v>1070.2016008349999</c:v>
              </c:pt>
              <c:pt idx="78">
                <c:v>1080.6097269899999</c:v>
              </c:pt>
              <c:pt idx="79">
                <c:v>1088.0550510539999</c:v>
              </c:pt>
              <c:pt idx="80">
                <c:v>1058.9121240960001</c:v>
              </c:pt>
              <c:pt idx="81">
                <c:v>1024.6351122359999</c:v>
              </c:pt>
              <c:pt idx="82">
                <c:v>998.78420969400008</c:v>
              </c:pt>
              <c:pt idx="83">
                <c:v>972.42984411900011</c:v>
              </c:pt>
              <c:pt idx="84">
                <c:v>976.74146789699989</c:v>
              </c:pt>
              <c:pt idx="85">
                <c:v>1030.9904869020002</c:v>
              </c:pt>
              <c:pt idx="86">
                <c:v>1111.1099501669999</c:v>
              </c:pt>
              <c:pt idx="87">
                <c:v>1150.14711225</c:v>
              </c:pt>
              <c:pt idx="88">
                <c:v>1151.382710157</c:v>
              </c:pt>
              <c:pt idx="89">
                <c:v>1129.1075836800001</c:v>
              </c:pt>
              <c:pt idx="90">
                <c:v>1119.900568149</c:v>
              </c:pt>
              <c:pt idx="91">
                <c:v>1136.8047855960001</c:v>
              </c:pt>
              <c:pt idx="92">
                <c:v>1185.8893927710001</c:v>
              </c:pt>
              <c:pt idx="93">
                <c:v>1237.2372059100001</c:v>
              </c:pt>
              <c:pt idx="94">
                <c:v>1259.4277426559997</c:v>
              </c:pt>
              <c:pt idx="95">
                <c:v>1253.8860895319999</c:v>
              </c:pt>
              <c:pt idx="96">
                <c:v>1244.102825169</c:v>
              </c:pt>
              <c:pt idx="97">
                <c:v>1216.3091015699999</c:v>
              </c:pt>
              <c:pt idx="98">
                <c:v>1193.2543320059999</c:v>
              </c:pt>
              <c:pt idx="99">
                <c:v>1208.5200140729999</c:v>
              </c:pt>
              <c:pt idx="100">
                <c:v>1239.5216483309998</c:v>
              </c:pt>
              <c:pt idx="101">
                <c:v>1260.4921894080001</c:v>
              </c:pt>
              <c:pt idx="102">
                <c:v>1270.4353761989998</c:v>
              </c:pt>
              <c:pt idx="103">
                <c:v>1292.2201461330001</c:v>
              </c:pt>
              <c:pt idx="104">
                <c:v>1301.0524138860001</c:v>
              </c:pt>
              <c:pt idx="105">
                <c:v>1274.5201558650001</c:v>
              </c:pt>
              <c:pt idx="106">
                <c:v>1259.5397664569998</c:v>
              </c:pt>
              <c:pt idx="107">
                <c:v>1279.0903414979998</c:v>
              </c:pt>
              <c:pt idx="108">
                <c:v>1265.424489234</c:v>
              </c:pt>
              <c:pt idx="109">
                <c:v>1225.2494550389999</c:v>
              </c:pt>
              <c:pt idx="110">
                <c:v>1195.2617251949998</c:v>
              </c:pt>
              <c:pt idx="111">
                <c:v>1145.1701813520001</c:v>
              </c:pt>
              <c:pt idx="112">
                <c:v>1097.7797660580002</c:v>
              </c:pt>
              <c:pt idx="113">
                <c:v>1069.7802076980001</c:v>
              </c:pt>
              <c:pt idx="114">
                <c:v>1038.539111181</c:v>
              </c:pt>
              <c:pt idx="115">
                <c:v>992.94755350200012</c:v>
              </c:pt>
              <c:pt idx="116">
                <c:v>943.85205649200009</c:v>
              </c:pt>
              <c:pt idx="117">
                <c:v>901.04788011900007</c:v>
              </c:pt>
              <c:pt idx="118">
                <c:v>829.28955553499998</c:v>
              </c:pt>
              <c:pt idx="119">
                <c:v>769.31194215300002</c:v>
              </c:pt>
              <c:pt idx="120">
                <c:v>758.015258937</c:v>
              </c:pt>
              <c:pt idx="121">
                <c:v>739.71821843399994</c:v>
              </c:pt>
              <c:pt idx="122">
                <c:v>726.73862098200004</c:v>
              </c:pt>
              <c:pt idx="123">
                <c:v>723.61871715299992</c:v>
              </c:pt>
              <c:pt idx="124">
                <c:v>758.56258188599998</c:v>
              </c:pt>
              <c:pt idx="125">
                <c:v>818.91661090799994</c:v>
              </c:pt>
              <c:pt idx="126">
                <c:v>864.09672328800013</c:v>
              </c:pt>
              <c:pt idx="127">
                <c:v>918.23997162600006</c:v>
              </c:pt>
              <c:pt idx="128">
                <c:v>956.5447911660001</c:v>
              </c:pt>
              <c:pt idx="129">
                <c:v>954.66633178199993</c:v>
              </c:pt>
              <c:pt idx="130">
                <c:v>954.09864508800001</c:v>
              </c:pt>
              <c:pt idx="131">
                <c:v>936.56906588100003</c:v>
              </c:pt>
              <c:pt idx="132">
                <c:v>878.87118884099982</c:v>
              </c:pt>
              <c:pt idx="133">
                <c:v>827.52231215400002</c:v>
              </c:pt>
              <c:pt idx="134">
                <c:v>795.98626446300011</c:v>
              </c:pt>
              <c:pt idx="135">
                <c:v>778.54632060899996</c:v>
              </c:pt>
              <c:pt idx="136">
                <c:v>747.33482608500003</c:v>
              </c:pt>
              <c:pt idx="137">
                <c:v>722.54187108299993</c:v>
              </c:pt>
              <c:pt idx="138">
                <c:v>697.78323410400003</c:v>
              </c:pt>
              <c:pt idx="139">
                <c:v>682.96027360799985</c:v>
              </c:pt>
              <c:pt idx="140">
                <c:v>693.50612857800002</c:v>
              </c:pt>
              <c:pt idx="141">
                <c:v>722.50340739900003</c:v>
              </c:pt>
              <c:pt idx="142">
                <c:v>752.91753647700011</c:v>
              </c:pt>
              <c:pt idx="143">
                <c:v>783.11738304599999</c:v>
              </c:pt>
              <c:pt idx="144">
                <c:v>805.34414970900002</c:v>
              </c:pt>
              <c:pt idx="145">
                <c:v>819.79314595199992</c:v>
              </c:pt>
              <c:pt idx="146">
                <c:v>808.51830973799997</c:v>
              </c:pt>
              <c:pt idx="147">
                <c:v>767.31465583199997</c:v>
              </c:pt>
              <c:pt idx="148">
                <c:v>752.71165651800004</c:v>
              </c:pt>
              <c:pt idx="149">
                <c:v>772.51130341500004</c:v>
              </c:pt>
              <c:pt idx="150">
                <c:v>743.66033572800006</c:v>
              </c:pt>
              <c:pt idx="151">
                <c:v>704.55341732100021</c:v>
              </c:pt>
              <c:pt idx="152">
                <c:v>670.56314761800002</c:v>
              </c:pt>
              <c:pt idx="153">
                <c:v>657.44942156699994</c:v>
              </c:pt>
              <c:pt idx="154">
                <c:v>654.20216428200001</c:v>
              </c:pt>
              <c:pt idx="155">
                <c:v>677.24942288699992</c:v>
              </c:pt>
              <c:pt idx="156">
                <c:v>687.37107704999994</c:v>
              </c:pt>
              <c:pt idx="157">
                <c:v>664.93162729199992</c:v>
              </c:pt>
              <c:pt idx="158">
                <c:v>638.14286959800006</c:v>
              </c:pt>
              <c:pt idx="159">
                <c:v>623.3357442119999</c:v>
              </c:pt>
              <c:pt idx="160">
                <c:v>628.77110865899999</c:v>
              </c:pt>
              <c:pt idx="161">
                <c:v>620.05890585900011</c:v>
              </c:pt>
              <c:pt idx="162">
                <c:v>645.57332807700004</c:v>
              </c:pt>
              <c:pt idx="163">
                <c:v>674.007298644</c:v>
              </c:pt>
              <c:pt idx="164">
                <c:v>693.75321804600003</c:v>
              </c:pt>
              <c:pt idx="165">
                <c:v>684.54662715299992</c:v>
              </c:pt>
              <c:pt idx="166">
                <c:v>691.16182903200013</c:v>
              </c:pt>
              <c:pt idx="167">
                <c:v>704.40056131199992</c:v>
              </c:pt>
              <c:pt idx="168">
                <c:v>698.74768065299997</c:v>
              </c:pt>
              <c:pt idx="169">
                <c:v>721.03987411799994</c:v>
              </c:pt>
              <c:pt idx="170">
                <c:v>756.47237600999995</c:v>
              </c:pt>
              <c:pt idx="171">
                <c:v>765.46881164099989</c:v>
              </c:pt>
              <c:pt idx="172">
                <c:v>736.49805065400005</c:v>
              </c:pt>
              <c:pt idx="173">
                <c:v>708.59963081699993</c:v>
              </c:pt>
              <c:pt idx="174">
                <c:v>686.09439509099991</c:v>
              </c:pt>
              <c:pt idx="175">
                <c:v>660.612521292</c:v>
              </c:pt>
              <c:pt idx="176">
                <c:v>667.32780856200009</c:v>
              </c:pt>
              <c:pt idx="177">
                <c:v>680.11201413000015</c:v>
              </c:pt>
              <c:pt idx="178">
                <c:v>653.33582594399991</c:v>
              </c:pt>
              <c:pt idx="179">
                <c:v>623.704656054</c:v>
              </c:pt>
              <c:pt idx="180">
                <c:v>622.29461897700003</c:v>
              </c:pt>
              <c:pt idx="181">
                <c:v>647.34634713000003</c:v>
              </c:pt>
              <c:pt idx="182">
                <c:v>696.33845492400008</c:v>
              </c:pt>
              <c:pt idx="183">
                <c:v>729.10601400900009</c:v>
              </c:pt>
              <c:pt idx="184">
                <c:v>744.99277509300009</c:v>
              </c:pt>
              <c:pt idx="185">
                <c:v>742.97934127500014</c:v>
              </c:pt>
              <c:pt idx="186">
                <c:v>731.85999575999995</c:v>
              </c:pt>
              <c:pt idx="187">
                <c:v>704.16902683800004</c:v>
              </c:pt>
              <c:pt idx="188">
                <c:v>682.56454977299995</c:v>
              </c:pt>
              <c:pt idx="189">
                <c:v>657.89593502700006</c:v>
              </c:pt>
              <c:pt idx="190">
                <c:v>648.47754872400003</c:v>
              </c:pt>
              <c:pt idx="191">
                <c:v>678.71799360600005</c:v>
              </c:pt>
              <c:pt idx="192">
                <c:v>672.38246541900003</c:v>
              </c:pt>
              <c:pt idx="193">
                <c:v>676.171834956</c:v>
              </c:pt>
              <c:pt idx="194">
                <c:v>676.4766378060001</c:v>
              </c:pt>
              <c:pt idx="195">
                <c:v>653.52827521500001</c:v>
              </c:pt>
              <c:pt idx="196">
                <c:v>654.69265688400003</c:v>
              </c:pt>
              <c:pt idx="197">
                <c:v>680.76400281299993</c:v>
              </c:pt>
              <c:pt idx="198">
                <c:v>682.02805937099993</c:v>
              </c:pt>
              <c:pt idx="199">
                <c:v>602.89255126499995</c:v>
              </c:pt>
              <c:pt idx="200">
                <c:v>648.16743566700006</c:v>
              </c:pt>
              <c:pt idx="201">
                <c:v>610.15940814300006</c:v>
              </c:pt>
              <c:pt idx="202">
                <c:v>587.90599326000006</c:v>
              </c:pt>
              <c:pt idx="203">
                <c:v>578.39793496200002</c:v>
              </c:pt>
              <c:pt idx="204">
                <c:v>577.70219089500006</c:v>
              </c:pt>
              <c:pt idx="205">
                <c:v>592.51338382200004</c:v>
              </c:pt>
              <c:pt idx="206">
                <c:v>583.320751578</c:v>
              </c:pt>
              <c:pt idx="207">
                <c:v>530.35751021099998</c:v>
              </c:pt>
              <c:pt idx="208">
                <c:v>465.82518369899998</c:v>
              </c:pt>
              <c:pt idx="209">
                <c:v>421.036091865</c:v>
              </c:pt>
              <c:pt idx="210">
                <c:v>394.53457108799995</c:v>
              </c:pt>
              <c:pt idx="211">
                <c:v>417.42074495099996</c:v>
              </c:pt>
              <c:pt idx="212">
                <c:v>465.08160619799997</c:v>
              </c:pt>
              <c:pt idx="213">
                <c:v>478.05747648899995</c:v>
              </c:pt>
              <c:pt idx="214">
                <c:v>461.82102071100002</c:v>
              </c:pt>
              <c:pt idx="215">
                <c:v>468.40616898899998</c:v>
              </c:pt>
              <c:pt idx="216">
                <c:v>474.35763293700001</c:v>
              </c:pt>
              <c:pt idx="217">
                <c:v>484.20581325300003</c:v>
              </c:pt>
              <c:pt idx="218">
                <c:v>485.58605015399996</c:v>
              </c:pt>
              <c:pt idx="219">
                <c:v>499.54261046700003</c:v>
              </c:pt>
              <c:pt idx="220">
                <c:v>485.86838978399999</c:v>
              </c:pt>
              <c:pt idx="221">
                <c:v>455.72023903200005</c:v>
              </c:pt>
              <c:pt idx="222">
                <c:v>438.301757904</c:v>
              </c:pt>
              <c:pt idx="223">
                <c:v>426.11315725800006</c:v>
              </c:pt>
              <c:pt idx="224">
                <c:v>409.72456547700006</c:v>
              </c:pt>
              <c:pt idx="225">
                <c:v>409.16893995300006</c:v>
              </c:pt>
              <c:pt idx="226">
                <c:v>411.879454248</c:v>
              </c:pt>
              <c:pt idx="227">
                <c:v>403.41324705</c:v>
              </c:pt>
              <c:pt idx="228">
                <c:v>401.42388609600005</c:v>
              </c:pt>
              <c:pt idx="229">
                <c:v>397.14521835599999</c:v>
              </c:pt>
              <c:pt idx="230">
                <c:v>391.401616569</c:v>
              </c:pt>
              <c:pt idx="231">
                <c:v>380.61666241200004</c:v>
              </c:pt>
              <c:pt idx="232">
                <c:v>375.02392383</c:v>
              </c:pt>
              <c:pt idx="233">
                <c:v>384.90075642300002</c:v>
              </c:pt>
              <c:pt idx="234">
                <c:v>390.67833269099998</c:v>
              </c:pt>
              <c:pt idx="235">
                <c:v>393.77338766400004</c:v>
              </c:pt>
              <c:pt idx="236">
                <c:v>394.29454032000007</c:v>
              </c:pt>
              <c:pt idx="237">
                <c:v>395.08579455</c:v>
              </c:pt>
              <c:pt idx="238">
                <c:v>411.87156031499995</c:v>
              </c:pt>
              <c:pt idx="239">
                <c:v>442.15654085099993</c:v>
              </c:pt>
              <c:pt idx="240">
                <c:v>472.13438070299998</c:v>
              </c:pt>
              <c:pt idx="241">
                <c:v>482.40146101199997</c:v>
              </c:pt>
              <c:pt idx="242">
                <c:v>484.66313926499998</c:v>
              </c:pt>
              <c:pt idx="243">
                <c:v>496.52161967100005</c:v>
              </c:pt>
              <c:pt idx="244">
                <c:v>492.99475649099998</c:v>
              </c:pt>
              <c:pt idx="245">
                <c:v>492.65447162999999</c:v>
              </c:pt>
              <c:pt idx="246">
                <c:v>515.25755274900007</c:v>
              </c:pt>
              <c:pt idx="247">
                <c:v>540.75895617600008</c:v>
              </c:pt>
              <c:pt idx="248">
                <c:v>527.96156888100006</c:v>
              </c:pt>
              <c:pt idx="249">
                <c:v>513.71509538999999</c:v>
              </c:pt>
              <c:pt idx="250">
                <c:v>496.62258446999999</c:v>
              </c:pt>
              <c:pt idx="251">
                <c:v>470.23951732800003</c:v>
              </c:pt>
              <c:pt idx="252">
                <c:v>447.86654862</c:v>
              </c:pt>
              <c:pt idx="253">
                <c:v>460.68055389899996</c:v>
              </c:pt>
              <c:pt idx="254">
                <c:v>466.33380451200003</c:v>
              </c:pt>
              <c:pt idx="255">
                <c:v>474.03094049099997</c:v>
              </c:pt>
              <c:pt idx="256">
                <c:v>457.44266989799996</c:v>
              </c:pt>
              <c:pt idx="257">
                <c:v>495.53393660699999</c:v>
              </c:pt>
              <c:pt idx="258">
                <c:v>539.48720451899999</c:v>
              </c:pt>
              <c:pt idx="259">
                <c:v>571.20420816900003</c:v>
              </c:pt>
              <c:pt idx="260">
                <c:v>604.79511345900005</c:v>
              </c:pt>
              <c:pt idx="261">
                <c:v>636.33834474900016</c:v>
              </c:pt>
              <c:pt idx="262">
                <c:v>653.81022071100006</c:v>
              </c:pt>
              <c:pt idx="263">
                <c:v>685.44027828899993</c:v>
              </c:pt>
              <c:pt idx="264">
                <c:v>702.01834752600007</c:v>
              </c:pt>
              <c:pt idx="265">
                <c:v>713.76705380099997</c:v>
              </c:pt>
              <c:pt idx="266">
                <c:v>756.53309803499997</c:v>
              </c:pt>
              <c:pt idx="267">
                <c:v>788.72976592500004</c:v>
              </c:pt>
              <c:pt idx="268">
                <c:v>811.09047100199996</c:v>
              </c:pt>
              <c:pt idx="269">
                <c:v>812.93125273800013</c:v>
              </c:pt>
              <c:pt idx="270">
                <c:v>816.87451160699993</c:v>
              </c:pt>
              <c:pt idx="271">
                <c:v>827.58014745900005</c:v>
              </c:pt>
              <c:pt idx="272">
                <c:v>794.89047485100002</c:v>
              </c:pt>
              <c:pt idx="273">
                <c:v>782.64684889500006</c:v>
              </c:pt>
              <c:pt idx="274">
                <c:v>793.06671983400008</c:v>
              </c:pt>
              <c:pt idx="275">
                <c:v>810.82419656399998</c:v>
              </c:pt>
              <c:pt idx="276">
                <c:v>803.61163271400005</c:v>
              </c:pt>
              <c:pt idx="277">
                <c:v>794.29005578400006</c:v>
              </c:pt>
              <c:pt idx="278">
                <c:v>779.55081026100004</c:v>
              </c:pt>
              <c:pt idx="279">
                <c:v>775.83483557999989</c:v>
              </c:pt>
              <c:pt idx="280">
                <c:v>786.13266801300006</c:v>
              </c:pt>
              <c:pt idx="281">
                <c:v>823.10494821300006</c:v>
              </c:pt>
              <c:pt idx="282">
                <c:v>860.26056628800006</c:v>
              </c:pt>
              <c:pt idx="283">
                <c:v>860.64945350700009</c:v>
              </c:pt>
              <c:pt idx="284">
                <c:v>847.51829079300012</c:v>
              </c:pt>
              <c:pt idx="285">
                <c:v>827.34197222700004</c:v>
              </c:pt>
              <c:pt idx="286">
                <c:v>845.94399227999997</c:v>
              </c:pt>
              <c:pt idx="287">
                <c:v>863.52818090100004</c:v>
              </c:pt>
              <c:pt idx="288">
                <c:v>899.92417934700006</c:v>
              </c:pt>
              <c:pt idx="289">
                <c:v>931.81292963099986</c:v>
              </c:pt>
              <c:pt idx="290">
                <c:v>944.47399501500001</c:v>
              </c:pt>
              <c:pt idx="291">
                <c:v>948.98878194300005</c:v>
              </c:pt>
              <c:pt idx="292">
                <c:v>959.88756605399999</c:v>
              </c:pt>
              <c:pt idx="293">
                <c:v>944.62947288000009</c:v>
              </c:pt>
              <c:pt idx="294">
                <c:v>943.26202301399996</c:v>
              </c:pt>
              <c:pt idx="295">
                <c:v>954.28079953800011</c:v>
              </c:pt>
              <c:pt idx="296">
                <c:v>959.20015962299999</c:v>
              </c:pt>
              <c:pt idx="297">
                <c:v>954.35410176599999</c:v>
              </c:pt>
              <c:pt idx="298">
                <c:v>947.05112945399992</c:v>
              </c:pt>
              <c:pt idx="299">
                <c:v>950.36099647799995</c:v>
              </c:pt>
              <c:pt idx="300">
                <c:v>955.74339110100004</c:v>
              </c:pt>
              <c:pt idx="301">
                <c:v>965.83609706099992</c:v>
              </c:pt>
              <c:pt idx="302">
                <c:v>988.31030547600005</c:v>
              </c:pt>
              <c:pt idx="303">
                <c:v>1009.5802208069999</c:v>
              </c:pt>
              <c:pt idx="304">
                <c:v>1002.343095099</c:v>
              </c:pt>
              <c:pt idx="305">
                <c:v>877.63050123000005</c:v>
              </c:pt>
              <c:pt idx="306">
                <c:v>977.51482353300003</c:v>
              </c:pt>
              <c:pt idx="307">
                <c:v>962.18889866999996</c:v>
              </c:pt>
              <c:pt idx="308">
                <c:v>953.00375134500007</c:v>
              </c:pt>
              <c:pt idx="309">
                <c:v>944.39419497000006</c:v>
              </c:pt>
              <c:pt idx="310">
                <c:v>947.3068691310001</c:v>
              </c:pt>
              <c:pt idx="311">
                <c:v>931.74701141699984</c:v>
              </c:pt>
              <c:pt idx="312">
                <c:v>915.71559571500006</c:v>
              </c:pt>
              <c:pt idx="313">
                <c:v>895.88766565800006</c:v>
              </c:pt>
              <c:pt idx="314">
                <c:v>894.28404006000005</c:v>
              </c:pt>
              <c:pt idx="315">
                <c:v>892.49921456400011</c:v>
              </c:pt>
              <c:pt idx="316">
                <c:v>919.54457720699997</c:v>
              </c:pt>
              <c:pt idx="317">
                <c:v>945.71549907300005</c:v>
              </c:pt>
              <c:pt idx="318">
                <c:v>955.35974443200007</c:v>
              </c:pt>
              <c:pt idx="319">
                <c:v>964.82148677700002</c:v>
              </c:pt>
              <c:pt idx="320">
                <c:v>973.84583487000009</c:v>
              </c:pt>
              <c:pt idx="321">
                <c:v>975.14456694299997</c:v>
              </c:pt>
              <c:pt idx="322">
                <c:v>984.56416987200009</c:v>
              </c:pt>
              <c:pt idx="323">
                <c:v>1003.1144456549999</c:v>
              </c:pt>
              <c:pt idx="324">
                <c:v>1001.182943628</c:v>
              </c:pt>
              <c:pt idx="325">
                <c:v>966.36352107899995</c:v>
              </c:pt>
              <c:pt idx="326">
                <c:v>960.60303477000002</c:v>
              </c:pt>
              <c:pt idx="327">
                <c:v>961.39549790700005</c:v>
              </c:pt>
              <c:pt idx="328">
                <c:v>971.86121449800009</c:v>
              </c:pt>
              <c:pt idx="329">
                <c:v>990.34639623300006</c:v>
              </c:pt>
              <c:pt idx="330">
                <c:v>1026.3601314779999</c:v>
              </c:pt>
              <c:pt idx="331">
                <c:v>1073.9491178610001</c:v>
              </c:pt>
              <c:pt idx="332">
                <c:v>1115.9201741940001</c:v>
              </c:pt>
              <c:pt idx="333">
                <c:v>1126.1606490629999</c:v>
              </c:pt>
              <c:pt idx="334">
                <c:v>1131.4285241370001</c:v>
              </c:pt>
              <c:pt idx="335">
                <c:v>1132.4944837200001</c:v>
              </c:pt>
              <c:pt idx="336">
                <c:v>1141.3876659150001</c:v>
              </c:pt>
              <c:pt idx="337">
                <c:v>1166.5601857230001</c:v>
              </c:pt>
              <c:pt idx="338">
                <c:v>1185.946453386</c:v>
              </c:pt>
              <c:pt idx="339">
                <c:v>1184.3718118890001</c:v>
              </c:pt>
              <c:pt idx="340">
                <c:v>1175.7211350990001</c:v>
              </c:pt>
              <c:pt idx="341">
                <c:v>1175.4685220820002</c:v>
              </c:pt>
              <c:pt idx="342">
                <c:v>1167.2075588160001</c:v>
              </c:pt>
              <c:pt idx="343">
                <c:v>1161.4771916730001</c:v>
              </c:pt>
              <c:pt idx="344">
                <c:v>1164.215168961</c:v>
              </c:pt>
              <c:pt idx="345">
                <c:v>1174.660885344</c:v>
              </c:pt>
              <c:pt idx="346">
                <c:v>1164.1419139770001</c:v>
              </c:pt>
              <c:pt idx="347">
                <c:v>1117.5189893670001</c:v>
              </c:pt>
              <c:pt idx="348">
                <c:v>1065.9726792599999</c:v>
              </c:pt>
              <c:pt idx="349">
                <c:v>1027.4138514240001</c:v>
              </c:pt>
              <c:pt idx="350">
                <c:v>985.88197680300004</c:v>
              </c:pt>
              <c:pt idx="351">
                <c:v>952.19751844200005</c:v>
              </c:pt>
              <c:pt idx="352">
                <c:v>912.27587465099998</c:v>
              </c:pt>
              <c:pt idx="353">
                <c:v>862.96614739799998</c:v>
              </c:pt>
              <c:pt idx="354">
                <c:v>839.64310147800006</c:v>
              </c:pt>
              <c:pt idx="355">
                <c:v>820.56527426699995</c:v>
              </c:pt>
              <c:pt idx="356">
                <c:v>785.80842974400002</c:v>
              </c:pt>
              <c:pt idx="357">
                <c:v>786.28230891900012</c:v>
              </c:pt>
              <c:pt idx="358">
                <c:v>813.65807414999995</c:v>
              </c:pt>
              <c:pt idx="359">
                <c:v>837.54535069799999</c:v>
              </c:pt>
              <c:pt idx="360">
                <c:v>826.09935979499994</c:v>
              </c:pt>
              <c:pt idx="361">
                <c:v>825.10907161499995</c:v>
              </c:pt>
              <c:pt idx="362">
                <c:v>818.50682417100006</c:v>
              </c:pt>
              <c:pt idx="363">
                <c:v>819.89895856200008</c:v>
              </c:pt>
              <c:pt idx="364">
                <c:v>844.46614676400009</c:v>
              </c:pt>
            </c:numLit>
          </c:val>
          <c:smooth val="0"/>
          <c:extLst>
            <c:ext xmlns:c16="http://schemas.microsoft.com/office/drawing/2014/chart" uri="{C3380CC4-5D6E-409C-BE32-E72D297353CC}">
              <c16:uniqueId val="{00000000-CF8F-4D4C-B8E4-921E28A84D37}"/>
            </c:ext>
          </c:extLst>
        </c:ser>
        <c:ser>
          <c:idx val="2"/>
          <c:order val="1"/>
          <c:tx>
            <c:v>2017/18</c:v>
          </c:tx>
          <c:spPr>
            <a:ln w="28575" cap="rnd">
              <a:solidFill>
                <a:schemeClr val="accent4"/>
              </a:solidFill>
              <a:round/>
            </a:ln>
            <a:effectLst/>
          </c:spPr>
          <c:marker>
            <c:symbol val="none"/>
          </c:marker>
          <c:cat>
            <c:numRef>
              <c:f>'Figure 5 data'!$B$20:$B$384</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65"/>
              <c:pt idx="0">
                <c:v>870.92303721300004</c:v>
              </c:pt>
              <c:pt idx="1">
                <c:v>935.10347590499998</c:v>
              </c:pt>
              <c:pt idx="2">
                <c:v>980.06646072000001</c:v>
              </c:pt>
              <c:pt idx="3">
                <c:v>1014.862209003</c:v>
              </c:pt>
              <c:pt idx="4">
                <c:v>1031.158684563</c:v>
              </c:pt>
              <c:pt idx="5">
                <c:v>1059.8295833249999</c:v>
              </c:pt>
              <c:pt idx="6">
                <c:v>1089.2656985489998</c:v>
              </c:pt>
              <c:pt idx="7">
                <c:v>1126.834088475</c:v>
              </c:pt>
              <c:pt idx="8">
                <c:v>1150.172815032</c:v>
              </c:pt>
              <c:pt idx="9">
                <c:v>1145.4294289890001</c:v>
              </c:pt>
              <c:pt idx="10">
                <c:v>1130.2520067119999</c:v>
              </c:pt>
              <c:pt idx="11">
                <c:v>1099.9672005510001</c:v>
              </c:pt>
              <c:pt idx="12">
                <c:v>1091.3023974329999</c:v>
              </c:pt>
              <c:pt idx="13">
                <c:v>1105.0123951229998</c:v>
              </c:pt>
              <c:pt idx="14">
                <c:v>1250</c:v>
              </c:pt>
              <c:pt idx="15">
                <c:v>1212.4559586780001</c:v>
              </c:pt>
              <c:pt idx="16">
                <c:v>1252.1891655900001</c:v>
              </c:pt>
              <c:pt idx="17">
                <c:v>1252.6395124170003</c:v>
              </c:pt>
              <c:pt idx="18">
                <c:v>1231.0322654399999</c:v>
              </c:pt>
              <c:pt idx="19">
                <c:v>1240.80774933</c:v>
              </c:pt>
              <c:pt idx="20">
                <c:v>1232.5184654250002</c:v>
              </c:pt>
              <c:pt idx="21">
                <c:v>1266.6529886369999</c:v>
              </c:pt>
              <c:pt idx="22">
                <c:v>1299.4592322810001</c:v>
              </c:pt>
              <c:pt idx="23">
                <c:v>1288.1998619670001</c:v>
              </c:pt>
              <c:pt idx="24">
                <c:v>1288.2980460660001</c:v>
              </c:pt>
              <c:pt idx="25">
                <c:v>1298.0676273390002</c:v>
              </c:pt>
              <c:pt idx="26">
                <c:v>1286.6267053080001</c:v>
              </c:pt>
              <c:pt idx="27">
                <c:v>1279.073986053</c:v>
              </c:pt>
              <c:pt idx="28">
                <c:v>1300.7585933130001</c:v>
              </c:pt>
              <c:pt idx="29">
                <c:v>1311.0242739720002</c:v>
              </c:pt>
              <c:pt idx="30">
                <c:v>1279.1882762639998</c:v>
              </c:pt>
              <c:pt idx="31">
                <c:v>1276.8961556700001</c:v>
              </c:pt>
              <c:pt idx="32">
                <c:v>1286.265421605</c:v>
              </c:pt>
              <c:pt idx="33">
                <c:v>1296.7700116380001</c:v>
              </c:pt>
              <c:pt idx="34">
                <c:v>1306.4930526419998</c:v>
              </c:pt>
              <c:pt idx="35">
                <c:v>1331.5609686540001</c:v>
              </c:pt>
              <c:pt idx="36">
                <c:v>1334.87194275</c:v>
              </c:pt>
              <c:pt idx="37">
                <c:v>1316.2153746629999</c:v>
              </c:pt>
              <c:pt idx="38">
                <c:v>1308.09207474</c:v>
              </c:pt>
              <c:pt idx="39">
                <c:v>1288.855829283</c:v>
              </c:pt>
              <c:pt idx="40">
                <c:v>1284.0754486769999</c:v>
              </c:pt>
              <c:pt idx="41">
                <c:v>1295.9345718059999</c:v>
              </c:pt>
              <c:pt idx="42">
                <c:v>1312.321869027</c:v>
              </c:pt>
              <c:pt idx="43">
                <c:v>1326.2818248629999</c:v>
              </c:pt>
              <c:pt idx="44">
                <c:v>1298.5464474179998</c:v>
              </c:pt>
              <c:pt idx="45">
                <c:v>1293.862945656</c:v>
              </c:pt>
              <c:pt idx="46">
                <c:v>1303.9883856629999</c:v>
              </c:pt>
              <c:pt idx="47">
                <c:v>1307.6778210270002</c:v>
              </c:pt>
              <c:pt idx="48">
                <c:v>1290.9726891449998</c:v>
              </c:pt>
              <c:pt idx="49">
                <c:v>1297.3156685849999</c:v>
              </c:pt>
              <c:pt idx="50">
                <c:v>1291.0031553869999</c:v>
              </c:pt>
              <c:pt idx="51">
                <c:v>1278.6442603950002</c:v>
              </c:pt>
              <c:pt idx="52">
                <c:v>1291.430654067</c:v>
              </c:pt>
              <c:pt idx="53">
                <c:v>1302.6478545539999</c:v>
              </c:pt>
              <c:pt idx="54">
                <c:v>1316.4258007409999</c:v>
              </c:pt>
              <c:pt idx="55">
                <c:v>1318.437716055</c:v>
              </c:pt>
              <c:pt idx="56">
                <c:v>1324.126070262</c:v>
              </c:pt>
              <c:pt idx="57">
                <c:v>1328.2081460459999</c:v>
              </c:pt>
              <c:pt idx="58">
                <c:v>1329.7749508979998</c:v>
              </c:pt>
              <c:pt idx="59">
                <c:v>1305.6149955599999</c:v>
              </c:pt>
              <c:pt idx="60">
                <c:v>1265.794415892</c:v>
              </c:pt>
              <c:pt idx="61">
                <c:v>1223.7358449780002</c:v>
              </c:pt>
              <c:pt idx="62">
                <c:v>1172.4345268170002</c:v>
              </c:pt>
              <c:pt idx="63">
                <c:v>1175.1577194300003</c:v>
              </c:pt>
              <c:pt idx="64">
                <c:v>1200.7553814840001</c:v>
              </c:pt>
              <c:pt idx="65">
                <c:v>1216.0052052840001</c:v>
              </c:pt>
              <c:pt idx="66">
                <c:v>1242.9532464959998</c:v>
              </c:pt>
              <c:pt idx="67">
                <c:v>1268.6274243</c:v>
              </c:pt>
              <c:pt idx="68">
                <c:v>1267.3418008559997</c:v>
              </c:pt>
              <c:pt idx="69">
                <c:v>1248.3222972929998</c:v>
              </c:pt>
              <c:pt idx="70">
                <c:v>1206.869528379</c:v>
              </c:pt>
              <c:pt idx="71">
                <c:v>1155.9700130910001</c:v>
              </c:pt>
              <c:pt idx="72">
                <c:v>1076.4554477729998</c:v>
              </c:pt>
              <c:pt idx="73">
                <c:v>992.21358057599991</c:v>
              </c:pt>
              <c:pt idx="74">
                <c:v>923.43879159599999</c:v>
              </c:pt>
              <c:pt idx="75">
                <c:v>892.47090359700007</c:v>
              </c:pt>
              <c:pt idx="76">
                <c:v>858.82116074099997</c:v>
              </c:pt>
              <c:pt idx="77">
                <c:v>817.30841761500005</c:v>
              </c:pt>
              <c:pt idx="78">
                <c:v>802.45618239300006</c:v>
              </c:pt>
              <c:pt idx="79">
                <c:v>755.7034642860001</c:v>
              </c:pt>
              <c:pt idx="80">
                <c:v>727.22540883600016</c:v>
              </c:pt>
              <c:pt idx="81">
                <c:v>710.92949880900005</c:v>
              </c:pt>
              <c:pt idx="82">
                <c:v>723.20679318300006</c:v>
              </c:pt>
              <c:pt idx="83">
                <c:v>753.98356525200018</c:v>
              </c:pt>
              <c:pt idx="84">
                <c:v>812.40441043500016</c:v>
              </c:pt>
              <c:pt idx="85">
                <c:v>876.57831197100006</c:v>
              </c:pt>
              <c:pt idx="86">
                <c:v>939.88703925000004</c:v>
              </c:pt>
              <c:pt idx="87">
                <c:v>970.54841375700016</c:v>
              </c:pt>
              <c:pt idx="88">
                <c:v>968.53515952200019</c:v>
              </c:pt>
              <c:pt idx="89">
                <c:v>947.58428050500004</c:v>
              </c:pt>
              <c:pt idx="90">
                <c:v>967.21313039100005</c:v>
              </c:pt>
              <c:pt idx="91">
                <c:v>1021.625339658</c:v>
              </c:pt>
              <c:pt idx="92">
                <c:v>1085.243886021</c:v>
              </c:pt>
              <c:pt idx="93">
                <c:v>1127.2033998449999</c:v>
              </c:pt>
              <c:pt idx="94">
                <c:v>1151.7180927089998</c:v>
              </c:pt>
              <c:pt idx="95">
                <c:v>1180.917865824</c:v>
              </c:pt>
              <c:pt idx="96">
                <c:v>1193.3143720619998</c:v>
              </c:pt>
              <c:pt idx="97">
                <c:v>1200.7831295219999</c:v>
              </c:pt>
              <c:pt idx="98">
                <c:v>1204.4362631729998</c:v>
              </c:pt>
              <c:pt idx="99">
                <c:v>1181.5871810579999</c:v>
              </c:pt>
              <c:pt idx="100">
                <c:v>1140.8353519350001</c:v>
              </c:pt>
              <c:pt idx="101">
                <c:v>1141.639910931</c:v>
              </c:pt>
              <c:pt idx="102">
                <c:v>1153.930804137</c:v>
              </c:pt>
              <c:pt idx="103">
                <c:v>1145.3016358289999</c:v>
              </c:pt>
              <c:pt idx="104">
                <c:v>1153.4692606680001</c:v>
              </c:pt>
              <c:pt idx="105">
                <c:v>1173.0883899149999</c:v>
              </c:pt>
              <c:pt idx="106">
                <c:v>1194.8046727889998</c:v>
              </c:pt>
              <c:pt idx="107">
                <c:v>1210.3859203169998</c:v>
              </c:pt>
              <c:pt idx="108">
                <c:v>1215.1519444199998</c:v>
              </c:pt>
              <c:pt idx="109">
                <c:v>1193.9664609989998</c:v>
              </c:pt>
              <c:pt idx="110">
                <c:v>1160.2076188199999</c:v>
              </c:pt>
              <c:pt idx="111">
                <c:v>1112.7264856530001</c:v>
              </c:pt>
              <c:pt idx="112">
                <c:v>1077.3705973469998</c:v>
              </c:pt>
              <c:pt idx="113">
                <c:v>1068.9129295949999</c:v>
              </c:pt>
              <c:pt idx="114">
                <c:v>1095.5223290699998</c:v>
              </c:pt>
              <c:pt idx="115">
                <c:v>1103.669008263</c:v>
              </c:pt>
              <c:pt idx="116">
                <c:v>1081.1114652449999</c:v>
              </c:pt>
              <c:pt idx="117">
                <c:v>1067.775713412</c:v>
              </c:pt>
              <c:pt idx="118">
                <c:v>1063.789854312</c:v>
              </c:pt>
              <c:pt idx="119">
                <c:v>1093.9855892579999</c:v>
              </c:pt>
              <c:pt idx="120">
                <c:v>1150.0994206409998</c:v>
              </c:pt>
              <c:pt idx="121">
                <c:v>1175.1616907159998</c:v>
              </c:pt>
              <c:pt idx="122">
                <c:v>1154.2520513399998</c:v>
              </c:pt>
              <c:pt idx="123">
                <c:v>1168.2246581519998</c:v>
              </c:pt>
              <c:pt idx="124">
                <c:v>1186.8258566429997</c:v>
              </c:pt>
              <c:pt idx="125">
                <c:v>1176.949437621</c:v>
              </c:pt>
              <c:pt idx="126">
                <c:v>1188.6423444539998</c:v>
              </c:pt>
              <c:pt idx="127">
                <c:v>1192.637951256</c:v>
              </c:pt>
              <c:pt idx="128">
                <c:v>1149.6215088000001</c:v>
              </c:pt>
              <c:pt idx="129">
                <c:v>1072.2626687879999</c:v>
              </c:pt>
              <c:pt idx="130">
                <c:v>1058.675521587</c:v>
              </c:pt>
              <c:pt idx="131">
                <c:v>966.22057459199993</c:v>
              </c:pt>
              <c:pt idx="132">
                <c:v>933.38191393800003</c:v>
              </c:pt>
              <c:pt idx="133">
                <c:v>939.85967613899993</c:v>
              </c:pt>
              <c:pt idx="134">
                <c:v>964.84903691099998</c:v>
              </c:pt>
              <c:pt idx="135">
                <c:v>946.32901188899984</c:v>
              </c:pt>
              <c:pt idx="136">
                <c:v>924.40595402400015</c:v>
              </c:pt>
              <c:pt idx="137">
                <c:v>921.43515635100016</c:v>
              </c:pt>
              <c:pt idx="138">
                <c:v>941.79330870300009</c:v>
              </c:pt>
              <c:pt idx="139">
                <c:v>941.76845584799992</c:v>
              </c:pt>
              <c:pt idx="140">
                <c:v>973.91447259000006</c:v>
              </c:pt>
              <c:pt idx="141">
                <c:v>1008.072506667</c:v>
              </c:pt>
              <c:pt idx="142">
                <c:v>1011.817670049</c:v>
              </c:pt>
              <c:pt idx="143">
                <c:v>1028.218051719</c:v>
              </c:pt>
              <c:pt idx="144">
                <c:v>1031.165638638</c:v>
              </c:pt>
              <c:pt idx="145">
                <c:v>1015.6238053470001</c:v>
              </c:pt>
              <c:pt idx="146">
                <c:v>1023.033959694</c:v>
              </c:pt>
              <c:pt idx="147">
                <c:v>1021.3722250919999</c:v>
              </c:pt>
              <c:pt idx="148">
                <c:v>1007.693518182</c:v>
              </c:pt>
              <c:pt idx="149">
                <c:v>879.62035536300004</c:v>
              </c:pt>
              <c:pt idx="150">
                <c:v>804.38660580599992</c:v>
              </c:pt>
              <c:pt idx="151">
                <c:v>724.17518972100004</c:v>
              </c:pt>
              <c:pt idx="152">
                <c:v>639.54870893400005</c:v>
              </c:pt>
              <c:pt idx="153">
                <c:v>560.83518749099994</c:v>
              </c:pt>
              <c:pt idx="154">
                <c:v>507.30278575199998</c:v>
              </c:pt>
              <c:pt idx="155">
                <c:v>497.28550530299998</c:v>
              </c:pt>
              <c:pt idx="156">
                <c:v>495.11486056500001</c:v>
              </c:pt>
              <c:pt idx="157">
                <c:v>462.54298947599995</c:v>
              </c:pt>
              <c:pt idx="158">
                <c:v>428.15706233999998</c:v>
              </c:pt>
              <c:pt idx="159">
                <c:v>395.37095496299997</c:v>
              </c:pt>
              <c:pt idx="160">
                <c:v>374.55733687800006</c:v>
              </c:pt>
              <c:pt idx="161">
                <c:v>413.45053942499999</c:v>
              </c:pt>
              <c:pt idx="162">
                <c:v>451.67469095100006</c:v>
              </c:pt>
              <c:pt idx="163">
                <c:v>458.26144664100002</c:v>
              </c:pt>
              <c:pt idx="164">
                <c:v>500.29781250299999</c:v>
              </c:pt>
              <c:pt idx="165">
                <c:v>551.20586463300003</c:v>
              </c:pt>
              <c:pt idx="166">
                <c:v>580.75041302099987</c:v>
              </c:pt>
              <c:pt idx="167">
                <c:v>624.69343707600001</c:v>
              </c:pt>
              <c:pt idx="168">
                <c:v>589.18960241699995</c:v>
              </c:pt>
              <c:pt idx="169">
                <c:v>514.86135024300006</c:v>
              </c:pt>
              <c:pt idx="170">
                <c:v>447.83094905699994</c:v>
              </c:pt>
              <c:pt idx="171">
                <c:v>381.444998532</c:v>
              </c:pt>
              <c:pt idx="172">
                <c:v>347.65020404099999</c:v>
              </c:pt>
              <c:pt idx="173">
                <c:v>315.18292809900004</c:v>
              </c:pt>
              <c:pt idx="174">
                <c:v>310.48498111200001</c:v>
              </c:pt>
              <c:pt idx="175">
                <c:v>322.06086809100003</c:v>
              </c:pt>
              <c:pt idx="176">
                <c:v>355.78690098600003</c:v>
              </c:pt>
              <c:pt idx="177">
                <c:v>371.34892541400001</c:v>
              </c:pt>
              <c:pt idx="178">
                <c:v>339.00742443899998</c:v>
              </c:pt>
              <c:pt idx="179">
                <c:v>314.66581099200005</c:v>
              </c:pt>
              <c:pt idx="180">
                <c:v>295.618985796</c:v>
              </c:pt>
              <c:pt idx="181">
                <c:v>302.49250084800002</c:v>
              </c:pt>
              <c:pt idx="182">
                <c:v>318.95403234300005</c:v>
              </c:pt>
              <c:pt idx="183">
                <c:v>293.18981463599999</c:v>
              </c:pt>
              <c:pt idx="184">
                <c:v>272.97772864199999</c:v>
              </c:pt>
              <c:pt idx="185">
                <c:v>274.71940297500004</c:v>
              </c:pt>
              <c:pt idx="186">
                <c:v>270.35286604500004</c:v>
              </c:pt>
              <c:pt idx="187">
                <c:v>250.48967057399997</c:v>
              </c:pt>
              <c:pt idx="188">
                <c:v>245.999600163</c:v>
              </c:pt>
              <c:pt idx="189">
                <c:v>249.713233476</c:v>
              </c:pt>
              <c:pt idx="190">
                <c:v>257.36155263900002</c:v>
              </c:pt>
              <c:pt idx="191">
                <c:v>252.58171422299998</c:v>
              </c:pt>
              <c:pt idx="192">
                <c:v>250.90633679999999</c:v>
              </c:pt>
              <c:pt idx="193">
                <c:v>246.21178440599999</c:v>
              </c:pt>
              <c:pt idx="194">
                <c:v>237.81096411299998</c:v>
              </c:pt>
              <c:pt idx="195">
                <c:v>230.21068121699997</c:v>
              </c:pt>
              <c:pt idx="196">
                <c:v>253.393723542</c:v>
              </c:pt>
              <c:pt idx="197">
                <c:v>269.48792186999998</c:v>
              </c:pt>
              <c:pt idx="198">
                <c:v>270.3060438</c:v>
              </c:pt>
              <c:pt idx="199">
                <c:v>268.49027785499999</c:v>
              </c:pt>
              <c:pt idx="200">
                <c:v>304.19442949200004</c:v>
              </c:pt>
              <c:pt idx="201">
                <c:v>321.98113993499999</c:v>
              </c:pt>
              <c:pt idx="202">
                <c:v>333.71123505000003</c:v>
              </c:pt>
              <c:pt idx="203">
                <c:v>380.44965040799997</c:v>
              </c:pt>
              <c:pt idx="204">
                <c:v>439.07949449100005</c:v>
              </c:pt>
              <c:pt idx="205">
                <c:v>470.12453538300002</c:v>
              </c:pt>
              <c:pt idx="206">
                <c:v>469.44019265099996</c:v>
              </c:pt>
              <c:pt idx="207">
                <c:v>474.85857176399998</c:v>
              </c:pt>
              <c:pt idx="208">
                <c:v>478.23393692100001</c:v>
              </c:pt>
              <c:pt idx="209">
                <c:v>456.35780657700008</c:v>
              </c:pt>
              <c:pt idx="210">
                <c:v>447.77418567000001</c:v>
              </c:pt>
              <c:pt idx="211">
                <c:v>442.56693683100002</c:v>
              </c:pt>
              <c:pt idx="212">
                <c:v>404.72855386200001</c:v>
              </c:pt>
              <c:pt idx="213">
                <c:v>394.821526866</c:v>
              </c:pt>
              <c:pt idx="214">
                <c:v>362.12715022500004</c:v>
              </c:pt>
              <c:pt idx="215">
                <c:v>331.64611964400007</c:v>
              </c:pt>
              <c:pt idx="216">
                <c:v>316.988076234</c:v>
              </c:pt>
              <c:pt idx="217">
                <c:v>333.54642324000002</c:v>
              </c:pt>
              <c:pt idx="218">
                <c:v>349.24902209700002</c:v>
              </c:pt>
              <c:pt idx="219">
                <c:v>366.29105168700005</c:v>
              </c:pt>
              <c:pt idx="220">
                <c:v>375.19001792400002</c:v>
              </c:pt>
              <c:pt idx="221">
                <c:v>386.55156836100002</c:v>
              </c:pt>
              <c:pt idx="222">
                <c:v>391.88607756300001</c:v>
              </c:pt>
              <c:pt idx="223">
                <c:v>402.70699826100002</c:v>
              </c:pt>
              <c:pt idx="224">
                <c:v>399.09675462900003</c:v>
              </c:pt>
              <c:pt idx="225">
                <c:v>403.56140321100003</c:v>
              </c:pt>
              <c:pt idx="226">
                <c:v>389.48713186799995</c:v>
              </c:pt>
              <c:pt idx="227">
                <c:v>383.64610569900009</c:v>
              </c:pt>
              <c:pt idx="228">
                <c:v>357.23409649199999</c:v>
              </c:pt>
              <c:pt idx="229">
                <c:v>359.88448452000006</c:v>
              </c:pt>
              <c:pt idx="230">
                <c:v>347.91398310300002</c:v>
              </c:pt>
              <c:pt idx="231">
                <c:v>339.31036496400003</c:v>
              </c:pt>
              <c:pt idx="232">
                <c:v>379.846780884</c:v>
              </c:pt>
              <c:pt idx="233">
                <c:v>384.46617709499998</c:v>
              </c:pt>
              <c:pt idx="234">
                <c:v>390.46841020799997</c:v>
              </c:pt>
              <c:pt idx="235">
                <c:v>420.34337643600003</c:v>
              </c:pt>
              <c:pt idx="236">
                <c:v>398.09741410800001</c:v>
              </c:pt>
              <c:pt idx="237">
                <c:v>384.43120305000008</c:v>
              </c:pt>
              <c:pt idx="238">
                <c:v>425.819253264</c:v>
              </c:pt>
              <c:pt idx="239">
                <c:v>462.53017742400004</c:v>
              </c:pt>
              <c:pt idx="240">
                <c:v>477.80130501300005</c:v>
              </c:pt>
              <c:pt idx="241">
                <c:v>474.92603991599998</c:v>
              </c:pt>
              <c:pt idx="242">
                <c:v>447.06943278599999</c:v>
              </c:pt>
              <c:pt idx="243">
                <c:v>432.95148706200007</c:v>
              </c:pt>
              <c:pt idx="244">
                <c:v>428.80353193800005</c:v>
              </c:pt>
              <c:pt idx="245">
                <c:v>430.48971540299999</c:v>
              </c:pt>
              <c:pt idx="246">
                <c:v>436.18019921700005</c:v>
              </c:pt>
              <c:pt idx="247">
                <c:v>419.08004546400002</c:v>
              </c:pt>
              <c:pt idx="248">
                <c:v>404.17774527300003</c:v>
              </c:pt>
              <c:pt idx="249">
                <c:v>387.46853738700003</c:v>
              </c:pt>
              <c:pt idx="250">
                <c:v>378.91985360400002</c:v>
              </c:pt>
              <c:pt idx="251">
                <c:v>367.30660992000003</c:v>
              </c:pt>
              <c:pt idx="252">
                <c:v>379.721338764</c:v>
              </c:pt>
              <c:pt idx="253">
                <c:v>393.45128606999998</c:v>
              </c:pt>
              <c:pt idx="254">
                <c:v>399.40606723499997</c:v>
              </c:pt>
              <c:pt idx="255">
                <c:v>384.232570581</c:v>
              </c:pt>
              <c:pt idx="256">
                <c:v>408.13625595600007</c:v>
              </c:pt>
              <c:pt idx="257">
                <c:v>448.10815890000003</c:v>
              </c:pt>
              <c:pt idx="258">
                <c:v>460.33990038599995</c:v>
              </c:pt>
              <c:pt idx="259">
                <c:v>497.20318263299998</c:v>
              </c:pt>
              <c:pt idx="260">
                <c:v>528.17441677199997</c:v>
              </c:pt>
              <c:pt idx="261">
                <c:v>551.32096775699995</c:v>
              </c:pt>
              <c:pt idx="262">
                <c:v>556.62785605199997</c:v>
              </c:pt>
              <c:pt idx="263">
                <c:v>564.30055832700009</c:v>
              </c:pt>
              <c:pt idx="264">
                <c:v>590.24929472999997</c:v>
              </c:pt>
              <c:pt idx="265">
                <c:v>609.53543626800001</c:v>
              </c:pt>
              <c:pt idx="266">
                <c:v>647.80343431799997</c:v>
              </c:pt>
              <c:pt idx="267">
                <c:v>691.08699593100005</c:v>
              </c:pt>
              <c:pt idx="268">
                <c:v>705.30957269999999</c:v>
              </c:pt>
              <c:pt idx="269">
                <c:v>724.74953447099995</c:v>
              </c:pt>
              <c:pt idx="270">
                <c:v>726.9668755319999</c:v>
              </c:pt>
              <c:pt idx="271">
                <c:v>708.18663223199997</c:v>
              </c:pt>
              <c:pt idx="272">
                <c:v>707.74638064800001</c:v>
              </c:pt>
              <c:pt idx="273">
                <c:v>721.22189901899992</c:v>
              </c:pt>
              <c:pt idx="274">
                <c:v>755.14938962999986</c:v>
              </c:pt>
              <c:pt idx="275">
                <c:v>767.40975316799995</c:v>
              </c:pt>
              <c:pt idx="276">
                <c:v>768.88767224699995</c:v>
              </c:pt>
              <c:pt idx="277">
                <c:v>766.65681642599998</c:v>
              </c:pt>
              <c:pt idx="278">
                <c:v>764.09567194199997</c:v>
              </c:pt>
              <c:pt idx="279">
                <c:v>767.24347381799987</c:v>
              </c:pt>
              <c:pt idx="280">
                <c:v>790.87038068399988</c:v>
              </c:pt>
              <c:pt idx="281">
                <c:v>814.36132257299994</c:v>
              </c:pt>
              <c:pt idx="282">
                <c:v>817.07941357799996</c:v>
              </c:pt>
              <c:pt idx="283">
                <c:v>829.56625759799999</c:v>
              </c:pt>
              <c:pt idx="284">
                <c:v>839.35127761500007</c:v>
              </c:pt>
              <c:pt idx="285">
                <c:v>829.00687329300001</c:v>
              </c:pt>
              <c:pt idx="286">
                <c:v>813.79333753499998</c:v>
              </c:pt>
              <c:pt idx="287">
                <c:v>846.74947262700005</c:v>
              </c:pt>
              <c:pt idx="288">
                <c:v>877.390517241</c:v>
              </c:pt>
              <c:pt idx="289">
                <c:v>885.11611484699995</c:v>
              </c:pt>
              <c:pt idx="290">
                <c:v>879.20220374099995</c:v>
              </c:pt>
              <c:pt idx="291">
                <c:v>868.30050649799989</c:v>
              </c:pt>
              <c:pt idx="292">
                <c:v>868.109464968</c:v>
              </c:pt>
              <c:pt idx="293">
                <c:v>876.96709688999988</c:v>
              </c:pt>
              <c:pt idx="294">
                <c:v>912.24900239399994</c:v>
              </c:pt>
              <c:pt idx="295">
                <c:v>940.63581080100005</c:v>
              </c:pt>
              <c:pt idx="296">
                <c:v>937.68272879099993</c:v>
              </c:pt>
              <c:pt idx="297">
                <c:v>912.29127368399998</c:v>
              </c:pt>
              <c:pt idx="298">
                <c:v>916.98105322499998</c:v>
              </c:pt>
              <c:pt idx="299">
                <c:v>844.48919579099993</c:v>
              </c:pt>
              <c:pt idx="300">
                <c:v>850.36545091800008</c:v>
              </c:pt>
              <c:pt idx="301">
                <c:v>886.16839989599998</c:v>
              </c:pt>
              <c:pt idx="302">
                <c:v>927.67803012599995</c:v>
              </c:pt>
              <c:pt idx="303">
                <c:v>932.09097145199996</c:v>
              </c:pt>
              <c:pt idx="304">
                <c:v>958.75987734900002</c:v>
              </c:pt>
              <c:pt idx="305">
                <c:v>977.54042615399999</c:v>
              </c:pt>
              <c:pt idx="306">
                <c:v>969.46106501100007</c:v>
              </c:pt>
              <c:pt idx="307">
                <c:v>956.31519192900009</c:v>
              </c:pt>
              <c:pt idx="308">
                <c:v>976.91745681899999</c:v>
              </c:pt>
              <c:pt idx="309">
                <c:v>1001.3052819659999</c:v>
              </c:pt>
              <c:pt idx="310">
                <c:v>1007.909831067</c:v>
              </c:pt>
              <c:pt idx="311">
                <c:v>1014.592752477</c:v>
              </c:pt>
              <c:pt idx="312">
                <c:v>1023.614402361</c:v>
              </c:pt>
              <c:pt idx="313">
                <c:v>1047.1056713309999</c:v>
              </c:pt>
              <c:pt idx="314">
                <c:v>1066.3940176199999</c:v>
              </c:pt>
              <c:pt idx="315">
                <c:v>1104.5340239549998</c:v>
              </c:pt>
              <c:pt idx="316">
                <c:v>1134.0911045580001</c:v>
              </c:pt>
              <c:pt idx="317">
                <c:v>1133.0717591790001</c:v>
              </c:pt>
              <c:pt idx="318">
                <c:v>1150.9238794979999</c:v>
              </c:pt>
              <c:pt idx="319">
                <c:v>1175.4368165219998</c:v>
              </c:pt>
              <c:pt idx="320">
                <c:v>1202.631966081</c:v>
              </c:pt>
              <c:pt idx="321">
                <c:v>1208.0385591180002</c:v>
              </c:pt>
              <c:pt idx="322">
                <c:v>1251.3975867900001</c:v>
              </c:pt>
              <c:pt idx="323">
                <c:v>1270.34720913</c:v>
              </c:pt>
              <c:pt idx="324">
                <c:v>1246.3162123349998</c:v>
              </c:pt>
              <c:pt idx="325">
                <c:v>1220.488788294</c:v>
              </c:pt>
              <c:pt idx="326">
                <c:v>1226.9866987589999</c:v>
              </c:pt>
              <c:pt idx="327">
                <c:v>1222.789759047</c:v>
              </c:pt>
              <c:pt idx="328">
                <c:v>1223.6064477540001</c:v>
              </c:pt>
              <c:pt idx="329">
                <c:v>1229.3585980080002</c:v>
              </c:pt>
              <c:pt idx="330">
                <c:v>1253.9439928200002</c:v>
              </c:pt>
              <c:pt idx="331">
                <c:v>1263.2386495049998</c:v>
              </c:pt>
              <c:pt idx="332">
                <c:v>1244.5624336799999</c:v>
              </c:pt>
              <c:pt idx="333">
                <c:v>1217.03504376</c:v>
              </c:pt>
              <c:pt idx="334">
                <c:v>1186.314141999</c:v>
              </c:pt>
              <c:pt idx="335">
                <c:v>1173.9444086010001</c:v>
              </c:pt>
              <c:pt idx="336">
                <c:v>1174.4615292419999</c:v>
              </c:pt>
              <c:pt idx="337">
                <c:v>1179.0470317890001</c:v>
              </c:pt>
              <c:pt idx="338">
                <c:v>1137.1306138860002</c:v>
              </c:pt>
              <c:pt idx="339">
                <c:v>1116.88094901</c:v>
              </c:pt>
              <c:pt idx="340">
                <c:v>1102.7853605790001</c:v>
              </c:pt>
              <c:pt idx="341">
                <c:v>1077.129124242</c:v>
              </c:pt>
              <c:pt idx="342">
                <c:v>1069.3081396979999</c:v>
              </c:pt>
              <c:pt idx="343">
                <c:v>1070.2863206729999</c:v>
              </c:pt>
              <c:pt idx="344">
                <c:v>1096.2959713319999</c:v>
              </c:pt>
              <c:pt idx="345">
                <c:v>1084.2043487609999</c:v>
              </c:pt>
              <c:pt idx="346">
                <c:v>1083.2663160720001</c:v>
              </c:pt>
              <c:pt idx="347">
                <c:v>1075.1879189669999</c:v>
              </c:pt>
              <c:pt idx="348">
                <c:v>1048.7220981</c:v>
              </c:pt>
              <c:pt idx="349">
                <c:v>1042.620238086</c:v>
              </c:pt>
              <c:pt idx="350">
                <c:v>1048.9361759160001</c:v>
              </c:pt>
              <c:pt idx="351">
                <c:v>1069.4636873129998</c:v>
              </c:pt>
              <c:pt idx="352">
                <c:v>1068.7326862949999</c:v>
              </c:pt>
              <c:pt idx="353">
                <c:v>1077.6665039100001</c:v>
              </c:pt>
              <c:pt idx="354">
                <c:v>1027.5476747039997</c:v>
              </c:pt>
              <c:pt idx="355">
                <c:v>1008.1624602659999</c:v>
              </c:pt>
              <c:pt idx="356">
                <c:v>1002.235935663</c:v>
              </c:pt>
              <c:pt idx="357">
                <c:v>995.59778938199986</c:v>
              </c:pt>
              <c:pt idx="358">
                <c:v>1003.9674856439999</c:v>
              </c:pt>
              <c:pt idx="359">
                <c:v>972.49812778800003</c:v>
              </c:pt>
              <c:pt idx="360">
                <c:v>951.39756229499994</c:v>
              </c:pt>
              <c:pt idx="361">
                <c:v>946.74926940299997</c:v>
              </c:pt>
              <c:pt idx="362">
                <c:v>962.52515421299995</c:v>
              </c:pt>
              <c:pt idx="363">
                <c:v>940.56415132500001</c:v>
              </c:pt>
              <c:pt idx="364">
                <c:v>932.19479348999994</c:v>
              </c:pt>
            </c:numLit>
          </c:val>
          <c:smooth val="0"/>
          <c:extLst>
            <c:ext xmlns:c16="http://schemas.microsoft.com/office/drawing/2014/chart" uri="{C3380CC4-5D6E-409C-BE32-E72D297353CC}">
              <c16:uniqueId val="{00000001-CF8F-4D4C-B8E4-921E28A84D37}"/>
            </c:ext>
          </c:extLst>
        </c:ser>
        <c:ser>
          <c:idx val="3"/>
          <c:order val="2"/>
          <c:tx>
            <c:v>2018/19</c:v>
          </c:tx>
          <c:spPr>
            <a:ln w="28575" cap="rnd">
              <a:solidFill>
                <a:schemeClr val="accent5"/>
              </a:solidFill>
              <a:round/>
            </a:ln>
            <a:effectLst/>
          </c:spPr>
          <c:marker>
            <c:symbol val="none"/>
          </c:marker>
          <c:cat>
            <c:numRef>
              <c:f>'Figure 5 data'!$B$20:$B$384</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65"/>
              <c:pt idx="0">
                <c:v>927</c:v>
              </c:pt>
              <c:pt idx="1">
                <c:v>1027</c:v>
              </c:pt>
              <c:pt idx="2">
                <c:v>1038</c:v>
              </c:pt>
              <c:pt idx="3">
                <c:v>1050</c:v>
              </c:pt>
              <c:pt idx="4">
                <c:v>1057</c:v>
              </c:pt>
              <c:pt idx="5">
                <c:v>1058</c:v>
              </c:pt>
              <c:pt idx="6">
                <c:v>1059</c:v>
              </c:pt>
              <c:pt idx="7">
                <c:v>1070</c:v>
              </c:pt>
              <c:pt idx="8">
                <c:v>1080</c:v>
              </c:pt>
              <c:pt idx="9">
                <c:v>1092</c:v>
              </c:pt>
              <c:pt idx="10">
                <c:v>1122</c:v>
              </c:pt>
              <c:pt idx="11">
                <c:v>1156</c:v>
              </c:pt>
              <c:pt idx="12">
                <c:v>1202</c:v>
              </c:pt>
              <c:pt idx="13">
                <c:v>1261</c:v>
              </c:pt>
              <c:pt idx="14">
                <c:v>1272</c:v>
              </c:pt>
              <c:pt idx="15">
                <c:v>1285</c:v>
              </c:pt>
              <c:pt idx="16">
                <c:v>1326</c:v>
              </c:pt>
              <c:pt idx="17">
                <c:v>1349</c:v>
              </c:pt>
              <c:pt idx="18">
                <c:v>1325</c:v>
              </c:pt>
              <c:pt idx="19">
                <c:v>1323</c:v>
              </c:pt>
              <c:pt idx="20">
                <c:v>1355</c:v>
              </c:pt>
              <c:pt idx="21">
                <c:v>1390</c:v>
              </c:pt>
              <c:pt idx="22">
                <c:v>1400</c:v>
              </c:pt>
              <c:pt idx="23">
                <c:v>1404</c:v>
              </c:pt>
              <c:pt idx="24">
                <c:v>1395</c:v>
              </c:pt>
              <c:pt idx="25">
                <c:v>1395</c:v>
              </c:pt>
              <c:pt idx="26">
                <c:v>1394</c:v>
              </c:pt>
              <c:pt idx="27">
                <c:v>1393</c:v>
              </c:pt>
              <c:pt idx="28">
                <c:v>1377</c:v>
              </c:pt>
              <c:pt idx="29">
                <c:v>1353</c:v>
              </c:pt>
              <c:pt idx="30">
                <c:v>1320</c:v>
              </c:pt>
              <c:pt idx="31">
                <c:v>1281</c:v>
              </c:pt>
              <c:pt idx="32">
                <c:v>1262</c:v>
              </c:pt>
              <c:pt idx="33">
                <c:v>1260</c:v>
              </c:pt>
              <c:pt idx="34">
                <c:v>1292</c:v>
              </c:pt>
              <c:pt idx="35">
                <c:v>1314</c:v>
              </c:pt>
              <c:pt idx="36">
                <c:v>1321</c:v>
              </c:pt>
              <c:pt idx="37">
                <c:v>1332</c:v>
              </c:pt>
              <c:pt idx="38">
                <c:v>1340</c:v>
              </c:pt>
              <c:pt idx="39">
                <c:v>1315</c:v>
              </c:pt>
              <c:pt idx="40">
                <c:v>1325</c:v>
              </c:pt>
              <c:pt idx="41">
                <c:v>1353</c:v>
              </c:pt>
              <c:pt idx="42">
                <c:v>1383</c:v>
              </c:pt>
              <c:pt idx="43">
                <c:v>1397</c:v>
              </c:pt>
              <c:pt idx="44">
                <c:v>1390</c:v>
              </c:pt>
              <c:pt idx="45">
                <c:v>1396</c:v>
              </c:pt>
              <c:pt idx="46">
                <c:v>1398</c:v>
              </c:pt>
              <c:pt idx="47">
                <c:v>1404</c:v>
              </c:pt>
              <c:pt idx="48">
                <c:v>1419</c:v>
              </c:pt>
              <c:pt idx="49">
                <c:v>1421</c:v>
              </c:pt>
              <c:pt idx="50">
                <c:v>1423</c:v>
              </c:pt>
              <c:pt idx="51">
                <c:v>1422</c:v>
              </c:pt>
              <c:pt idx="52">
                <c:v>1419</c:v>
              </c:pt>
              <c:pt idx="53">
                <c:v>1400</c:v>
              </c:pt>
              <c:pt idx="54">
                <c:v>1395</c:v>
              </c:pt>
              <c:pt idx="55">
                <c:v>1400</c:v>
              </c:pt>
              <c:pt idx="56">
                <c:v>1404</c:v>
              </c:pt>
              <c:pt idx="57">
                <c:v>1387</c:v>
              </c:pt>
              <c:pt idx="58">
                <c:v>1347</c:v>
              </c:pt>
              <c:pt idx="59">
                <c:v>1351</c:v>
              </c:pt>
              <c:pt idx="60">
                <c:v>1359</c:v>
              </c:pt>
              <c:pt idx="61">
                <c:v>1364</c:v>
              </c:pt>
              <c:pt idx="62">
                <c:v>1354</c:v>
              </c:pt>
              <c:pt idx="63">
                <c:v>1379</c:v>
              </c:pt>
              <c:pt idx="64">
                <c:v>1381</c:v>
              </c:pt>
              <c:pt idx="65">
                <c:v>1357</c:v>
              </c:pt>
              <c:pt idx="66">
                <c:v>1335</c:v>
              </c:pt>
              <c:pt idx="67">
                <c:v>1344</c:v>
              </c:pt>
              <c:pt idx="68">
                <c:v>1362</c:v>
              </c:pt>
              <c:pt idx="69">
                <c:v>1379</c:v>
              </c:pt>
              <c:pt idx="70">
                <c:v>1380</c:v>
              </c:pt>
              <c:pt idx="71">
                <c:v>1365</c:v>
              </c:pt>
              <c:pt idx="72">
                <c:v>1359</c:v>
              </c:pt>
              <c:pt idx="73">
                <c:v>1351</c:v>
              </c:pt>
              <c:pt idx="74">
                <c:v>1332</c:v>
              </c:pt>
              <c:pt idx="75">
                <c:v>1308</c:v>
              </c:pt>
              <c:pt idx="76">
                <c:v>1292</c:v>
              </c:pt>
              <c:pt idx="77">
                <c:v>1286</c:v>
              </c:pt>
              <c:pt idx="78">
                <c:v>1275</c:v>
              </c:pt>
              <c:pt idx="79">
                <c:v>1264</c:v>
              </c:pt>
              <c:pt idx="80">
                <c:v>1254</c:v>
              </c:pt>
              <c:pt idx="81">
                <c:v>1244</c:v>
              </c:pt>
              <c:pt idx="82">
                <c:v>1254</c:v>
              </c:pt>
              <c:pt idx="83">
                <c:v>1293</c:v>
              </c:pt>
              <c:pt idx="84">
                <c:v>1298</c:v>
              </c:pt>
              <c:pt idx="85">
                <c:v>1298</c:v>
              </c:pt>
              <c:pt idx="86">
                <c:v>1329</c:v>
              </c:pt>
              <c:pt idx="87">
                <c:v>1362</c:v>
              </c:pt>
              <c:pt idx="88">
                <c:v>1372</c:v>
              </c:pt>
              <c:pt idx="89">
                <c:v>1377</c:v>
              </c:pt>
              <c:pt idx="90">
                <c:v>1404</c:v>
              </c:pt>
              <c:pt idx="91">
                <c:v>1425</c:v>
              </c:pt>
              <c:pt idx="92">
                <c:v>1435</c:v>
              </c:pt>
              <c:pt idx="93">
                <c:v>1428</c:v>
              </c:pt>
              <c:pt idx="94">
                <c:v>1439</c:v>
              </c:pt>
              <c:pt idx="95">
                <c:v>1418</c:v>
              </c:pt>
              <c:pt idx="96">
                <c:v>1403</c:v>
              </c:pt>
              <c:pt idx="97">
                <c:v>1405</c:v>
              </c:pt>
              <c:pt idx="98">
                <c:v>1425</c:v>
              </c:pt>
              <c:pt idx="99">
                <c:v>1430</c:v>
              </c:pt>
              <c:pt idx="100">
                <c:v>1423</c:v>
              </c:pt>
              <c:pt idx="101">
                <c:v>1387</c:v>
              </c:pt>
              <c:pt idx="102">
                <c:v>1344</c:v>
              </c:pt>
              <c:pt idx="103">
                <c:v>1328</c:v>
              </c:pt>
              <c:pt idx="104">
                <c:v>1337</c:v>
              </c:pt>
              <c:pt idx="105">
                <c:v>1365</c:v>
              </c:pt>
              <c:pt idx="106">
                <c:v>1377</c:v>
              </c:pt>
              <c:pt idx="107">
                <c:v>1378</c:v>
              </c:pt>
              <c:pt idx="108">
                <c:v>1392</c:v>
              </c:pt>
              <c:pt idx="109">
                <c:v>1388</c:v>
              </c:pt>
              <c:pt idx="110">
                <c:v>1377</c:v>
              </c:pt>
              <c:pt idx="111">
                <c:v>1372</c:v>
              </c:pt>
              <c:pt idx="112">
                <c:v>1353</c:v>
              </c:pt>
              <c:pt idx="113">
                <c:v>1360</c:v>
              </c:pt>
              <c:pt idx="114">
                <c:v>1327</c:v>
              </c:pt>
              <c:pt idx="115">
                <c:v>1275</c:v>
              </c:pt>
              <c:pt idx="116">
                <c:v>1220</c:v>
              </c:pt>
              <c:pt idx="117">
                <c:v>1232</c:v>
              </c:pt>
              <c:pt idx="118">
                <c:v>1282</c:v>
              </c:pt>
              <c:pt idx="119">
                <c:v>1307</c:v>
              </c:pt>
              <c:pt idx="120">
                <c:v>1283</c:v>
              </c:pt>
              <c:pt idx="121">
                <c:v>1256</c:v>
              </c:pt>
              <c:pt idx="122">
                <c:v>1216</c:v>
              </c:pt>
              <c:pt idx="123">
                <c:v>1156</c:v>
              </c:pt>
              <c:pt idx="124">
                <c:v>1123</c:v>
              </c:pt>
              <c:pt idx="125">
                <c:v>1088</c:v>
              </c:pt>
              <c:pt idx="126">
                <c:v>1067</c:v>
              </c:pt>
              <c:pt idx="127">
                <c:v>1021</c:v>
              </c:pt>
              <c:pt idx="128">
                <c:v>982</c:v>
              </c:pt>
              <c:pt idx="129">
                <c:v>968</c:v>
              </c:pt>
              <c:pt idx="130">
                <c:v>950</c:v>
              </c:pt>
              <c:pt idx="131">
                <c:v>950</c:v>
              </c:pt>
              <c:pt idx="132">
                <c:v>957</c:v>
              </c:pt>
              <c:pt idx="133">
                <c:v>960</c:v>
              </c:pt>
              <c:pt idx="134">
                <c:v>924</c:v>
              </c:pt>
              <c:pt idx="135">
                <c:v>891</c:v>
              </c:pt>
              <c:pt idx="136">
                <c:v>880</c:v>
              </c:pt>
              <c:pt idx="137">
                <c:v>857</c:v>
              </c:pt>
              <c:pt idx="138">
                <c:v>858</c:v>
              </c:pt>
              <c:pt idx="139">
                <c:v>882</c:v>
              </c:pt>
              <c:pt idx="140">
                <c:v>907</c:v>
              </c:pt>
              <c:pt idx="141">
                <c:v>903</c:v>
              </c:pt>
              <c:pt idx="142">
                <c:v>894</c:v>
              </c:pt>
              <c:pt idx="143">
                <c:v>894</c:v>
              </c:pt>
              <c:pt idx="144">
                <c:v>906</c:v>
              </c:pt>
              <c:pt idx="145">
                <c:v>897</c:v>
              </c:pt>
              <c:pt idx="146">
                <c:v>897</c:v>
              </c:pt>
              <c:pt idx="147">
                <c:v>903</c:v>
              </c:pt>
              <c:pt idx="148">
                <c:v>907</c:v>
              </c:pt>
              <c:pt idx="149">
                <c:v>906</c:v>
              </c:pt>
              <c:pt idx="150">
                <c:v>901</c:v>
              </c:pt>
              <c:pt idx="151">
                <c:v>871</c:v>
              </c:pt>
              <c:pt idx="152">
                <c:v>851</c:v>
              </c:pt>
              <c:pt idx="153">
                <c:v>877</c:v>
              </c:pt>
              <c:pt idx="154">
                <c:v>868</c:v>
              </c:pt>
              <c:pt idx="155">
                <c:v>860</c:v>
              </c:pt>
              <c:pt idx="156">
                <c:v>842</c:v>
              </c:pt>
              <c:pt idx="157">
                <c:v>842</c:v>
              </c:pt>
              <c:pt idx="158">
                <c:v>827</c:v>
              </c:pt>
              <c:pt idx="159">
                <c:v>793</c:v>
              </c:pt>
              <c:pt idx="160">
                <c:v>774</c:v>
              </c:pt>
              <c:pt idx="161">
                <c:v>748</c:v>
              </c:pt>
              <c:pt idx="162">
                <c:v>720</c:v>
              </c:pt>
              <c:pt idx="163">
                <c:v>730</c:v>
              </c:pt>
              <c:pt idx="164">
                <c:v>712</c:v>
              </c:pt>
              <c:pt idx="165">
                <c:v>705</c:v>
              </c:pt>
              <c:pt idx="166">
                <c:v>705</c:v>
              </c:pt>
              <c:pt idx="167">
                <c:v>699</c:v>
              </c:pt>
              <c:pt idx="168">
                <c:v>684</c:v>
              </c:pt>
              <c:pt idx="169">
                <c:v>627</c:v>
              </c:pt>
              <c:pt idx="170">
                <c:v>606</c:v>
              </c:pt>
              <c:pt idx="171">
                <c:v>601</c:v>
              </c:pt>
              <c:pt idx="172">
                <c:v>619</c:v>
              </c:pt>
              <c:pt idx="173">
                <c:v>607</c:v>
              </c:pt>
              <c:pt idx="174">
                <c:v>619</c:v>
              </c:pt>
              <c:pt idx="175">
                <c:v>654</c:v>
              </c:pt>
              <c:pt idx="176">
                <c:v>660</c:v>
              </c:pt>
              <c:pt idx="177">
                <c:v>655</c:v>
              </c:pt>
              <c:pt idx="178">
                <c:v>642</c:v>
              </c:pt>
              <c:pt idx="179">
                <c:v>636</c:v>
              </c:pt>
              <c:pt idx="180">
                <c:v>649</c:v>
              </c:pt>
              <c:pt idx="181">
                <c:v>675</c:v>
              </c:pt>
              <c:pt idx="182">
                <c:v>700</c:v>
              </c:pt>
              <c:pt idx="183">
                <c:v>697</c:v>
              </c:pt>
              <c:pt idx="184">
                <c:v>672</c:v>
              </c:pt>
              <c:pt idx="185">
                <c:v>640</c:v>
              </c:pt>
              <c:pt idx="186">
                <c:v>590</c:v>
              </c:pt>
              <c:pt idx="187">
                <c:v>569</c:v>
              </c:pt>
              <c:pt idx="188">
                <c:v>566</c:v>
              </c:pt>
              <c:pt idx="189">
                <c:v>566</c:v>
              </c:pt>
              <c:pt idx="190">
                <c:v>558</c:v>
              </c:pt>
              <c:pt idx="191">
                <c:v>532</c:v>
              </c:pt>
              <c:pt idx="192">
                <c:v>492</c:v>
              </c:pt>
              <c:pt idx="193">
                <c:v>458</c:v>
              </c:pt>
              <c:pt idx="194">
                <c:v>425</c:v>
              </c:pt>
              <c:pt idx="195">
                <c:v>416</c:v>
              </c:pt>
              <c:pt idx="196">
                <c:v>406</c:v>
              </c:pt>
              <c:pt idx="197">
                <c:v>390</c:v>
              </c:pt>
              <c:pt idx="198">
                <c:v>354</c:v>
              </c:pt>
              <c:pt idx="199">
                <c:v>343</c:v>
              </c:pt>
              <c:pt idx="200">
                <c:v>330</c:v>
              </c:pt>
              <c:pt idx="201">
                <c:v>354</c:v>
              </c:pt>
              <c:pt idx="202">
                <c:v>386</c:v>
              </c:pt>
              <c:pt idx="203">
                <c:v>460</c:v>
              </c:pt>
              <c:pt idx="204">
                <c:v>536</c:v>
              </c:pt>
              <c:pt idx="205">
                <c:v>589</c:v>
              </c:pt>
              <c:pt idx="206">
                <c:v>636</c:v>
              </c:pt>
              <c:pt idx="207">
                <c:v>676</c:v>
              </c:pt>
              <c:pt idx="208">
                <c:v>709</c:v>
              </c:pt>
              <c:pt idx="209">
                <c:v>732</c:v>
              </c:pt>
              <c:pt idx="210">
                <c:v>739</c:v>
              </c:pt>
              <c:pt idx="211">
                <c:v>754</c:v>
              </c:pt>
              <c:pt idx="212">
                <c:v>756</c:v>
              </c:pt>
              <c:pt idx="213">
                <c:v>764</c:v>
              </c:pt>
              <c:pt idx="214">
                <c:v>761</c:v>
              </c:pt>
              <c:pt idx="215">
                <c:v>756</c:v>
              </c:pt>
              <c:pt idx="216">
                <c:v>762</c:v>
              </c:pt>
              <c:pt idx="217">
                <c:v>763</c:v>
              </c:pt>
              <c:pt idx="218">
                <c:v>751</c:v>
              </c:pt>
              <c:pt idx="219">
                <c:v>730</c:v>
              </c:pt>
              <c:pt idx="220">
                <c:v>714</c:v>
              </c:pt>
              <c:pt idx="221">
                <c:v>683</c:v>
              </c:pt>
              <c:pt idx="222">
                <c:v>652</c:v>
              </c:pt>
              <c:pt idx="223">
                <c:v>639</c:v>
              </c:pt>
              <c:pt idx="224">
                <c:v>643</c:v>
              </c:pt>
              <c:pt idx="225">
                <c:v>653</c:v>
              </c:pt>
              <c:pt idx="226">
                <c:v>655</c:v>
              </c:pt>
              <c:pt idx="227">
                <c:v>654</c:v>
              </c:pt>
              <c:pt idx="228">
                <c:v>666</c:v>
              </c:pt>
              <c:pt idx="229">
                <c:v>655</c:v>
              </c:pt>
              <c:pt idx="230">
                <c:v>648</c:v>
              </c:pt>
              <c:pt idx="231">
                <c:v>638</c:v>
              </c:pt>
              <c:pt idx="232">
                <c:v>629</c:v>
              </c:pt>
              <c:pt idx="233">
                <c:v>640</c:v>
              </c:pt>
              <c:pt idx="234">
                <c:v>653</c:v>
              </c:pt>
              <c:pt idx="235">
                <c:v>683</c:v>
              </c:pt>
              <c:pt idx="236">
                <c:v>703</c:v>
              </c:pt>
              <c:pt idx="237">
                <c:v>728</c:v>
              </c:pt>
              <c:pt idx="238">
                <c:v>776</c:v>
              </c:pt>
              <c:pt idx="239">
                <c:v>794</c:v>
              </c:pt>
              <c:pt idx="240">
                <c:v>805</c:v>
              </c:pt>
              <c:pt idx="241">
                <c:v>811</c:v>
              </c:pt>
              <c:pt idx="242">
                <c:v>837</c:v>
              </c:pt>
              <c:pt idx="243">
                <c:v>858</c:v>
              </c:pt>
              <c:pt idx="244">
                <c:v>882</c:v>
              </c:pt>
              <c:pt idx="245">
                <c:v>928</c:v>
              </c:pt>
              <c:pt idx="246">
                <c:v>953</c:v>
              </c:pt>
              <c:pt idx="247">
                <c:v>947</c:v>
              </c:pt>
              <c:pt idx="248">
                <c:v>932</c:v>
              </c:pt>
              <c:pt idx="249">
                <c:v>923</c:v>
              </c:pt>
              <c:pt idx="250">
                <c:v>910</c:v>
              </c:pt>
              <c:pt idx="251">
                <c:v>917</c:v>
              </c:pt>
              <c:pt idx="252">
                <c:v>916</c:v>
              </c:pt>
              <c:pt idx="253">
                <c:v>908</c:v>
              </c:pt>
              <c:pt idx="254">
                <c:v>879</c:v>
              </c:pt>
              <c:pt idx="255">
                <c:v>842</c:v>
              </c:pt>
              <c:pt idx="256">
                <c:v>789</c:v>
              </c:pt>
              <c:pt idx="257">
                <c:v>756</c:v>
              </c:pt>
              <c:pt idx="258">
                <c:v>749</c:v>
              </c:pt>
              <c:pt idx="259">
                <c:v>756</c:v>
              </c:pt>
              <c:pt idx="260">
                <c:v>750</c:v>
              </c:pt>
              <c:pt idx="261">
                <c:v>731</c:v>
              </c:pt>
              <c:pt idx="262">
                <c:v>718</c:v>
              </c:pt>
              <c:pt idx="263">
                <c:v>708</c:v>
              </c:pt>
              <c:pt idx="264">
                <c:v>718</c:v>
              </c:pt>
              <c:pt idx="265">
                <c:v>726</c:v>
              </c:pt>
              <c:pt idx="266">
                <c:v>758</c:v>
              </c:pt>
              <c:pt idx="267">
                <c:v>756</c:v>
              </c:pt>
              <c:pt idx="268">
                <c:v>753</c:v>
              </c:pt>
              <c:pt idx="269">
                <c:v>758</c:v>
              </c:pt>
              <c:pt idx="270">
                <c:v>766</c:v>
              </c:pt>
              <c:pt idx="271">
                <c:v>775</c:v>
              </c:pt>
              <c:pt idx="272">
                <c:v>773</c:v>
              </c:pt>
              <c:pt idx="273">
                <c:v>793</c:v>
              </c:pt>
              <c:pt idx="274">
                <c:v>796</c:v>
              </c:pt>
              <c:pt idx="275">
                <c:v>777</c:v>
              </c:pt>
              <c:pt idx="276">
                <c:v>759</c:v>
              </c:pt>
              <c:pt idx="277">
                <c:v>760</c:v>
              </c:pt>
              <c:pt idx="278">
                <c:v>775</c:v>
              </c:pt>
              <c:pt idx="279">
                <c:v>796</c:v>
              </c:pt>
              <c:pt idx="280">
                <c:v>828</c:v>
              </c:pt>
              <c:pt idx="281">
                <c:v>845</c:v>
              </c:pt>
              <c:pt idx="282">
                <c:v>840</c:v>
              </c:pt>
              <c:pt idx="283">
                <c:v>834</c:v>
              </c:pt>
              <c:pt idx="284">
                <c:v>822</c:v>
              </c:pt>
              <c:pt idx="285">
                <c:v>845</c:v>
              </c:pt>
              <c:pt idx="286">
                <c:v>870</c:v>
              </c:pt>
              <c:pt idx="287">
                <c:v>900</c:v>
              </c:pt>
              <c:pt idx="288">
                <c:v>911</c:v>
              </c:pt>
              <c:pt idx="289">
                <c:v>916</c:v>
              </c:pt>
              <c:pt idx="290">
                <c:v>919</c:v>
              </c:pt>
              <c:pt idx="291">
                <c:v>929</c:v>
              </c:pt>
              <c:pt idx="292">
                <c:v>936</c:v>
              </c:pt>
              <c:pt idx="293">
                <c:v>975</c:v>
              </c:pt>
              <c:pt idx="294">
                <c:v>1023</c:v>
              </c:pt>
              <c:pt idx="295">
                <c:v>1051</c:v>
              </c:pt>
              <c:pt idx="296">
                <c:v>1061</c:v>
              </c:pt>
              <c:pt idx="297">
                <c:v>1068</c:v>
              </c:pt>
              <c:pt idx="298">
                <c:v>1077</c:v>
              </c:pt>
              <c:pt idx="299">
                <c:v>1076</c:v>
              </c:pt>
              <c:pt idx="300">
                <c:v>1107</c:v>
              </c:pt>
              <c:pt idx="301">
                <c:v>1145</c:v>
              </c:pt>
              <c:pt idx="302">
                <c:v>1157</c:v>
              </c:pt>
              <c:pt idx="303">
                <c:v>1184</c:v>
              </c:pt>
              <c:pt idx="304">
                <c:v>1197</c:v>
              </c:pt>
              <c:pt idx="305">
                <c:v>1206</c:v>
              </c:pt>
              <c:pt idx="306">
                <c:v>1220</c:v>
              </c:pt>
              <c:pt idx="307">
                <c:v>1229</c:v>
              </c:pt>
              <c:pt idx="308">
                <c:v>1146</c:v>
              </c:pt>
              <c:pt idx="309">
                <c:v>939</c:v>
              </c:pt>
              <c:pt idx="310">
                <c:v>1271</c:v>
              </c:pt>
              <c:pt idx="311">
                <c:v>1280</c:v>
              </c:pt>
              <c:pt idx="312">
                <c:v>1275</c:v>
              </c:pt>
              <c:pt idx="313">
                <c:v>1299</c:v>
              </c:pt>
              <c:pt idx="314">
                <c:v>1326</c:v>
              </c:pt>
              <c:pt idx="315">
                <c:v>1338</c:v>
              </c:pt>
              <c:pt idx="316">
                <c:v>1334</c:v>
              </c:pt>
              <c:pt idx="317">
                <c:v>1355</c:v>
              </c:pt>
              <c:pt idx="318">
                <c:v>1358</c:v>
              </c:pt>
              <c:pt idx="319">
                <c:v>1369</c:v>
              </c:pt>
              <c:pt idx="320">
                <c:v>1385</c:v>
              </c:pt>
              <c:pt idx="321">
                <c:v>1422</c:v>
              </c:pt>
              <c:pt idx="322">
                <c:v>1460</c:v>
              </c:pt>
              <c:pt idx="323">
                <c:v>1474</c:v>
              </c:pt>
              <c:pt idx="324">
                <c:v>1469</c:v>
              </c:pt>
              <c:pt idx="325">
                <c:v>1478</c:v>
              </c:pt>
              <c:pt idx="326">
                <c:v>1483</c:v>
              </c:pt>
              <c:pt idx="327">
                <c:v>1493</c:v>
              </c:pt>
              <c:pt idx="328">
                <c:v>1497</c:v>
              </c:pt>
              <c:pt idx="329">
                <c:v>1506</c:v>
              </c:pt>
              <c:pt idx="330">
                <c:v>1506</c:v>
              </c:pt>
              <c:pt idx="331">
                <c:v>1492</c:v>
              </c:pt>
              <c:pt idx="332">
                <c:v>1498</c:v>
              </c:pt>
              <c:pt idx="333">
                <c:v>1505</c:v>
              </c:pt>
              <c:pt idx="334">
                <c:v>1501</c:v>
              </c:pt>
              <c:pt idx="335">
                <c:v>1514</c:v>
              </c:pt>
              <c:pt idx="336">
                <c:v>1523</c:v>
              </c:pt>
              <c:pt idx="337">
                <c:v>1538</c:v>
              </c:pt>
              <c:pt idx="338">
                <c:v>1531</c:v>
              </c:pt>
              <c:pt idx="339">
                <c:v>1543</c:v>
              </c:pt>
              <c:pt idx="340">
                <c:v>1541</c:v>
              </c:pt>
              <c:pt idx="341">
                <c:v>1534</c:v>
              </c:pt>
              <c:pt idx="342">
                <c:v>1536</c:v>
              </c:pt>
              <c:pt idx="343">
                <c:v>1536</c:v>
              </c:pt>
              <c:pt idx="344">
                <c:v>1507</c:v>
              </c:pt>
              <c:pt idx="345">
                <c:v>1494</c:v>
              </c:pt>
              <c:pt idx="346">
                <c:v>1502</c:v>
              </c:pt>
              <c:pt idx="347">
                <c:v>1503</c:v>
              </c:pt>
              <c:pt idx="348">
                <c:v>1500</c:v>
              </c:pt>
              <c:pt idx="349">
                <c:v>1540</c:v>
              </c:pt>
              <c:pt idx="350">
                <c:v>1564</c:v>
              </c:pt>
              <c:pt idx="351">
                <c:v>1566</c:v>
              </c:pt>
              <c:pt idx="352">
                <c:v>1564</c:v>
              </c:pt>
              <c:pt idx="353">
                <c:v>1532</c:v>
              </c:pt>
              <c:pt idx="354">
                <c:v>1504</c:v>
              </c:pt>
              <c:pt idx="355">
                <c:v>1500</c:v>
              </c:pt>
              <c:pt idx="356">
                <c:v>1527</c:v>
              </c:pt>
              <c:pt idx="357">
                <c:v>1530</c:v>
              </c:pt>
              <c:pt idx="358">
                <c:v>1520</c:v>
              </c:pt>
              <c:pt idx="359">
                <c:v>1499</c:v>
              </c:pt>
              <c:pt idx="360">
                <c:v>1484</c:v>
              </c:pt>
              <c:pt idx="361">
                <c:v>1490</c:v>
              </c:pt>
              <c:pt idx="362">
                <c:v>1490</c:v>
              </c:pt>
              <c:pt idx="363">
                <c:v>1492</c:v>
              </c:pt>
              <c:pt idx="364">
                <c:v>1498</c:v>
              </c:pt>
            </c:numLit>
          </c:val>
          <c:smooth val="0"/>
          <c:extLst>
            <c:ext xmlns:c16="http://schemas.microsoft.com/office/drawing/2014/chart" uri="{C3380CC4-5D6E-409C-BE32-E72D297353CC}">
              <c16:uniqueId val="{00000002-CF8F-4D4C-B8E4-921E28A84D37}"/>
            </c:ext>
          </c:extLst>
        </c:ser>
        <c:ser>
          <c:idx val="4"/>
          <c:order val="3"/>
          <c:tx>
            <c:v>2019/20</c:v>
          </c:tx>
          <c:spPr>
            <a:ln w="28575" cap="rnd">
              <a:solidFill>
                <a:srgbClr val="FFC000"/>
              </a:solidFill>
              <a:round/>
            </a:ln>
            <a:effectLst/>
          </c:spPr>
          <c:marker>
            <c:symbol val="none"/>
          </c:marker>
          <c:cat>
            <c:numRef>
              <c:f>'Figure 5 data'!$B$20:$B$384</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65"/>
              <c:pt idx="0">
                <c:v>1406</c:v>
              </c:pt>
              <c:pt idx="1">
                <c:v>1412</c:v>
              </c:pt>
              <c:pt idx="2">
                <c:v>1414</c:v>
              </c:pt>
              <c:pt idx="3">
                <c:v>1402</c:v>
              </c:pt>
              <c:pt idx="4">
                <c:v>1395</c:v>
              </c:pt>
              <c:pt idx="5">
                <c:v>1407</c:v>
              </c:pt>
              <c:pt idx="6">
                <c:v>1422</c:v>
              </c:pt>
              <c:pt idx="7">
                <c:v>1425</c:v>
              </c:pt>
              <c:pt idx="8">
                <c:v>1427</c:v>
              </c:pt>
              <c:pt idx="9">
                <c:v>1427</c:v>
              </c:pt>
              <c:pt idx="10">
                <c:v>1433</c:v>
              </c:pt>
              <c:pt idx="11">
                <c:v>1446</c:v>
              </c:pt>
              <c:pt idx="12">
                <c:v>1446</c:v>
              </c:pt>
              <c:pt idx="13">
                <c:v>1450</c:v>
              </c:pt>
              <c:pt idx="14">
                <c:v>1448</c:v>
              </c:pt>
              <c:pt idx="15">
                <c:v>1449</c:v>
              </c:pt>
              <c:pt idx="16">
                <c:v>1462</c:v>
              </c:pt>
              <c:pt idx="17">
                <c:v>1465</c:v>
              </c:pt>
              <c:pt idx="18">
                <c:v>1455</c:v>
              </c:pt>
              <c:pt idx="19">
                <c:v>1464</c:v>
              </c:pt>
              <c:pt idx="20">
                <c:v>1477</c:v>
              </c:pt>
              <c:pt idx="21">
                <c:v>1477</c:v>
              </c:pt>
              <c:pt idx="22">
                <c:v>1466</c:v>
              </c:pt>
              <c:pt idx="23">
                <c:v>1457</c:v>
              </c:pt>
              <c:pt idx="24">
                <c:v>1452</c:v>
              </c:pt>
              <c:pt idx="25">
                <c:v>1458</c:v>
              </c:pt>
              <c:pt idx="26">
                <c:v>1473</c:v>
              </c:pt>
              <c:pt idx="27">
                <c:v>1484</c:v>
              </c:pt>
              <c:pt idx="28">
                <c:v>1486</c:v>
              </c:pt>
              <c:pt idx="29">
                <c:v>1472</c:v>
              </c:pt>
              <c:pt idx="30">
                <c:v>1460</c:v>
              </c:pt>
              <c:pt idx="31">
                <c:v>1451</c:v>
              </c:pt>
              <c:pt idx="32">
                <c:v>1452</c:v>
              </c:pt>
              <c:pt idx="33">
                <c:v>1468</c:v>
              </c:pt>
              <c:pt idx="34">
                <c:v>1477</c:v>
              </c:pt>
              <c:pt idx="35">
                <c:v>1481</c:v>
              </c:pt>
              <c:pt idx="36">
                <c:v>1489</c:v>
              </c:pt>
              <c:pt idx="37">
                <c:v>1488</c:v>
              </c:pt>
              <c:pt idx="38">
                <c:v>1489</c:v>
              </c:pt>
              <c:pt idx="39">
                <c:v>1488</c:v>
              </c:pt>
              <c:pt idx="40">
                <c:v>1488</c:v>
              </c:pt>
              <c:pt idx="41">
                <c:v>1489</c:v>
              </c:pt>
              <c:pt idx="42">
                <c:v>1491</c:v>
              </c:pt>
              <c:pt idx="43">
                <c:v>1488</c:v>
              </c:pt>
              <c:pt idx="44">
                <c:v>1485</c:v>
              </c:pt>
              <c:pt idx="45">
                <c:v>1480</c:v>
              </c:pt>
              <c:pt idx="46">
                <c:v>1468</c:v>
              </c:pt>
              <c:pt idx="47">
                <c:v>1467</c:v>
              </c:pt>
              <c:pt idx="48">
                <c:v>1467</c:v>
              </c:pt>
              <c:pt idx="49">
                <c:v>1455</c:v>
              </c:pt>
              <c:pt idx="50">
                <c:v>1432</c:v>
              </c:pt>
              <c:pt idx="51">
                <c:v>1414</c:v>
              </c:pt>
              <c:pt idx="52">
                <c:v>1372</c:v>
              </c:pt>
              <c:pt idx="53">
                <c:v>1361</c:v>
              </c:pt>
              <c:pt idx="54">
                <c:v>1384</c:v>
              </c:pt>
              <c:pt idx="55">
                <c:v>1411</c:v>
              </c:pt>
              <c:pt idx="56">
                <c:v>1425</c:v>
              </c:pt>
              <c:pt idx="57">
                <c:v>1439</c:v>
              </c:pt>
              <c:pt idx="58">
                <c:v>1446</c:v>
              </c:pt>
              <c:pt idx="59">
                <c:v>1458</c:v>
              </c:pt>
              <c:pt idx="60">
                <c:v>1457</c:v>
              </c:pt>
              <c:pt idx="61">
                <c:v>1456</c:v>
              </c:pt>
              <c:pt idx="62">
                <c:v>1457</c:v>
              </c:pt>
              <c:pt idx="63">
                <c:v>1450</c:v>
              </c:pt>
              <c:pt idx="64">
                <c:v>1450</c:v>
              </c:pt>
              <c:pt idx="65">
                <c:v>1452</c:v>
              </c:pt>
              <c:pt idx="66">
                <c:v>1448</c:v>
              </c:pt>
              <c:pt idx="67">
                <c:v>1457</c:v>
              </c:pt>
              <c:pt idx="68">
                <c:v>1449</c:v>
              </c:pt>
              <c:pt idx="69">
                <c:v>1466</c:v>
              </c:pt>
              <c:pt idx="70">
                <c:v>1456</c:v>
              </c:pt>
              <c:pt idx="71">
                <c:v>1442</c:v>
              </c:pt>
              <c:pt idx="72">
                <c:v>1421</c:v>
              </c:pt>
              <c:pt idx="73">
                <c:v>1390</c:v>
              </c:pt>
              <c:pt idx="74">
                <c:v>1376</c:v>
              </c:pt>
              <c:pt idx="75">
                <c:v>1366</c:v>
              </c:pt>
              <c:pt idx="76">
                <c:v>1357</c:v>
              </c:pt>
              <c:pt idx="77">
                <c:v>1319</c:v>
              </c:pt>
              <c:pt idx="78">
                <c:v>1277</c:v>
              </c:pt>
              <c:pt idx="79">
                <c:v>1280</c:v>
              </c:pt>
              <c:pt idx="80">
                <c:v>1310</c:v>
              </c:pt>
              <c:pt idx="81">
                <c:v>1329</c:v>
              </c:pt>
              <c:pt idx="82">
                <c:v>1363</c:v>
              </c:pt>
              <c:pt idx="83">
                <c:v>1432</c:v>
              </c:pt>
              <c:pt idx="84">
                <c:v>1454</c:v>
              </c:pt>
              <c:pt idx="85">
                <c:v>1464</c:v>
              </c:pt>
              <c:pt idx="86">
                <c:v>1469</c:v>
              </c:pt>
              <c:pt idx="87">
                <c:v>1473</c:v>
              </c:pt>
              <c:pt idx="88">
                <c:v>1478</c:v>
              </c:pt>
              <c:pt idx="89">
                <c:v>1488</c:v>
              </c:pt>
              <c:pt idx="90">
                <c:v>1489</c:v>
              </c:pt>
              <c:pt idx="91">
                <c:v>1483</c:v>
              </c:pt>
              <c:pt idx="92">
                <c:v>1480</c:v>
              </c:pt>
              <c:pt idx="93">
                <c:v>1493</c:v>
              </c:pt>
              <c:pt idx="94">
                <c:v>1512</c:v>
              </c:pt>
              <c:pt idx="95">
                <c:v>1517</c:v>
              </c:pt>
              <c:pt idx="96">
                <c:v>1519</c:v>
              </c:pt>
              <c:pt idx="97">
                <c:v>1524</c:v>
              </c:pt>
              <c:pt idx="98">
                <c:v>1516</c:v>
              </c:pt>
              <c:pt idx="99">
                <c:v>1517</c:v>
              </c:pt>
              <c:pt idx="100">
                <c:v>1510</c:v>
              </c:pt>
              <c:pt idx="101">
                <c:v>1480</c:v>
              </c:pt>
              <c:pt idx="102">
                <c:v>1450</c:v>
              </c:pt>
              <c:pt idx="103">
                <c:v>1435</c:v>
              </c:pt>
              <c:pt idx="104">
                <c:v>1425</c:v>
              </c:pt>
              <c:pt idx="105">
                <c:v>1421</c:v>
              </c:pt>
              <c:pt idx="106">
                <c:v>1410</c:v>
              </c:pt>
              <c:pt idx="107">
                <c:v>1411</c:v>
              </c:pt>
              <c:pt idx="108">
                <c:v>1398</c:v>
              </c:pt>
              <c:pt idx="109">
                <c:v>1392</c:v>
              </c:pt>
              <c:pt idx="110">
                <c:v>1380</c:v>
              </c:pt>
              <c:pt idx="111">
                <c:v>1351</c:v>
              </c:pt>
              <c:pt idx="112">
                <c:v>1321</c:v>
              </c:pt>
              <c:pt idx="113">
                <c:v>1283</c:v>
              </c:pt>
              <c:pt idx="114">
                <c:v>1249</c:v>
              </c:pt>
              <c:pt idx="115">
                <c:v>1225</c:v>
              </c:pt>
              <c:pt idx="116">
                <c:v>1207</c:v>
              </c:pt>
              <c:pt idx="117">
                <c:v>1192</c:v>
              </c:pt>
              <c:pt idx="118">
                <c:v>1192</c:v>
              </c:pt>
              <c:pt idx="119">
                <c:v>1158</c:v>
              </c:pt>
              <c:pt idx="120">
                <c:v>1113</c:v>
              </c:pt>
              <c:pt idx="121">
                <c:v>1156</c:v>
              </c:pt>
              <c:pt idx="122">
                <c:v>1089</c:v>
              </c:pt>
              <c:pt idx="123">
                <c:v>1085</c:v>
              </c:pt>
              <c:pt idx="124">
                <c:v>1094</c:v>
              </c:pt>
              <c:pt idx="125">
                <c:v>1099</c:v>
              </c:pt>
              <c:pt idx="126">
                <c:v>1074</c:v>
              </c:pt>
              <c:pt idx="127">
                <c:v>1046</c:v>
              </c:pt>
              <c:pt idx="128">
                <c:v>1009</c:v>
              </c:pt>
              <c:pt idx="129">
                <c:v>976</c:v>
              </c:pt>
              <c:pt idx="130">
                <c:v>960</c:v>
              </c:pt>
              <c:pt idx="131">
                <c:v>968</c:v>
              </c:pt>
              <c:pt idx="132">
                <c:v>975</c:v>
              </c:pt>
              <c:pt idx="133">
                <c:v>945</c:v>
              </c:pt>
              <c:pt idx="134">
                <c:v>915</c:v>
              </c:pt>
              <c:pt idx="135">
                <c:v>895</c:v>
              </c:pt>
              <c:pt idx="136">
                <c:v>858</c:v>
              </c:pt>
              <c:pt idx="137">
                <c:v>835</c:v>
              </c:pt>
              <c:pt idx="138">
                <c:v>831</c:v>
              </c:pt>
              <c:pt idx="139">
                <c:v>825</c:v>
              </c:pt>
              <c:pt idx="140">
                <c:v>787</c:v>
              </c:pt>
              <c:pt idx="141">
                <c:v>738</c:v>
              </c:pt>
              <c:pt idx="142">
                <c:v>688</c:v>
              </c:pt>
              <c:pt idx="143">
                <c:v>653</c:v>
              </c:pt>
              <c:pt idx="144">
                <c:v>645</c:v>
              </c:pt>
              <c:pt idx="145">
                <c:v>641</c:v>
              </c:pt>
              <c:pt idx="146">
                <c:v>640</c:v>
              </c:pt>
              <c:pt idx="147">
                <c:v>627</c:v>
              </c:pt>
              <c:pt idx="148">
                <c:v>617</c:v>
              </c:pt>
              <c:pt idx="149">
                <c:v>573</c:v>
              </c:pt>
              <c:pt idx="150">
                <c:v>534</c:v>
              </c:pt>
              <c:pt idx="151">
                <c:v>534</c:v>
              </c:pt>
              <c:pt idx="152">
                <c:v>562</c:v>
              </c:pt>
              <c:pt idx="153">
                <c:v>580</c:v>
              </c:pt>
              <c:pt idx="154">
                <c:v>556</c:v>
              </c:pt>
              <c:pt idx="155">
                <c:v>512</c:v>
              </c:pt>
              <c:pt idx="156">
                <c:v>483</c:v>
              </c:pt>
              <c:pt idx="157">
                <c:v>443</c:v>
              </c:pt>
              <c:pt idx="158">
                <c:v>431</c:v>
              </c:pt>
              <c:pt idx="159">
                <c:v>448</c:v>
              </c:pt>
              <c:pt idx="160">
                <c:v>476</c:v>
              </c:pt>
              <c:pt idx="161">
                <c:v>477</c:v>
              </c:pt>
              <c:pt idx="162">
                <c:v>479</c:v>
              </c:pt>
              <c:pt idx="163">
                <c:v>485</c:v>
              </c:pt>
              <c:pt idx="164">
                <c:v>487</c:v>
              </c:pt>
              <c:pt idx="165">
                <c:v>471</c:v>
              </c:pt>
              <c:pt idx="166">
                <c:v>490</c:v>
              </c:pt>
              <c:pt idx="167">
                <c:v>494</c:v>
              </c:pt>
              <c:pt idx="168">
                <c:v>497</c:v>
              </c:pt>
              <c:pt idx="169">
                <c:v>495</c:v>
              </c:pt>
              <c:pt idx="170">
                <c:v>479</c:v>
              </c:pt>
              <c:pt idx="171">
                <c:v>457</c:v>
              </c:pt>
              <c:pt idx="172">
                <c:v>470</c:v>
              </c:pt>
              <c:pt idx="173">
                <c:v>479</c:v>
              </c:pt>
              <c:pt idx="174">
                <c:v>489</c:v>
              </c:pt>
              <c:pt idx="175">
                <c:v>495</c:v>
              </c:pt>
              <c:pt idx="176">
                <c:v>507</c:v>
              </c:pt>
              <c:pt idx="177">
                <c:v>495</c:v>
              </c:pt>
              <c:pt idx="178">
                <c:v>473</c:v>
              </c:pt>
              <c:pt idx="179">
                <c:v>460</c:v>
              </c:pt>
              <c:pt idx="180">
                <c:v>461</c:v>
              </c:pt>
              <c:pt idx="181">
                <c:v>446</c:v>
              </c:pt>
              <c:pt idx="182">
                <c:v>414</c:v>
              </c:pt>
              <c:pt idx="183">
                <c:v>389</c:v>
              </c:pt>
              <c:pt idx="184">
                <c:v>364</c:v>
              </c:pt>
              <c:pt idx="185">
                <c:v>365</c:v>
              </c:pt>
              <c:pt idx="186">
                <c:v>358</c:v>
              </c:pt>
              <c:pt idx="187">
                <c:v>356</c:v>
              </c:pt>
              <c:pt idx="188">
                <c:v>386</c:v>
              </c:pt>
              <c:pt idx="189">
                <c:v>413</c:v>
              </c:pt>
              <c:pt idx="190">
                <c:v>443</c:v>
              </c:pt>
              <c:pt idx="191">
                <c:v>476</c:v>
              </c:pt>
              <c:pt idx="192">
                <c:v>532</c:v>
              </c:pt>
              <c:pt idx="193">
                <c:v>577</c:v>
              </c:pt>
              <c:pt idx="194">
                <c:v>638</c:v>
              </c:pt>
              <c:pt idx="195">
                <c:v>701</c:v>
              </c:pt>
              <c:pt idx="196">
                <c:v>712</c:v>
              </c:pt>
              <c:pt idx="197">
                <c:v>718</c:v>
              </c:pt>
              <c:pt idx="198">
                <c:v>736</c:v>
              </c:pt>
              <c:pt idx="199">
                <c:v>767</c:v>
              </c:pt>
              <c:pt idx="200">
                <c:v>791</c:v>
              </c:pt>
              <c:pt idx="201">
                <c:v>793</c:v>
              </c:pt>
              <c:pt idx="202">
                <c:v>832</c:v>
              </c:pt>
              <c:pt idx="203">
                <c:v>873</c:v>
              </c:pt>
              <c:pt idx="204">
                <c:v>907</c:v>
              </c:pt>
              <c:pt idx="205">
                <c:v>915</c:v>
              </c:pt>
              <c:pt idx="206">
                <c:v>925</c:v>
              </c:pt>
              <c:pt idx="207">
                <c:v>948</c:v>
              </c:pt>
              <c:pt idx="208">
                <c:v>976</c:v>
              </c:pt>
              <c:pt idx="209">
                <c:v>1007</c:v>
              </c:pt>
              <c:pt idx="210">
                <c:v>1018</c:v>
              </c:pt>
              <c:pt idx="211">
                <c:v>999</c:v>
              </c:pt>
              <c:pt idx="212">
                <c:v>998</c:v>
              </c:pt>
              <c:pt idx="213">
                <c:v>1006</c:v>
              </c:pt>
              <c:pt idx="214">
                <c:v>983</c:v>
              </c:pt>
              <c:pt idx="215">
                <c:v>973</c:v>
              </c:pt>
              <c:pt idx="216">
                <c:v>957</c:v>
              </c:pt>
              <c:pt idx="217">
                <c:v>968</c:v>
              </c:pt>
              <c:pt idx="218">
                <c:v>968</c:v>
              </c:pt>
              <c:pt idx="219">
                <c:v>958</c:v>
              </c:pt>
              <c:pt idx="220">
                <c:v>962</c:v>
              </c:pt>
              <c:pt idx="221">
                <c:v>980</c:v>
              </c:pt>
              <c:pt idx="222">
                <c:v>1009</c:v>
              </c:pt>
              <c:pt idx="223">
                <c:v>1029</c:v>
              </c:pt>
              <c:pt idx="224">
                <c:v>1025</c:v>
              </c:pt>
              <c:pt idx="225">
                <c:v>1009</c:v>
              </c:pt>
              <c:pt idx="226">
                <c:v>978</c:v>
              </c:pt>
              <c:pt idx="227">
                <c:v>950</c:v>
              </c:pt>
              <c:pt idx="228">
                <c:v>939</c:v>
              </c:pt>
              <c:pt idx="229">
                <c:v>933</c:v>
              </c:pt>
              <c:pt idx="230">
                <c:v>937</c:v>
              </c:pt>
              <c:pt idx="231">
                <c:v>934</c:v>
              </c:pt>
              <c:pt idx="232">
                <c:v>929</c:v>
              </c:pt>
              <c:pt idx="233">
                <c:v>882</c:v>
              </c:pt>
              <c:pt idx="234">
                <c:v>887</c:v>
              </c:pt>
              <c:pt idx="235">
                <c:v>922</c:v>
              </c:pt>
              <c:pt idx="236">
                <c:v>947</c:v>
              </c:pt>
              <c:pt idx="237">
                <c:v>971</c:v>
              </c:pt>
              <c:pt idx="238">
                <c:v>996</c:v>
              </c:pt>
              <c:pt idx="239">
                <c:v>995</c:v>
              </c:pt>
              <c:pt idx="240">
                <c:v>983</c:v>
              </c:pt>
              <c:pt idx="241">
                <c:v>985</c:v>
              </c:pt>
              <c:pt idx="242">
                <c:v>1001</c:v>
              </c:pt>
              <c:pt idx="243">
                <c:v>1025</c:v>
              </c:pt>
              <c:pt idx="244">
                <c:v>1046</c:v>
              </c:pt>
              <c:pt idx="245">
                <c:v>1056</c:v>
              </c:pt>
              <c:pt idx="246">
                <c:v>1051</c:v>
              </c:pt>
              <c:pt idx="247">
                <c:v>1057</c:v>
              </c:pt>
              <c:pt idx="248">
                <c:v>1053</c:v>
              </c:pt>
              <c:pt idx="249">
                <c:v>1065</c:v>
              </c:pt>
              <c:pt idx="250">
                <c:v>1089</c:v>
              </c:pt>
              <c:pt idx="251">
                <c:v>1111</c:v>
              </c:pt>
              <c:pt idx="252">
                <c:v>1100</c:v>
              </c:pt>
              <c:pt idx="253">
                <c:v>1078</c:v>
              </c:pt>
              <c:pt idx="254">
                <c:v>1064</c:v>
              </c:pt>
              <c:pt idx="255">
                <c:v>1067</c:v>
              </c:pt>
              <c:pt idx="256">
                <c:v>1067</c:v>
              </c:pt>
              <c:pt idx="257">
                <c:v>1085</c:v>
              </c:pt>
              <c:pt idx="258">
                <c:v>1100</c:v>
              </c:pt>
              <c:pt idx="259">
                <c:v>1105</c:v>
              </c:pt>
              <c:pt idx="260">
                <c:v>1080</c:v>
              </c:pt>
              <c:pt idx="261">
                <c:v>1065</c:v>
              </c:pt>
              <c:pt idx="262">
                <c:v>1046</c:v>
              </c:pt>
              <c:pt idx="263">
                <c:v>1045</c:v>
              </c:pt>
              <c:pt idx="264">
                <c:v>1078</c:v>
              </c:pt>
              <c:pt idx="265">
                <c:v>1120</c:v>
              </c:pt>
              <c:pt idx="266">
                <c:v>1141</c:v>
              </c:pt>
              <c:pt idx="267">
                <c:v>1135</c:v>
              </c:pt>
              <c:pt idx="268">
                <c:v>1135</c:v>
              </c:pt>
              <c:pt idx="269">
                <c:v>1139</c:v>
              </c:pt>
              <c:pt idx="270">
                <c:v>1145</c:v>
              </c:pt>
              <c:pt idx="271">
                <c:v>1181</c:v>
              </c:pt>
              <c:pt idx="272">
                <c:v>1213</c:v>
              </c:pt>
              <c:pt idx="273">
                <c:v>1226</c:v>
              </c:pt>
              <c:pt idx="274">
                <c:v>1231</c:v>
              </c:pt>
              <c:pt idx="275">
                <c:v>1235</c:v>
              </c:pt>
              <c:pt idx="276">
                <c:v>1241</c:v>
              </c:pt>
              <c:pt idx="277">
                <c:v>1262</c:v>
              </c:pt>
              <c:pt idx="278">
                <c:v>1286</c:v>
              </c:pt>
              <c:pt idx="279">
                <c:v>1311</c:v>
              </c:pt>
              <c:pt idx="280">
                <c:v>1327</c:v>
              </c:pt>
              <c:pt idx="281">
                <c:v>1317</c:v>
              </c:pt>
              <c:pt idx="282">
                <c:v>1305</c:v>
              </c:pt>
              <c:pt idx="283">
                <c:v>1299</c:v>
              </c:pt>
              <c:pt idx="284">
                <c:v>1307</c:v>
              </c:pt>
              <c:pt idx="285">
                <c:v>1319</c:v>
              </c:pt>
              <c:pt idx="286">
                <c:v>1346</c:v>
              </c:pt>
              <c:pt idx="287">
                <c:v>1352</c:v>
              </c:pt>
              <c:pt idx="288">
                <c:v>1344</c:v>
              </c:pt>
              <c:pt idx="289">
                <c:v>1339</c:v>
              </c:pt>
              <c:pt idx="290">
                <c:v>1345</c:v>
              </c:pt>
              <c:pt idx="291">
                <c:v>1345</c:v>
              </c:pt>
              <c:pt idx="292">
                <c:v>1360</c:v>
              </c:pt>
              <c:pt idx="293">
                <c:v>1369</c:v>
              </c:pt>
              <c:pt idx="294">
                <c:v>1368</c:v>
              </c:pt>
              <c:pt idx="295">
                <c:v>1364</c:v>
              </c:pt>
              <c:pt idx="296">
                <c:v>1365</c:v>
              </c:pt>
              <c:pt idx="297">
                <c:v>1365</c:v>
              </c:pt>
              <c:pt idx="298">
                <c:v>1360</c:v>
              </c:pt>
              <c:pt idx="299">
                <c:v>1372</c:v>
              </c:pt>
              <c:pt idx="300">
                <c:v>1382</c:v>
              </c:pt>
              <c:pt idx="301">
                <c:v>1380</c:v>
              </c:pt>
              <c:pt idx="302">
                <c:v>1377</c:v>
              </c:pt>
              <c:pt idx="303">
                <c:v>1369</c:v>
              </c:pt>
              <c:pt idx="304">
                <c:v>1364</c:v>
              </c:pt>
              <c:pt idx="305">
                <c:v>1365</c:v>
              </c:pt>
              <c:pt idx="306">
                <c:v>1368</c:v>
              </c:pt>
              <c:pt idx="307">
                <c:v>1371</c:v>
              </c:pt>
              <c:pt idx="308">
                <c:v>1364</c:v>
              </c:pt>
              <c:pt idx="309">
                <c:v>1374</c:v>
              </c:pt>
              <c:pt idx="310">
                <c:v>1379</c:v>
              </c:pt>
              <c:pt idx="311">
                <c:v>1378</c:v>
              </c:pt>
              <c:pt idx="312">
                <c:v>1378</c:v>
              </c:pt>
              <c:pt idx="313">
                <c:v>1388</c:v>
              </c:pt>
              <c:pt idx="314">
                <c:v>1401</c:v>
              </c:pt>
              <c:pt idx="315">
                <c:v>1400</c:v>
              </c:pt>
              <c:pt idx="316">
                <c:v>1398</c:v>
              </c:pt>
              <c:pt idx="317">
                <c:v>1396</c:v>
              </c:pt>
              <c:pt idx="318">
                <c:v>1394</c:v>
              </c:pt>
              <c:pt idx="319">
                <c:v>1400</c:v>
              </c:pt>
              <c:pt idx="320">
                <c:v>1414</c:v>
              </c:pt>
              <c:pt idx="321">
                <c:v>1430</c:v>
              </c:pt>
              <c:pt idx="322">
                <c:v>1433</c:v>
              </c:pt>
              <c:pt idx="323">
                <c:v>1429</c:v>
              </c:pt>
              <c:pt idx="324">
                <c:v>1428</c:v>
              </c:pt>
              <c:pt idx="325">
                <c:v>1428</c:v>
              </c:pt>
              <c:pt idx="326">
                <c:v>1442</c:v>
              </c:pt>
              <c:pt idx="327">
                <c:v>1453</c:v>
              </c:pt>
              <c:pt idx="328">
                <c:v>1448</c:v>
              </c:pt>
              <c:pt idx="329">
                <c:v>1428</c:v>
              </c:pt>
              <c:pt idx="330">
                <c:v>1430</c:v>
              </c:pt>
              <c:pt idx="331">
                <c:v>1430</c:v>
              </c:pt>
              <c:pt idx="332">
                <c:v>1420</c:v>
              </c:pt>
              <c:pt idx="333">
                <c:v>1413</c:v>
              </c:pt>
              <c:pt idx="334">
                <c:v>1402</c:v>
              </c:pt>
              <c:pt idx="335">
                <c:v>1397</c:v>
              </c:pt>
              <c:pt idx="336">
                <c:v>1380</c:v>
              </c:pt>
              <c:pt idx="337">
                <c:v>1383</c:v>
              </c:pt>
              <c:pt idx="338">
                <c:v>1372</c:v>
              </c:pt>
              <c:pt idx="339">
                <c:v>1375</c:v>
              </c:pt>
              <c:pt idx="340">
                <c:v>1379</c:v>
              </c:pt>
              <c:pt idx="341">
                <c:v>1391</c:v>
              </c:pt>
              <c:pt idx="342">
                <c:v>1381</c:v>
              </c:pt>
              <c:pt idx="343">
                <c:v>1367</c:v>
              </c:pt>
              <c:pt idx="344">
                <c:v>1366</c:v>
              </c:pt>
              <c:pt idx="345">
                <c:v>1362</c:v>
              </c:pt>
              <c:pt idx="346">
                <c:v>1346</c:v>
              </c:pt>
              <c:pt idx="347">
                <c:v>1328</c:v>
              </c:pt>
              <c:pt idx="348">
                <c:v>1340</c:v>
              </c:pt>
              <c:pt idx="349">
                <c:v>1359</c:v>
              </c:pt>
              <c:pt idx="350">
                <c:v>1354</c:v>
              </c:pt>
              <c:pt idx="351">
                <c:v>1342</c:v>
              </c:pt>
              <c:pt idx="352">
                <c:v>1346</c:v>
              </c:pt>
              <c:pt idx="353">
                <c:v>1348</c:v>
              </c:pt>
              <c:pt idx="354">
                <c:v>1355</c:v>
              </c:pt>
              <c:pt idx="355">
                <c:v>1377</c:v>
              </c:pt>
              <c:pt idx="356">
                <c:v>1384</c:v>
              </c:pt>
              <c:pt idx="357">
                <c:v>1360</c:v>
              </c:pt>
              <c:pt idx="358">
                <c:v>1354</c:v>
              </c:pt>
              <c:pt idx="359">
                <c:v>1335</c:v>
              </c:pt>
              <c:pt idx="360">
                <c:v>1309</c:v>
              </c:pt>
              <c:pt idx="361">
                <c:v>1280</c:v>
              </c:pt>
              <c:pt idx="362">
                <c:v>1270</c:v>
              </c:pt>
              <c:pt idx="363">
                <c:v>1252</c:v>
              </c:pt>
              <c:pt idx="364">
                <c:v>1186</c:v>
              </c:pt>
            </c:numLit>
          </c:val>
          <c:smooth val="0"/>
          <c:extLst>
            <c:ext xmlns:c16="http://schemas.microsoft.com/office/drawing/2014/chart" uri="{C3380CC4-5D6E-409C-BE32-E72D297353CC}">
              <c16:uniqueId val="{00000003-CF8F-4D4C-B8E4-921E28A84D37}"/>
            </c:ext>
          </c:extLst>
        </c:ser>
        <c:ser>
          <c:idx val="0"/>
          <c:order val="5"/>
          <c:tx>
            <c:v>2020/21</c:v>
          </c:tx>
          <c:spPr>
            <a:ln w="28575" cap="rnd">
              <a:solidFill>
                <a:schemeClr val="accent6">
                  <a:lumMod val="75000"/>
                </a:schemeClr>
              </a:solidFill>
              <a:round/>
            </a:ln>
            <a:effectLst/>
          </c:spPr>
          <c:marker>
            <c:symbol val="none"/>
          </c:marker>
          <c:cat>
            <c:numRef>
              <c:f>'Figure 5 data'!$B$20:$B$384</c:f>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64"/>
              <c:pt idx="0">
                <c:v>1180</c:v>
              </c:pt>
              <c:pt idx="1">
                <c:v>1200</c:v>
              </c:pt>
              <c:pt idx="2">
                <c:v>1218</c:v>
              </c:pt>
              <c:pt idx="3">
                <c:v>1256</c:v>
              </c:pt>
              <c:pt idx="4">
                <c:v>1286</c:v>
              </c:pt>
              <c:pt idx="5">
                <c:v>1297</c:v>
              </c:pt>
              <c:pt idx="6">
                <c:v>1320</c:v>
              </c:pt>
              <c:pt idx="7">
                <c:v>1338</c:v>
              </c:pt>
              <c:pt idx="8">
                <c:v>1348</c:v>
              </c:pt>
              <c:pt idx="9">
                <c:v>1361</c:v>
              </c:pt>
              <c:pt idx="10">
                <c:v>1393</c:v>
              </c:pt>
              <c:pt idx="11">
                <c:v>1416</c:v>
              </c:pt>
              <c:pt idx="12">
                <c:v>1414</c:v>
              </c:pt>
              <c:pt idx="13">
                <c:v>1408</c:v>
              </c:pt>
              <c:pt idx="14">
                <c:v>1411</c:v>
              </c:pt>
              <c:pt idx="15">
                <c:v>1394</c:v>
              </c:pt>
              <c:pt idx="16">
                <c:v>1389</c:v>
              </c:pt>
              <c:pt idx="17">
                <c:v>1389</c:v>
              </c:pt>
              <c:pt idx="18">
                <c:v>1391</c:v>
              </c:pt>
              <c:pt idx="19">
                <c:v>1401</c:v>
              </c:pt>
              <c:pt idx="20">
                <c:v>1420</c:v>
              </c:pt>
              <c:pt idx="21">
                <c:v>1429</c:v>
              </c:pt>
              <c:pt idx="22">
                <c:v>1442</c:v>
              </c:pt>
              <c:pt idx="23">
                <c:v>1452</c:v>
              </c:pt>
              <c:pt idx="24">
                <c:v>1486</c:v>
              </c:pt>
              <c:pt idx="25">
                <c:v>1516</c:v>
              </c:pt>
              <c:pt idx="26">
                <c:v>1526</c:v>
              </c:pt>
              <c:pt idx="27">
                <c:v>1497</c:v>
              </c:pt>
              <c:pt idx="28">
                <c:v>1489</c:v>
              </c:pt>
              <c:pt idx="29">
                <c:v>1480</c:v>
              </c:pt>
              <c:pt idx="30">
                <c:v>1485</c:v>
              </c:pt>
              <c:pt idx="31">
                <c:v>1524</c:v>
              </c:pt>
              <c:pt idx="32">
                <c:v>1569</c:v>
              </c:pt>
              <c:pt idx="33">
                <c:v>1589</c:v>
              </c:pt>
              <c:pt idx="34">
                <c:v>1575</c:v>
              </c:pt>
              <c:pt idx="35">
                <c:v>1556</c:v>
              </c:pt>
              <c:pt idx="36">
                <c:v>1539</c:v>
              </c:pt>
              <c:pt idx="37">
                <c:v>1531</c:v>
              </c:pt>
              <c:pt idx="38">
                <c:v>1521</c:v>
              </c:pt>
              <c:pt idx="39">
                <c:v>1524</c:v>
              </c:pt>
              <c:pt idx="40">
                <c:v>1521</c:v>
              </c:pt>
              <c:pt idx="41">
                <c:v>1522</c:v>
              </c:pt>
              <c:pt idx="42">
                <c:v>1521</c:v>
              </c:pt>
              <c:pt idx="43">
                <c:v>1519</c:v>
              </c:pt>
              <c:pt idx="44">
                <c:v>1514</c:v>
              </c:pt>
              <c:pt idx="45">
                <c:v>1540</c:v>
              </c:pt>
              <c:pt idx="46">
                <c:v>1560</c:v>
              </c:pt>
              <c:pt idx="47">
                <c:v>1555</c:v>
              </c:pt>
              <c:pt idx="48">
                <c:v>1568</c:v>
              </c:pt>
              <c:pt idx="49">
                <c:v>1583</c:v>
              </c:pt>
              <c:pt idx="50">
                <c:v>1557</c:v>
              </c:pt>
              <c:pt idx="51">
                <c:v>1556</c:v>
              </c:pt>
              <c:pt idx="52">
                <c:v>1567</c:v>
              </c:pt>
              <c:pt idx="53">
                <c:v>1561</c:v>
              </c:pt>
              <c:pt idx="54">
                <c:v>1551</c:v>
              </c:pt>
              <c:pt idx="55">
                <c:v>1565</c:v>
              </c:pt>
              <c:pt idx="56">
                <c:v>1558</c:v>
              </c:pt>
              <c:pt idx="57">
                <c:v>1534</c:v>
              </c:pt>
              <c:pt idx="58">
                <c:v>1495</c:v>
              </c:pt>
              <c:pt idx="59">
                <c:v>1495</c:v>
              </c:pt>
              <c:pt idx="60">
                <c:v>1514</c:v>
              </c:pt>
              <c:pt idx="61">
                <c:v>1531</c:v>
              </c:pt>
              <c:pt idx="62">
                <c:v>1525</c:v>
              </c:pt>
              <c:pt idx="63">
                <c:v>1529</c:v>
              </c:pt>
              <c:pt idx="64">
                <c:v>1523</c:v>
              </c:pt>
              <c:pt idx="65">
                <c:v>1519</c:v>
              </c:pt>
              <c:pt idx="66">
                <c:v>1524</c:v>
              </c:pt>
              <c:pt idx="67">
                <c:v>1513</c:v>
              </c:pt>
              <c:pt idx="68">
                <c:v>1491</c:v>
              </c:pt>
              <c:pt idx="69">
                <c:v>1480</c:v>
              </c:pt>
              <c:pt idx="70">
                <c:v>1476</c:v>
              </c:pt>
              <c:pt idx="71">
                <c:v>1479</c:v>
              </c:pt>
              <c:pt idx="72">
                <c:v>1481</c:v>
              </c:pt>
              <c:pt idx="73">
                <c:v>1475</c:v>
              </c:pt>
              <c:pt idx="74">
                <c:v>1489</c:v>
              </c:pt>
              <c:pt idx="75">
                <c:v>1496</c:v>
              </c:pt>
              <c:pt idx="76">
                <c:v>1498</c:v>
              </c:pt>
              <c:pt idx="77">
                <c:v>1500</c:v>
              </c:pt>
              <c:pt idx="78">
                <c:v>1497</c:v>
              </c:pt>
              <c:pt idx="79">
                <c:v>1529</c:v>
              </c:pt>
              <c:pt idx="80">
                <c:v>1553</c:v>
              </c:pt>
              <c:pt idx="81">
                <c:v>1556</c:v>
              </c:pt>
              <c:pt idx="82">
                <c:v>1566</c:v>
              </c:pt>
              <c:pt idx="83">
                <c:v>1569</c:v>
              </c:pt>
              <c:pt idx="84">
                <c:v>1588</c:v>
              </c:pt>
              <c:pt idx="85">
                <c:v>1580</c:v>
              </c:pt>
              <c:pt idx="86">
                <c:v>1573</c:v>
              </c:pt>
              <c:pt idx="87">
                <c:v>1591</c:v>
              </c:pt>
              <c:pt idx="88">
                <c:v>1581</c:v>
              </c:pt>
              <c:pt idx="89">
                <c:v>1529</c:v>
              </c:pt>
              <c:pt idx="90">
                <c:v>1492</c:v>
              </c:pt>
              <c:pt idx="91">
                <c:v>1462</c:v>
              </c:pt>
              <c:pt idx="92">
                <c:v>1426</c:v>
              </c:pt>
              <c:pt idx="93">
                <c:v>1408</c:v>
              </c:pt>
              <c:pt idx="94">
                <c:v>1388</c:v>
              </c:pt>
              <c:pt idx="95">
                <c:v>1376</c:v>
              </c:pt>
              <c:pt idx="96">
                <c:v>1344</c:v>
              </c:pt>
              <c:pt idx="97">
                <c:v>1308</c:v>
              </c:pt>
              <c:pt idx="98">
                <c:v>1271</c:v>
              </c:pt>
              <c:pt idx="99">
                <c:v>1210</c:v>
              </c:pt>
              <c:pt idx="100">
                <c:v>1148</c:v>
              </c:pt>
              <c:pt idx="101">
                <c:v>1112</c:v>
              </c:pt>
              <c:pt idx="102">
                <c:v>1101</c:v>
              </c:pt>
              <c:pt idx="103">
                <c:v>1101</c:v>
              </c:pt>
              <c:pt idx="104">
                <c:v>1103</c:v>
              </c:pt>
              <c:pt idx="105">
                <c:v>1096</c:v>
              </c:pt>
              <c:pt idx="106">
                <c:v>1090</c:v>
              </c:pt>
              <c:pt idx="107">
                <c:v>1064</c:v>
              </c:pt>
              <c:pt idx="108">
                <c:v>1104</c:v>
              </c:pt>
              <c:pt idx="109">
                <c:v>1147</c:v>
              </c:pt>
              <c:pt idx="110">
                <c:v>1153</c:v>
              </c:pt>
              <c:pt idx="111">
                <c:v>1186</c:v>
              </c:pt>
              <c:pt idx="112">
                <c:v>1189</c:v>
              </c:pt>
              <c:pt idx="113">
                <c:v>1178</c:v>
              </c:pt>
              <c:pt idx="114">
                <c:v>1165</c:v>
              </c:pt>
              <c:pt idx="115">
                <c:v>1149</c:v>
              </c:pt>
              <c:pt idx="116">
                <c:v>1105</c:v>
              </c:pt>
              <c:pt idx="117">
                <c:v>1079</c:v>
              </c:pt>
              <c:pt idx="118">
                <c:v>1055</c:v>
              </c:pt>
              <c:pt idx="119">
                <c:v>1055</c:v>
              </c:pt>
              <c:pt idx="120">
                <c:v>1071</c:v>
              </c:pt>
              <c:pt idx="121">
                <c:v>1099</c:v>
              </c:pt>
              <c:pt idx="122">
                <c:v>1119</c:v>
              </c:pt>
              <c:pt idx="123">
                <c:v>1115</c:v>
              </c:pt>
              <c:pt idx="124">
                <c:v>1090</c:v>
              </c:pt>
              <c:pt idx="125">
                <c:v>1084</c:v>
              </c:pt>
              <c:pt idx="126">
                <c:v>1086</c:v>
              </c:pt>
              <c:pt idx="127">
                <c:v>1075</c:v>
              </c:pt>
              <c:pt idx="128">
                <c:v>1061</c:v>
              </c:pt>
              <c:pt idx="129">
                <c:v>1063</c:v>
              </c:pt>
              <c:pt idx="130">
                <c:v>1040</c:v>
              </c:pt>
              <c:pt idx="131">
                <c:v>978</c:v>
              </c:pt>
              <c:pt idx="132">
                <c:v>924</c:v>
              </c:pt>
              <c:pt idx="133">
                <c:v>861</c:v>
              </c:pt>
              <c:pt idx="134">
                <c:v>801</c:v>
              </c:pt>
              <c:pt idx="135">
                <c:v>733</c:v>
              </c:pt>
              <c:pt idx="136">
                <c:v>653</c:v>
              </c:pt>
              <c:pt idx="137">
                <c:v>598</c:v>
              </c:pt>
              <c:pt idx="138">
                <c:v>574</c:v>
              </c:pt>
              <c:pt idx="139">
                <c:v>549</c:v>
              </c:pt>
              <c:pt idx="140">
                <c:v>544</c:v>
              </c:pt>
              <c:pt idx="141">
                <c:v>524</c:v>
              </c:pt>
              <c:pt idx="142">
                <c:v>508</c:v>
              </c:pt>
              <c:pt idx="143">
                <c:v>535</c:v>
              </c:pt>
              <c:pt idx="144">
                <c:v>546</c:v>
              </c:pt>
              <c:pt idx="145">
                <c:v>533</c:v>
              </c:pt>
              <c:pt idx="146">
                <c:v>533</c:v>
              </c:pt>
              <c:pt idx="147">
                <c:v>548</c:v>
              </c:pt>
              <c:pt idx="148">
                <c:v>548</c:v>
              </c:pt>
              <c:pt idx="149">
                <c:v>536</c:v>
              </c:pt>
              <c:pt idx="150">
                <c:v>522</c:v>
              </c:pt>
              <c:pt idx="151">
                <c:v>503</c:v>
              </c:pt>
              <c:pt idx="152">
                <c:v>460</c:v>
              </c:pt>
              <c:pt idx="153">
                <c:v>418</c:v>
              </c:pt>
              <c:pt idx="154">
                <c:v>366</c:v>
              </c:pt>
              <c:pt idx="155">
                <c:v>335</c:v>
              </c:pt>
              <c:pt idx="156">
                <c:v>320</c:v>
              </c:pt>
              <c:pt idx="157">
                <c:v>296</c:v>
              </c:pt>
              <c:pt idx="158">
                <c:v>278</c:v>
              </c:pt>
              <c:pt idx="159">
                <c:v>259</c:v>
              </c:pt>
              <c:pt idx="160">
                <c:v>258</c:v>
              </c:pt>
              <c:pt idx="161">
                <c:v>254</c:v>
              </c:pt>
              <c:pt idx="162">
                <c:v>276</c:v>
              </c:pt>
              <c:pt idx="163">
                <c:v>295</c:v>
              </c:pt>
              <c:pt idx="164">
                <c:v>310</c:v>
              </c:pt>
              <c:pt idx="165">
                <c:v>325</c:v>
              </c:pt>
              <c:pt idx="166">
                <c:v>337</c:v>
              </c:pt>
              <c:pt idx="167">
                <c:v>359</c:v>
              </c:pt>
              <c:pt idx="168">
                <c:v>343</c:v>
              </c:pt>
              <c:pt idx="169">
                <c:v>338</c:v>
              </c:pt>
              <c:pt idx="170">
                <c:v>337</c:v>
              </c:pt>
              <c:pt idx="171">
                <c:v>362</c:v>
              </c:pt>
              <c:pt idx="172">
                <c:v>355</c:v>
              </c:pt>
              <c:pt idx="173">
                <c:v>354</c:v>
              </c:pt>
              <c:pt idx="174">
                <c:v>382</c:v>
              </c:pt>
              <c:pt idx="175">
                <c:v>396</c:v>
              </c:pt>
              <c:pt idx="176">
                <c:v>433</c:v>
              </c:pt>
              <c:pt idx="177">
                <c:v>465</c:v>
              </c:pt>
              <c:pt idx="178">
                <c:v>494</c:v>
              </c:pt>
              <c:pt idx="179">
                <c:v>524</c:v>
              </c:pt>
              <c:pt idx="180">
                <c:v>575</c:v>
              </c:pt>
              <c:pt idx="181">
                <c:v>623</c:v>
              </c:pt>
              <c:pt idx="182">
                <c:v>675</c:v>
              </c:pt>
              <c:pt idx="183">
                <c:v>666</c:v>
              </c:pt>
              <c:pt idx="184">
                <c:v>663</c:v>
              </c:pt>
              <c:pt idx="185">
                <c:v>654</c:v>
              </c:pt>
              <c:pt idx="186">
                <c:v>688</c:v>
              </c:pt>
              <c:pt idx="187">
                <c:v>683</c:v>
              </c:pt>
              <c:pt idx="188">
                <c:v>627</c:v>
              </c:pt>
              <c:pt idx="189">
                <c:v>545</c:v>
              </c:pt>
              <c:pt idx="190">
                <c:v>508</c:v>
              </c:pt>
              <c:pt idx="191">
                <c:v>481</c:v>
              </c:pt>
              <c:pt idx="192">
                <c:v>445</c:v>
              </c:pt>
              <c:pt idx="193">
                <c:v>401</c:v>
              </c:pt>
              <c:pt idx="194">
                <c:v>347</c:v>
              </c:pt>
              <c:pt idx="195">
                <c:v>315</c:v>
              </c:pt>
              <c:pt idx="196">
                <c:v>279</c:v>
              </c:pt>
              <c:pt idx="197">
                <c:v>243</c:v>
              </c:pt>
              <c:pt idx="198">
                <c:v>220</c:v>
              </c:pt>
              <c:pt idx="199">
                <c:v>223</c:v>
              </c:pt>
              <c:pt idx="200">
                <c:v>219</c:v>
              </c:pt>
              <c:pt idx="201">
                <c:v>230</c:v>
              </c:pt>
              <c:pt idx="202">
                <c:v>242</c:v>
              </c:pt>
              <c:pt idx="203">
                <c:v>248</c:v>
              </c:pt>
              <c:pt idx="204">
                <c:v>248</c:v>
              </c:pt>
              <c:pt idx="205">
                <c:v>264</c:v>
              </c:pt>
              <c:pt idx="206">
                <c:v>291</c:v>
              </c:pt>
              <c:pt idx="207">
                <c:v>296</c:v>
              </c:pt>
              <c:pt idx="208">
                <c:v>284</c:v>
              </c:pt>
              <c:pt idx="209">
                <c:v>250</c:v>
              </c:pt>
              <c:pt idx="210">
                <c:v>236</c:v>
              </c:pt>
              <c:pt idx="211">
                <c:v>208</c:v>
              </c:pt>
              <c:pt idx="212">
                <c:v>189</c:v>
              </c:pt>
              <c:pt idx="213">
                <c:v>185</c:v>
              </c:pt>
              <c:pt idx="214">
                <c:v>189</c:v>
              </c:pt>
              <c:pt idx="215">
                <c:v>198</c:v>
              </c:pt>
              <c:pt idx="216">
                <c:v>190</c:v>
              </c:pt>
              <c:pt idx="217">
                <c:v>177</c:v>
              </c:pt>
              <c:pt idx="218">
                <c:v>158</c:v>
              </c:pt>
              <c:pt idx="219">
                <c:v>151</c:v>
              </c:pt>
              <c:pt idx="220">
                <c:v>151</c:v>
              </c:pt>
              <c:pt idx="221">
                <c:v>173</c:v>
              </c:pt>
              <c:pt idx="222">
                <c:v>184</c:v>
              </c:pt>
              <c:pt idx="223">
                <c:v>188</c:v>
              </c:pt>
              <c:pt idx="224">
                <c:v>190</c:v>
              </c:pt>
              <c:pt idx="225">
                <c:v>183</c:v>
              </c:pt>
              <c:pt idx="226">
                <c:v>176</c:v>
              </c:pt>
              <c:pt idx="227">
                <c:v>187</c:v>
              </c:pt>
              <c:pt idx="228">
                <c:v>205</c:v>
              </c:pt>
              <c:pt idx="229">
                <c:v>225</c:v>
              </c:pt>
              <c:pt idx="230">
                <c:v>240</c:v>
              </c:pt>
              <c:pt idx="231">
                <c:v>240</c:v>
              </c:pt>
              <c:pt idx="232">
                <c:v>235</c:v>
              </c:pt>
              <c:pt idx="233">
                <c:v>231</c:v>
              </c:pt>
              <c:pt idx="234">
                <c:v>222</c:v>
              </c:pt>
              <c:pt idx="235">
                <c:v>235</c:v>
              </c:pt>
              <c:pt idx="236">
                <c:v>225</c:v>
              </c:pt>
              <c:pt idx="237">
                <c:v>214</c:v>
              </c:pt>
              <c:pt idx="238">
                <c:v>196</c:v>
              </c:pt>
              <c:pt idx="239">
                <c:v>194</c:v>
              </c:pt>
              <c:pt idx="240">
                <c:v>195</c:v>
              </c:pt>
              <c:pt idx="241">
                <c:v>191</c:v>
              </c:pt>
              <c:pt idx="242">
                <c:v>202</c:v>
              </c:pt>
              <c:pt idx="243">
                <c:v>224</c:v>
              </c:pt>
              <c:pt idx="244">
                <c:v>254</c:v>
              </c:pt>
              <c:pt idx="245">
                <c:v>286</c:v>
              </c:pt>
              <c:pt idx="246">
                <c:v>293</c:v>
              </c:pt>
              <c:pt idx="247">
                <c:v>307</c:v>
              </c:pt>
              <c:pt idx="248">
                <c:v>335</c:v>
              </c:pt>
              <c:pt idx="249">
                <c:v>358</c:v>
              </c:pt>
              <c:pt idx="250">
                <c:v>392</c:v>
              </c:pt>
              <c:pt idx="251">
                <c:v>406</c:v>
              </c:pt>
              <c:pt idx="252">
                <c:v>409</c:v>
              </c:pt>
              <c:pt idx="253">
                <c:v>414</c:v>
              </c:pt>
              <c:pt idx="254">
                <c:v>437</c:v>
              </c:pt>
              <c:pt idx="255">
                <c:v>432</c:v>
              </c:pt>
              <c:pt idx="256">
                <c:v>440</c:v>
              </c:pt>
              <c:pt idx="257">
                <c:v>436</c:v>
              </c:pt>
              <c:pt idx="258">
                <c:v>429</c:v>
              </c:pt>
              <c:pt idx="259">
                <c:v>402</c:v>
              </c:pt>
              <c:pt idx="260">
                <c:v>403</c:v>
              </c:pt>
              <c:pt idx="261">
                <c:v>404</c:v>
              </c:pt>
              <c:pt idx="262">
                <c:v>398</c:v>
              </c:pt>
              <c:pt idx="263">
                <c:v>389</c:v>
              </c:pt>
              <c:pt idx="264">
                <c:v>371</c:v>
              </c:pt>
              <c:pt idx="265">
                <c:v>352</c:v>
              </c:pt>
              <c:pt idx="266">
                <c:v>331</c:v>
              </c:pt>
              <c:pt idx="267">
                <c:v>320</c:v>
              </c:pt>
              <c:pt idx="268">
                <c:v>310</c:v>
              </c:pt>
              <c:pt idx="269">
                <c:v>308</c:v>
              </c:pt>
              <c:pt idx="270">
                <c:v>317</c:v>
              </c:pt>
              <c:pt idx="271">
                <c:v>321</c:v>
              </c:pt>
              <c:pt idx="272">
                <c:v>328</c:v>
              </c:pt>
              <c:pt idx="273">
                <c:v>318</c:v>
              </c:pt>
              <c:pt idx="274">
                <c:v>310</c:v>
              </c:pt>
              <c:pt idx="275">
                <c:v>301</c:v>
              </c:pt>
              <c:pt idx="276">
                <c:v>325</c:v>
              </c:pt>
              <c:pt idx="277">
                <c:v>360</c:v>
              </c:pt>
              <c:pt idx="278">
                <c:v>379</c:v>
              </c:pt>
              <c:pt idx="279">
                <c:v>387</c:v>
              </c:pt>
              <c:pt idx="280">
                <c:v>386</c:v>
              </c:pt>
              <c:pt idx="281">
                <c:v>370</c:v>
              </c:pt>
              <c:pt idx="282">
                <c:v>368</c:v>
              </c:pt>
              <c:pt idx="283">
                <c:v>381</c:v>
              </c:pt>
              <c:pt idx="284">
                <c:v>414</c:v>
              </c:pt>
              <c:pt idx="285">
                <c:v>412</c:v>
              </c:pt>
              <c:pt idx="286">
                <c:v>411</c:v>
              </c:pt>
              <c:pt idx="287">
                <c:v>430</c:v>
              </c:pt>
              <c:pt idx="288">
                <c:v>446</c:v>
              </c:pt>
              <c:pt idx="289">
                <c:v>462</c:v>
              </c:pt>
              <c:pt idx="290">
                <c:v>484</c:v>
              </c:pt>
              <c:pt idx="291">
                <c:v>509</c:v>
              </c:pt>
              <c:pt idx="292">
                <c:v>518</c:v>
              </c:pt>
              <c:pt idx="293">
                <c:v>501</c:v>
              </c:pt>
              <c:pt idx="294">
                <c:v>494</c:v>
              </c:pt>
              <c:pt idx="295">
                <c:v>478</c:v>
              </c:pt>
              <c:pt idx="296">
                <c:v>477</c:v>
              </c:pt>
              <c:pt idx="297">
                <c:v>477</c:v>
              </c:pt>
              <c:pt idx="298">
                <c:v>451</c:v>
              </c:pt>
              <c:pt idx="299">
                <c:v>460</c:v>
              </c:pt>
              <c:pt idx="300">
                <c:v>446</c:v>
              </c:pt>
              <c:pt idx="301">
                <c:v>465</c:v>
              </c:pt>
              <c:pt idx="302">
                <c:v>501</c:v>
              </c:pt>
              <c:pt idx="303">
                <c:v>531</c:v>
              </c:pt>
              <c:pt idx="304">
                <c:v>570</c:v>
              </c:pt>
              <c:pt idx="305">
                <c:v>596</c:v>
              </c:pt>
              <c:pt idx="306">
                <c:v>601</c:v>
              </c:pt>
              <c:pt idx="307">
                <c:v>612</c:v>
              </c:pt>
              <c:pt idx="308">
                <c:v>619</c:v>
              </c:pt>
              <c:pt idx="309">
                <c:v>666</c:v>
              </c:pt>
              <c:pt idx="310">
                <c:v>706</c:v>
              </c:pt>
              <c:pt idx="311">
                <c:v>749</c:v>
              </c:pt>
              <c:pt idx="312">
                <c:v>792</c:v>
              </c:pt>
              <c:pt idx="313">
                <c:v>801</c:v>
              </c:pt>
              <c:pt idx="314">
                <c:v>813</c:v>
              </c:pt>
              <c:pt idx="315">
                <c:v>845</c:v>
              </c:pt>
              <c:pt idx="316">
                <c:v>883</c:v>
              </c:pt>
              <c:pt idx="317">
                <c:v>936</c:v>
              </c:pt>
              <c:pt idx="318">
                <c:v>970</c:v>
              </c:pt>
              <c:pt idx="319">
                <c:v>1006</c:v>
              </c:pt>
              <c:pt idx="320">
                <c:v>1045</c:v>
              </c:pt>
              <c:pt idx="321">
                <c:v>1064</c:v>
              </c:pt>
              <c:pt idx="322">
                <c:v>1071</c:v>
              </c:pt>
              <c:pt idx="323">
                <c:v>1083</c:v>
              </c:pt>
              <c:pt idx="324">
                <c:v>1083</c:v>
              </c:pt>
              <c:pt idx="325">
                <c:v>1099</c:v>
              </c:pt>
              <c:pt idx="326">
                <c:v>1119</c:v>
              </c:pt>
              <c:pt idx="327">
                <c:v>1131</c:v>
              </c:pt>
              <c:pt idx="328">
                <c:v>1155</c:v>
              </c:pt>
              <c:pt idx="329">
                <c:v>1173</c:v>
              </c:pt>
              <c:pt idx="330">
                <c:v>1201</c:v>
              </c:pt>
              <c:pt idx="331">
                <c:v>1220</c:v>
              </c:pt>
              <c:pt idx="332">
                <c:v>1252</c:v>
              </c:pt>
              <c:pt idx="333">
                <c:v>1295</c:v>
              </c:pt>
              <c:pt idx="334">
                <c:v>1321</c:v>
              </c:pt>
              <c:pt idx="335">
                <c:v>1339</c:v>
              </c:pt>
              <c:pt idx="336">
                <c:v>1349</c:v>
              </c:pt>
              <c:pt idx="337">
                <c:v>1342</c:v>
              </c:pt>
              <c:pt idx="338">
                <c:v>1333</c:v>
              </c:pt>
              <c:pt idx="339">
                <c:v>1341</c:v>
              </c:pt>
              <c:pt idx="340">
                <c:v>1355</c:v>
              </c:pt>
              <c:pt idx="341">
                <c:v>1356</c:v>
              </c:pt>
              <c:pt idx="342">
                <c:v>1367</c:v>
              </c:pt>
              <c:pt idx="343">
                <c:v>1361</c:v>
              </c:pt>
              <c:pt idx="344">
                <c:v>1353</c:v>
              </c:pt>
              <c:pt idx="345">
                <c:v>1362</c:v>
              </c:pt>
              <c:pt idx="346">
                <c:v>1383</c:v>
              </c:pt>
              <c:pt idx="347">
                <c:v>1393</c:v>
              </c:pt>
              <c:pt idx="348">
                <c:v>1392</c:v>
              </c:pt>
              <c:pt idx="349">
                <c:v>1358</c:v>
              </c:pt>
              <c:pt idx="350">
                <c:v>1364</c:v>
              </c:pt>
              <c:pt idx="351">
                <c:v>1392</c:v>
              </c:pt>
              <c:pt idx="352">
                <c:v>1409</c:v>
              </c:pt>
              <c:pt idx="353">
                <c:v>1426</c:v>
              </c:pt>
              <c:pt idx="354">
                <c:v>1439</c:v>
              </c:pt>
              <c:pt idx="355">
                <c:v>1429</c:v>
              </c:pt>
              <c:pt idx="356">
                <c:v>1432</c:v>
              </c:pt>
              <c:pt idx="357">
                <c:v>1446</c:v>
              </c:pt>
              <c:pt idx="358">
                <c:v>1464</c:v>
              </c:pt>
              <c:pt idx="359">
                <c:v>1488</c:v>
              </c:pt>
              <c:pt idx="360">
                <c:v>1485</c:v>
              </c:pt>
              <c:pt idx="361">
                <c:v>1540</c:v>
              </c:pt>
              <c:pt idx="362">
                <c:v>1552</c:v>
              </c:pt>
              <c:pt idx="363">
                <c:v>1545</c:v>
              </c:pt>
            </c:numLit>
          </c:val>
          <c:smooth val="0"/>
          <c:extLst>
            <c:ext xmlns:c16="http://schemas.microsoft.com/office/drawing/2014/chart" uri="{C3380CC4-5D6E-409C-BE32-E72D297353CC}">
              <c16:uniqueId val="{00000004-CF8F-4D4C-B8E4-921E28A84D37}"/>
            </c:ext>
          </c:extLst>
        </c:ser>
        <c:ser>
          <c:idx val="8"/>
          <c:order val="8"/>
          <c:tx>
            <c:v>2021/22</c:v>
          </c:tx>
          <c:spPr>
            <a:ln w="28575" cap="rnd">
              <a:solidFill>
                <a:schemeClr val="accent3">
                  <a:lumMod val="60000"/>
                </a:schemeClr>
              </a:solidFill>
              <a:round/>
            </a:ln>
            <a:effectLst/>
          </c:spPr>
          <c:marker>
            <c:symbol val="none"/>
          </c:marker>
          <c:val>
            <c:numRef>
              <c:f>'Figure 5 data'!$I$20:$I$384</c:f>
              <c:numCache>
                <c:formatCode>#,##0</c:formatCode>
                <c:ptCount val="365"/>
                <c:pt idx="0">
                  <c:v>1522</c:v>
                </c:pt>
                <c:pt idx="1">
                  <c:v>1529</c:v>
                </c:pt>
                <c:pt idx="2">
                  <c:v>1546</c:v>
                </c:pt>
                <c:pt idx="3">
                  <c:v>1567</c:v>
                </c:pt>
                <c:pt idx="4">
                  <c:v>1564</c:v>
                </c:pt>
                <c:pt idx="5">
                  <c:v>1556</c:v>
                </c:pt>
                <c:pt idx="6">
                  <c:v>1542</c:v>
                </c:pt>
                <c:pt idx="7">
                  <c:v>1548</c:v>
                </c:pt>
                <c:pt idx="8">
                  <c:v>1550</c:v>
                </c:pt>
                <c:pt idx="9">
                  <c:v>1565</c:v>
                </c:pt>
                <c:pt idx="10">
                  <c:v>1585</c:v>
                </c:pt>
                <c:pt idx="11">
                  <c:v>1582</c:v>
                </c:pt>
                <c:pt idx="12">
                  <c:v>1582</c:v>
                </c:pt>
                <c:pt idx="13">
                  <c:v>1590</c:v>
                </c:pt>
                <c:pt idx="14">
                  <c:v>1591</c:v>
                </c:pt>
                <c:pt idx="15">
                  <c:v>1581</c:v>
                </c:pt>
                <c:pt idx="16">
                  <c:v>1577</c:v>
                </c:pt>
                <c:pt idx="17">
                  <c:v>1592</c:v>
                </c:pt>
                <c:pt idx="18">
                  <c:v>1588</c:v>
                </c:pt>
                <c:pt idx="19">
                  <c:v>1605</c:v>
                </c:pt>
                <c:pt idx="20">
                  <c:v>1604</c:v>
                </c:pt>
                <c:pt idx="21">
                  <c:v>1598</c:v>
                </c:pt>
                <c:pt idx="22">
                  <c:v>1586</c:v>
                </c:pt>
                <c:pt idx="23">
                  <c:v>1583</c:v>
                </c:pt>
                <c:pt idx="24">
                  <c:v>1600</c:v>
                </c:pt>
                <c:pt idx="25">
                  <c:v>1587</c:v>
                </c:pt>
                <c:pt idx="26">
                  <c:v>1579</c:v>
                </c:pt>
                <c:pt idx="27">
                  <c:v>1595</c:v>
                </c:pt>
                <c:pt idx="28">
                  <c:v>1593</c:v>
                </c:pt>
                <c:pt idx="29">
                  <c:v>1606</c:v>
                </c:pt>
                <c:pt idx="30">
                  <c:v>1622</c:v>
                </c:pt>
                <c:pt idx="31">
                  <c:v>1636</c:v>
                </c:pt>
                <c:pt idx="32">
                  <c:v>1647</c:v>
                </c:pt>
                <c:pt idx="33">
                  <c:v>1635</c:v>
                </c:pt>
                <c:pt idx="34">
                  <c:v>1622</c:v>
                </c:pt>
                <c:pt idx="35">
                  <c:v>1604</c:v>
                </c:pt>
                <c:pt idx="36">
                  <c:v>1582</c:v>
                </c:pt>
                <c:pt idx="37">
                  <c:v>1615</c:v>
                </c:pt>
                <c:pt idx="38">
                  <c:v>1637</c:v>
                </c:pt>
                <c:pt idx="39">
                  <c:v>1642</c:v>
                </c:pt>
                <c:pt idx="40">
                  <c:v>1645</c:v>
                </c:pt>
                <c:pt idx="41">
                  <c:v>1635</c:v>
                </c:pt>
                <c:pt idx="42">
                  <c:v>1629</c:v>
                </c:pt>
                <c:pt idx="43">
                  <c:v>1633</c:v>
                </c:pt>
                <c:pt idx="44">
                  <c:v>1634</c:v>
                </c:pt>
                <c:pt idx="45">
                  <c:v>1646</c:v>
                </c:pt>
                <c:pt idx="46">
                  <c:v>1636</c:v>
                </c:pt>
                <c:pt idx="47">
                  <c:v>1635</c:v>
                </c:pt>
                <c:pt idx="48">
                  <c:v>1642</c:v>
                </c:pt>
                <c:pt idx="49">
                  <c:v>1650</c:v>
                </c:pt>
                <c:pt idx="50">
                  <c:v>1653</c:v>
                </c:pt>
                <c:pt idx="51">
                  <c:v>1666</c:v>
                </c:pt>
                <c:pt idx="52">
                  <c:v>1659</c:v>
                </c:pt>
                <c:pt idx="53">
                  <c:v>1659</c:v>
                </c:pt>
                <c:pt idx="54">
                  <c:v>1657</c:v>
                </c:pt>
                <c:pt idx="55">
                  <c:v>1650</c:v>
                </c:pt>
                <c:pt idx="56">
                  <c:v>1646</c:v>
                </c:pt>
                <c:pt idx="57">
                  <c:v>1637</c:v>
                </c:pt>
                <c:pt idx="58">
                  <c:v>1609</c:v>
                </c:pt>
                <c:pt idx="59">
                  <c:v>1562</c:v>
                </c:pt>
                <c:pt idx="60">
                  <c:v>1518</c:v>
                </c:pt>
                <c:pt idx="61">
                  <c:v>1524</c:v>
                </c:pt>
                <c:pt idx="62">
                  <c:v>1542</c:v>
                </c:pt>
                <c:pt idx="63">
                  <c:v>1528</c:v>
                </c:pt>
                <c:pt idx="64">
                  <c:v>1531</c:v>
                </c:pt>
                <c:pt idx="65">
                  <c:v>1557</c:v>
                </c:pt>
                <c:pt idx="66">
                  <c:v>1562</c:v>
                </c:pt>
                <c:pt idx="67">
                  <c:v>1555</c:v>
                </c:pt>
                <c:pt idx="68">
                  <c:v>1534</c:v>
                </c:pt>
                <c:pt idx="69">
                  <c:v>1516</c:v>
                </c:pt>
                <c:pt idx="70">
                  <c:v>1515</c:v>
                </c:pt>
                <c:pt idx="71">
                  <c:v>1510</c:v>
                </c:pt>
                <c:pt idx="72">
                  <c:v>1503</c:v>
                </c:pt>
                <c:pt idx="73">
                  <c:v>1539</c:v>
                </c:pt>
                <c:pt idx="74">
                  <c:v>1537</c:v>
                </c:pt>
                <c:pt idx="75">
                  <c:v>1552</c:v>
                </c:pt>
                <c:pt idx="76">
                  <c:v>1562</c:v>
                </c:pt>
                <c:pt idx="77">
                  <c:v>1551</c:v>
                </c:pt>
                <c:pt idx="78">
                  <c:v>1548</c:v>
                </c:pt>
                <c:pt idx="79">
                  <c:v>1536</c:v>
                </c:pt>
                <c:pt idx="80">
                  <c:v>1508</c:v>
                </c:pt>
                <c:pt idx="81">
                  <c:v>1467</c:v>
                </c:pt>
                <c:pt idx="82">
                  <c:v>1437</c:v>
                </c:pt>
                <c:pt idx="83">
                  <c:v>1394</c:v>
                </c:pt>
                <c:pt idx="84">
                  <c:v>1386</c:v>
                </c:pt>
                <c:pt idx="85">
                  <c:v>1408</c:v>
                </c:pt>
                <c:pt idx="86">
                  <c:v>1434</c:v>
                </c:pt>
                <c:pt idx="87">
                  <c:v>1453</c:v>
                </c:pt>
                <c:pt idx="88">
                  <c:v>1455</c:v>
                </c:pt>
                <c:pt idx="89">
                  <c:v>1458</c:v>
                </c:pt>
                <c:pt idx="90">
                  <c:v>1473</c:v>
                </c:pt>
                <c:pt idx="91">
                  <c:v>1504</c:v>
                </c:pt>
                <c:pt idx="92" formatCode="General">
                  <c:v>1529</c:v>
                </c:pt>
                <c:pt idx="93" formatCode="General">
                  <c:v>1571</c:v>
                </c:pt>
                <c:pt idx="94" formatCode="General">
                  <c:v>1606</c:v>
                </c:pt>
                <c:pt idx="95" formatCode="General">
                  <c:v>1607</c:v>
                </c:pt>
                <c:pt idx="96" formatCode="General">
                  <c:v>1596</c:v>
                </c:pt>
                <c:pt idx="97" formatCode="General">
                  <c:v>1576</c:v>
                </c:pt>
                <c:pt idx="98" formatCode="General">
                  <c:v>1564</c:v>
                </c:pt>
                <c:pt idx="99" formatCode="General">
                  <c:v>1559</c:v>
                </c:pt>
                <c:pt idx="100" formatCode="General">
                  <c:v>1583</c:v>
                </c:pt>
                <c:pt idx="101" formatCode="General">
                  <c:v>1573</c:v>
                </c:pt>
                <c:pt idx="102" formatCode="General">
                  <c:v>1560</c:v>
                </c:pt>
                <c:pt idx="103" formatCode="General">
                  <c:v>1561</c:v>
                </c:pt>
                <c:pt idx="104" formatCode="General">
                  <c:v>1544</c:v>
                </c:pt>
                <c:pt idx="105" formatCode="General">
                  <c:v>1516</c:v>
                </c:pt>
                <c:pt idx="106" formatCode="General">
                  <c:v>1481</c:v>
                </c:pt>
                <c:pt idx="107" formatCode="General">
                  <c:v>1438</c:v>
                </c:pt>
                <c:pt idx="108" formatCode="General">
                  <c:v>1429</c:v>
                </c:pt>
                <c:pt idx="109" formatCode="General">
                  <c:v>1392</c:v>
                </c:pt>
                <c:pt idx="110" formatCode="General">
                  <c:v>1332</c:v>
                </c:pt>
                <c:pt idx="111" formatCode="General">
                  <c:v>1307</c:v>
                </c:pt>
                <c:pt idx="112" formatCode="General">
                  <c:v>1260</c:v>
                </c:pt>
                <c:pt idx="113" formatCode="General">
                  <c:v>1232</c:v>
                </c:pt>
                <c:pt idx="114" formatCode="General">
                  <c:v>1221</c:v>
                </c:pt>
                <c:pt idx="115" formatCode="General">
                  <c:v>1208</c:v>
                </c:pt>
                <c:pt idx="116" formatCode="General">
                  <c:v>1169</c:v>
                </c:pt>
                <c:pt idx="117" formatCode="General">
                  <c:v>1137</c:v>
                </c:pt>
                <c:pt idx="118" formatCode="General">
                  <c:v>1141</c:v>
                </c:pt>
                <c:pt idx="119" formatCode="General">
                  <c:v>1132</c:v>
                </c:pt>
                <c:pt idx="120" formatCode="General">
                  <c:v>1124</c:v>
                </c:pt>
                <c:pt idx="121" formatCode="General">
                  <c:v>1156</c:v>
                </c:pt>
                <c:pt idx="122" formatCode="General">
                  <c:v>1158</c:v>
                </c:pt>
                <c:pt idx="123" formatCode="General">
                  <c:v>1154</c:v>
                </c:pt>
                <c:pt idx="124" formatCode="General">
                  <c:v>1181</c:v>
                </c:pt>
                <c:pt idx="125" formatCode="General">
                  <c:v>1195</c:v>
                </c:pt>
                <c:pt idx="126" formatCode="General">
                  <c:v>1218</c:v>
                </c:pt>
                <c:pt idx="127" formatCode="General">
                  <c:v>1231</c:v>
                </c:pt>
                <c:pt idx="128" formatCode="General">
                  <c:v>1249</c:v>
                </c:pt>
                <c:pt idx="129" formatCode="General">
                  <c:v>1277</c:v>
                </c:pt>
                <c:pt idx="130" formatCode="General">
                  <c:v>1273</c:v>
                </c:pt>
                <c:pt idx="131" formatCode="General">
                  <c:v>1286</c:v>
                </c:pt>
                <c:pt idx="132" formatCode="General">
                  <c:v>1289</c:v>
                </c:pt>
                <c:pt idx="133" formatCode="General">
                  <c:v>1268</c:v>
                </c:pt>
                <c:pt idx="134" formatCode="General">
                  <c:v>1238</c:v>
                </c:pt>
                <c:pt idx="135" formatCode="General">
                  <c:v>1241</c:v>
                </c:pt>
                <c:pt idx="136" formatCode="General">
                  <c:v>1246</c:v>
                </c:pt>
                <c:pt idx="137" formatCode="General">
                  <c:v>1226</c:v>
                </c:pt>
                <c:pt idx="138" formatCode="General">
                  <c:v>1209</c:v>
                </c:pt>
                <c:pt idx="139" formatCode="General">
                  <c:v>1221</c:v>
                </c:pt>
                <c:pt idx="140" formatCode="General">
                  <c:v>1216</c:v>
                </c:pt>
                <c:pt idx="141" formatCode="General">
                  <c:v>1198</c:v>
                </c:pt>
                <c:pt idx="142" formatCode="General">
                  <c:v>1163</c:v>
                </c:pt>
                <c:pt idx="143" formatCode="General">
                  <c:v>1168</c:v>
                </c:pt>
                <c:pt idx="144" formatCode="General">
                  <c:v>1145</c:v>
                </c:pt>
                <c:pt idx="145" formatCode="General">
                  <c:v>1154</c:v>
                </c:pt>
                <c:pt idx="146" formatCode="General">
                  <c:v>1154</c:v>
                </c:pt>
                <c:pt idx="147" formatCode="General">
                  <c:v>1145</c:v>
                </c:pt>
                <c:pt idx="148" formatCode="General">
                  <c:v>1144</c:v>
                </c:pt>
                <c:pt idx="149" formatCode="General">
                  <c:v>1153</c:v>
                </c:pt>
                <c:pt idx="150" formatCode="General">
                  <c:v>1163</c:v>
                </c:pt>
                <c:pt idx="151" formatCode="General">
                  <c:v>1157</c:v>
                </c:pt>
                <c:pt idx="152" formatCode="General">
                  <c:v>1126</c:v>
                </c:pt>
                <c:pt idx="153" formatCode="General">
                  <c:v>1102</c:v>
                </c:pt>
                <c:pt idx="154" formatCode="General">
                  <c:v>1077</c:v>
                </c:pt>
                <c:pt idx="155" formatCode="General">
                  <c:v>1053</c:v>
                </c:pt>
                <c:pt idx="156" formatCode="General">
                  <c:v>1042</c:v>
                </c:pt>
                <c:pt idx="157" formatCode="General">
                  <c:v>1029</c:v>
                </c:pt>
                <c:pt idx="158" formatCode="General">
                  <c:v>999</c:v>
                </c:pt>
                <c:pt idx="159" formatCode="General">
                  <c:v>973</c:v>
                </c:pt>
                <c:pt idx="160" formatCode="General">
                  <c:v>958</c:v>
                </c:pt>
                <c:pt idx="161" formatCode="General">
                  <c:v>949</c:v>
                </c:pt>
                <c:pt idx="162" formatCode="General">
                  <c:v>937</c:v>
                </c:pt>
                <c:pt idx="163" formatCode="General">
                  <c:v>958</c:v>
                </c:pt>
                <c:pt idx="164" formatCode="General">
                  <c:v>971</c:v>
                </c:pt>
                <c:pt idx="165" formatCode="General">
                  <c:v>957</c:v>
                </c:pt>
                <c:pt idx="166" formatCode="General">
                  <c:v>947</c:v>
                </c:pt>
                <c:pt idx="167" formatCode="General">
                  <c:v>928</c:v>
                </c:pt>
                <c:pt idx="168" formatCode="General">
                  <c:v>926</c:v>
                </c:pt>
                <c:pt idx="169" formatCode="General">
                  <c:v>916</c:v>
                </c:pt>
                <c:pt idx="170" formatCode="General">
                  <c:v>940</c:v>
                </c:pt>
                <c:pt idx="171" formatCode="General">
                  <c:v>934</c:v>
                </c:pt>
                <c:pt idx="172" formatCode="General">
                  <c:v>924</c:v>
                </c:pt>
                <c:pt idx="173" formatCode="General">
                  <c:v>910</c:v>
                </c:pt>
                <c:pt idx="174" formatCode="General">
                  <c:v>907</c:v>
                </c:pt>
                <c:pt idx="175" formatCode="General">
                  <c:v>903</c:v>
                </c:pt>
                <c:pt idx="176" formatCode="General">
                  <c:v>901</c:v>
                </c:pt>
                <c:pt idx="177" formatCode="General">
                  <c:v>918</c:v>
                </c:pt>
                <c:pt idx="178" formatCode="General">
                  <c:v>925</c:v>
                </c:pt>
                <c:pt idx="179" formatCode="General">
                  <c:v>932</c:v>
                </c:pt>
                <c:pt idx="180" formatCode="General">
                  <c:v>922</c:v>
                </c:pt>
                <c:pt idx="181" formatCode="General">
                  <c:v>919</c:v>
                </c:pt>
                <c:pt idx="182" formatCode="General">
                  <c:v>903</c:v>
                </c:pt>
                <c:pt idx="183" formatCode="General">
                  <c:v>863</c:v>
                </c:pt>
                <c:pt idx="184" formatCode="General">
                  <c:v>836</c:v>
                </c:pt>
                <c:pt idx="185" formatCode="General">
                  <c:v>837</c:v>
                </c:pt>
                <c:pt idx="186" formatCode="General">
                  <c:v>844</c:v>
                </c:pt>
                <c:pt idx="187" formatCode="General">
                  <c:v>863</c:v>
                </c:pt>
                <c:pt idx="188" formatCode="General">
                  <c:v>879</c:v>
                </c:pt>
                <c:pt idx="189" formatCode="General">
                  <c:v>873</c:v>
                </c:pt>
                <c:pt idx="190" formatCode="General">
                  <c:v>846</c:v>
                </c:pt>
                <c:pt idx="191" formatCode="General">
                  <c:v>827</c:v>
                </c:pt>
                <c:pt idx="192" formatCode="General">
                  <c:v>825</c:v>
                </c:pt>
                <c:pt idx="193" formatCode="General">
                  <c:v>827</c:v>
                </c:pt>
                <c:pt idx="194" formatCode="General">
                  <c:v>804</c:v>
                </c:pt>
                <c:pt idx="195" formatCode="General">
                  <c:v>794</c:v>
                </c:pt>
                <c:pt idx="196" formatCode="General">
                  <c:v>815</c:v>
                </c:pt>
                <c:pt idx="197" formatCode="General">
                  <c:v>852</c:v>
                </c:pt>
                <c:pt idx="198" formatCode="General">
                  <c:v>923</c:v>
                </c:pt>
                <c:pt idx="199" formatCode="General">
                  <c:v>1001</c:v>
                </c:pt>
                <c:pt idx="200" formatCode="General">
                  <c:v>1051</c:v>
                </c:pt>
                <c:pt idx="201" formatCode="General">
                  <c:v>1074</c:v>
                </c:pt>
                <c:pt idx="202" formatCode="General">
                  <c:v>1082</c:v>
                </c:pt>
                <c:pt idx="203" formatCode="General">
                  <c:v>1109</c:v>
                </c:pt>
                <c:pt idx="204" formatCode="General">
                  <c:v>1119</c:v>
                </c:pt>
                <c:pt idx="205" formatCode="General">
                  <c:v>1139</c:v>
                </c:pt>
                <c:pt idx="206" formatCode="General">
                  <c:v>1153</c:v>
                </c:pt>
                <c:pt idx="207" formatCode="General">
                  <c:v>1170</c:v>
                </c:pt>
                <c:pt idx="208" formatCode="General">
                  <c:v>1180</c:v>
                </c:pt>
                <c:pt idx="209">
                  <c:v>1177</c:v>
                </c:pt>
                <c:pt idx="210">
                  <c:v>1161</c:v>
                </c:pt>
                <c:pt idx="211" formatCode="General">
                  <c:v>1145</c:v>
                </c:pt>
                <c:pt idx="212" formatCode="General">
                  <c:v>1167</c:v>
                </c:pt>
                <c:pt idx="213">
                  <c:v>1189</c:v>
                </c:pt>
                <c:pt idx="214" formatCode="General">
                  <c:v>1199</c:v>
                </c:pt>
                <c:pt idx="215" formatCode="General">
                  <c:v>1197</c:v>
                </c:pt>
                <c:pt idx="216" formatCode="General">
                  <c:v>1209</c:v>
                </c:pt>
                <c:pt idx="217" formatCode="General">
                  <c:v>1218</c:v>
                </c:pt>
                <c:pt idx="218" formatCode="General">
                  <c:v>1222</c:v>
                </c:pt>
                <c:pt idx="219" formatCode="General">
                  <c:v>1217</c:v>
                </c:pt>
                <c:pt idx="220" formatCode="General">
                  <c:v>1225</c:v>
                </c:pt>
                <c:pt idx="221" formatCode="General">
                  <c:v>1238</c:v>
                </c:pt>
                <c:pt idx="222">
                  <c:v>1255</c:v>
                </c:pt>
                <c:pt idx="223">
                  <c:v>1258</c:v>
                </c:pt>
                <c:pt idx="224">
                  <c:v>1260</c:v>
                </c:pt>
                <c:pt idx="225">
                  <c:v>1271</c:v>
                </c:pt>
                <c:pt idx="226" formatCode="General">
                  <c:v>1269</c:v>
                </c:pt>
                <c:pt idx="227" formatCode="General">
                  <c:v>1276</c:v>
                </c:pt>
                <c:pt idx="228" formatCode="General">
                  <c:v>1273</c:v>
                </c:pt>
                <c:pt idx="229" formatCode="General">
                  <c:v>1279</c:v>
                </c:pt>
                <c:pt idx="230" formatCode="General">
                  <c:v>1298</c:v>
                </c:pt>
                <c:pt idx="231" formatCode="General">
                  <c:v>1301</c:v>
                </c:pt>
                <c:pt idx="232" formatCode="General">
                  <c:v>1313</c:v>
                </c:pt>
                <c:pt idx="233" formatCode="General">
                  <c:v>1324</c:v>
                </c:pt>
                <c:pt idx="234" formatCode="General">
                  <c:v>1332</c:v>
                </c:pt>
                <c:pt idx="235" formatCode="General">
                  <c:v>1315</c:v>
                </c:pt>
                <c:pt idx="236" formatCode="General">
                  <c:v>1287</c:v>
                </c:pt>
                <c:pt idx="237" formatCode="General">
                  <c:v>1294</c:v>
                </c:pt>
                <c:pt idx="238" formatCode="General">
                  <c:v>1312</c:v>
                </c:pt>
                <c:pt idx="239" formatCode="General">
                  <c:v>1338</c:v>
                </c:pt>
                <c:pt idx="240" formatCode="General">
                  <c:v>1346</c:v>
                </c:pt>
                <c:pt idx="241" formatCode="General">
                  <c:v>1357</c:v>
                </c:pt>
                <c:pt idx="242">
                  <c:v>1349</c:v>
                </c:pt>
                <c:pt idx="243">
                  <c:v>1346</c:v>
                </c:pt>
                <c:pt idx="244">
                  <c:v>1344</c:v>
                </c:pt>
                <c:pt idx="245">
                  <c:v>1352</c:v>
                </c:pt>
                <c:pt idx="246">
                  <c:v>1373</c:v>
                </c:pt>
                <c:pt idx="247">
                  <c:v>1403</c:v>
                </c:pt>
                <c:pt idx="248">
                  <c:v>1415</c:v>
                </c:pt>
                <c:pt idx="249">
                  <c:v>1410</c:v>
                </c:pt>
                <c:pt idx="250">
                  <c:v>1407</c:v>
                </c:pt>
                <c:pt idx="251">
                  <c:v>1386</c:v>
                </c:pt>
                <c:pt idx="252">
                  <c:v>1415</c:v>
                </c:pt>
                <c:pt idx="253">
                  <c:v>1467</c:v>
                </c:pt>
                <c:pt idx="254">
                  <c:v>1482</c:v>
                </c:pt>
                <c:pt idx="255">
                  <c:v>1477</c:v>
                </c:pt>
                <c:pt idx="256">
                  <c:v>1440</c:v>
                </c:pt>
                <c:pt idx="257">
                  <c:v>1399</c:v>
                </c:pt>
                <c:pt idx="258">
                  <c:v>1394</c:v>
                </c:pt>
                <c:pt idx="259">
                  <c:v>1396</c:v>
                </c:pt>
                <c:pt idx="260">
                  <c:v>1435</c:v>
                </c:pt>
                <c:pt idx="261">
                  <c:v>1476</c:v>
                </c:pt>
                <c:pt idx="262">
                  <c:v>1512</c:v>
                </c:pt>
                <c:pt idx="263">
                  <c:v>1518</c:v>
                </c:pt>
                <c:pt idx="264">
                  <c:v>1495</c:v>
                </c:pt>
                <c:pt idx="265">
                  <c:v>1458</c:v>
                </c:pt>
                <c:pt idx="266">
                  <c:v>1430</c:v>
                </c:pt>
                <c:pt idx="267">
                  <c:v>1419</c:v>
                </c:pt>
                <c:pt idx="268">
                  <c:v>1447</c:v>
                </c:pt>
                <c:pt idx="269">
                  <c:v>1489</c:v>
                </c:pt>
                <c:pt idx="270">
                  <c:v>1486</c:v>
                </c:pt>
                <c:pt idx="271">
                  <c:v>1496</c:v>
                </c:pt>
                <c:pt idx="272">
                  <c:v>1491</c:v>
                </c:pt>
                <c:pt idx="273">
                  <c:v>1446</c:v>
                </c:pt>
                <c:pt idx="274">
                  <c:v>1441</c:v>
                </c:pt>
                <c:pt idx="275">
                  <c:v>1450</c:v>
                </c:pt>
                <c:pt idx="276">
                  <c:v>1462</c:v>
                </c:pt>
                <c:pt idx="277">
                  <c:v>1467</c:v>
                </c:pt>
                <c:pt idx="278">
                  <c:v>1452</c:v>
                </c:pt>
                <c:pt idx="279">
                  <c:v>1464</c:v>
                </c:pt>
                <c:pt idx="280">
                  <c:v>1452</c:v>
                </c:pt>
                <c:pt idx="281">
                  <c:v>1451</c:v>
                </c:pt>
                <c:pt idx="282">
                  <c:v>1466</c:v>
                </c:pt>
                <c:pt idx="283">
                  <c:v>1477</c:v>
                </c:pt>
                <c:pt idx="284">
                  <c:v>1442</c:v>
                </c:pt>
                <c:pt idx="285">
                  <c:v>1400</c:v>
                </c:pt>
                <c:pt idx="286">
                  <c:v>1353</c:v>
                </c:pt>
                <c:pt idx="287">
                  <c:v>1339</c:v>
                </c:pt>
                <c:pt idx="288">
                  <c:v>1335</c:v>
                </c:pt>
                <c:pt idx="289">
                  <c:v>1356</c:v>
                </c:pt>
                <c:pt idx="290">
                  <c:v>1386</c:v>
                </c:pt>
                <c:pt idx="291">
                  <c:v>1383</c:v>
                </c:pt>
                <c:pt idx="292">
                  <c:v>1392</c:v>
                </c:pt>
                <c:pt idx="293">
                  <c:v>1405</c:v>
                </c:pt>
                <c:pt idx="294">
                  <c:v>1425</c:v>
                </c:pt>
                <c:pt idx="295">
                  <c:v>1425</c:v>
                </c:pt>
                <c:pt idx="296">
                  <c:v>1455</c:v>
                </c:pt>
                <c:pt idx="297">
                  <c:v>1507</c:v>
                </c:pt>
                <c:pt idx="298">
                  <c:v>1536</c:v>
                </c:pt>
                <c:pt idx="299">
                  <c:v>1535</c:v>
                </c:pt>
                <c:pt idx="300">
                  <c:v>1530</c:v>
                </c:pt>
                <c:pt idx="301">
                  <c:v>1530</c:v>
                </c:pt>
                <c:pt idx="302">
                  <c:v>1524</c:v>
                </c:pt>
                <c:pt idx="303">
                  <c:v>1547</c:v>
                </c:pt>
                <c:pt idx="304">
                  <c:v>1567</c:v>
                </c:pt>
                <c:pt idx="305">
                  <c:v>1554</c:v>
                </c:pt>
                <c:pt idx="306">
                  <c:v>1571</c:v>
                </c:pt>
                <c:pt idx="307">
                  <c:v>1561</c:v>
                </c:pt>
                <c:pt idx="308">
                  <c:v>1570</c:v>
                </c:pt>
                <c:pt idx="309">
                  <c:v>1562</c:v>
                </c:pt>
                <c:pt idx="310">
                  <c:v>1578</c:v>
                </c:pt>
                <c:pt idx="311">
                  <c:v>1599</c:v>
                </c:pt>
                <c:pt idx="312">
                  <c:v>1575</c:v>
                </c:pt>
                <c:pt idx="313">
                  <c:v>1547</c:v>
                </c:pt>
                <c:pt idx="314">
                  <c:v>1500</c:v>
                </c:pt>
                <c:pt idx="315">
                  <c:v>1528</c:v>
                </c:pt>
                <c:pt idx="316">
                  <c:v>1513</c:v>
                </c:pt>
                <c:pt idx="317">
                  <c:v>1518</c:v>
                </c:pt>
                <c:pt idx="318">
                  <c:v>1539</c:v>
                </c:pt>
                <c:pt idx="319">
                  <c:v>1534</c:v>
                </c:pt>
                <c:pt idx="320">
                  <c:v>1529</c:v>
                </c:pt>
                <c:pt idx="321">
                  <c:v>1542</c:v>
                </c:pt>
                <c:pt idx="322">
                  <c:v>1495</c:v>
                </c:pt>
                <c:pt idx="323">
                  <c:v>1507</c:v>
                </c:pt>
                <c:pt idx="324">
                  <c:v>1544</c:v>
                </c:pt>
                <c:pt idx="325">
                  <c:v>1560</c:v>
                </c:pt>
                <c:pt idx="326">
                  <c:v>1554</c:v>
                </c:pt>
                <c:pt idx="327">
                  <c:v>1535</c:v>
                </c:pt>
                <c:pt idx="328">
                  <c:v>1543</c:v>
                </c:pt>
                <c:pt idx="329">
                  <c:v>1537</c:v>
                </c:pt>
                <c:pt idx="330">
                  <c:v>1523</c:v>
                </c:pt>
                <c:pt idx="331">
                  <c:v>1533</c:v>
                </c:pt>
                <c:pt idx="332">
                  <c:v>1544</c:v>
                </c:pt>
                <c:pt idx="333">
                  <c:v>1518</c:v>
                </c:pt>
                <c:pt idx="334">
                  <c:v>1519</c:v>
                </c:pt>
                <c:pt idx="335">
                  <c:v>1522</c:v>
                </c:pt>
                <c:pt idx="336">
                  <c:v>1522</c:v>
                </c:pt>
                <c:pt idx="337">
                  <c:v>1526</c:v>
                </c:pt>
                <c:pt idx="338">
                  <c:v>1562</c:v>
                </c:pt>
                <c:pt idx="339">
                  <c:v>1600</c:v>
                </c:pt>
                <c:pt idx="340">
                  <c:v>1611</c:v>
                </c:pt>
                <c:pt idx="341">
                  <c:v>1616</c:v>
                </c:pt>
                <c:pt idx="342">
                  <c:v>1627</c:v>
                </c:pt>
                <c:pt idx="343">
                  <c:v>1607</c:v>
                </c:pt>
                <c:pt idx="344">
                  <c:v>1578</c:v>
                </c:pt>
                <c:pt idx="345">
                  <c:v>1574</c:v>
                </c:pt>
                <c:pt idx="346">
                  <c:v>1562</c:v>
                </c:pt>
                <c:pt idx="347">
                  <c:v>1543</c:v>
                </c:pt>
                <c:pt idx="348">
                  <c:v>1530</c:v>
                </c:pt>
                <c:pt idx="349">
                  <c:v>1505</c:v>
                </c:pt>
                <c:pt idx="350">
                  <c:v>1535</c:v>
                </c:pt>
                <c:pt idx="351">
                  <c:v>1554</c:v>
                </c:pt>
                <c:pt idx="352">
                  <c:v>1583</c:v>
                </c:pt>
                <c:pt idx="353">
                  <c:v>1610</c:v>
                </c:pt>
                <c:pt idx="354">
                  <c:v>1582</c:v>
                </c:pt>
                <c:pt idx="355">
                  <c:v>1567</c:v>
                </c:pt>
                <c:pt idx="356">
                  <c:v>1563</c:v>
                </c:pt>
                <c:pt idx="357">
                  <c:v>1551</c:v>
                </c:pt>
                <c:pt idx="358">
                  <c:v>1538</c:v>
                </c:pt>
                <c:pt idx="359">
                  <c:v>1539</c:v>
                </c:pt>
                <c:pt idx="360">
                  <c:v>1571</c:v>
                </c:pt>
              </c:numCache>
            </c:numRef>
          </c:val>
          <c:smooth val="0"/>
          <c:extLst>
            <c:ext xmlns:c16="http://schemas.microsoft.com/office/drawing/2014/chart" uri="{C3380CC4-5D6E-409C-BE32-E72D297353CC}">
              <c16:uniqueId val="{00000001-693C-45E5-824F-0472EEB57B5F}"/>
            </c:ext>
          </c:extLst>
        </c:ser>
        <c:dLbls>
          <c:showLegendKey val="0"/>
          <c:showVal val="0"/>
          <c:showCatName val="0"/>
          <c:showSerName val="0"/>
          <c:showPercent val="0"/>
          <c:showBubbleSize val="0"/>
        </c:dLbls>
        <c:smooth val="0"/>
        <c:axId val="712967712"/>
        <c:axId val="712975912"/>
        <c:extLst>
          <c:ext xmlns:c15="http://schemas.microsoft.com/office/drawing/2012/chart" uri="{02D57815-91ED-43cb-92C2-25804820EDAC}">
            <c15:filteredLineSeries>
              <c15:ser>
                <c:idx val="5"/>
                <c:order val="4"/>
                <c:tx>
                  <c:v>Av Calc 2</c:v>
                </c:tx>
                <c:spPr>
                  <a:ln w="28575" cap="rnd">
                    <a:solidFill>
                      <a:schemeClr val="tx1"/>
                    </a:solidFill>
                    <a:prstDash val="sysDash"/>
                    <a:round/>
                  </a:ln>
                  <a:effectLst/>
                </c:spPr>
                <c:marker>
                  <c:symbol val="none"/>
                </c:marker>
                <c:cat>
                  <c:numRef>
                    <c:extLst>
                      <c:ext uri="{02D57815-91ED-43cb-92C2-25804820EDAC}">
                        <c15:formulaRef>
                          <c15:sqref>'Figure 5 data'!$B$20:$B$384</c15:sqref>
                        </c15:formulaRef>
                      </c:ext>
                    </c:extLst>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152"/>
                  </c:numLit>
                </c:val>
                <c:smooth val="0"/>
                <c:extLst>
                  <c:ext xmlns:c16="http://schemas.microsoft.com/office/drawing/2014/chart" uri="{C3380CC4-5D6E-409C-BE32-E72D297353CC}">
                    <c16:uniqueId val="{00000005-CF8F-4D4C-B8E4-921E28A84D37}"/>
                  </c:ext>
                </c:extLst>
              </c15:ser>
            </c15:filteredLineSeries>
            <c15:filteredLineSeries>
              <c15:ser>
                <c:idx val="6"/>
                <c:order val="6"/>
                <c:tx>
                  <c:v>Projection</c:v>
                </c:tx>
                <c:spPr>
                  <a:ln w="28575" cap="rnd">
                    <a:solidFill>
                      <a:schemeClr val="accent6">
                        <a:lumMod val="75000"/>
                      </a:schemeClr>
                    </a:solidFill>
                    <a:prstDash val="sysDot"/>
                    <a:round/>
                  </a:ln>
                  <a:effectLst/>
                </c:spPr>
                <c:marker>
                  <c:symbol val="none"/>
                </c:marker>
                <c:cat>
                  <c:numRef>
                    <c:extLst xmlns:c15="http://schemas.microsoft.com/office/drawing/2012/chart">
                      <c:ext xmlns:c15="http://schemas.microsoft.com/office/drawing/2012/chart" uri="{02D57815-91ED-43cb-92C2-25804820EDAC}">
                        <c15:formulaRef>
                          <c15:sqref>'Figure 5 data'!$B$20:$B$384</c15:sqref>
                        </c15:formulaRef>
                      </c:ext>
                    </c:extLst>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96"/>
                    <c:pt idx="335">
                      <c:v>1227.5057406136168</c:v>
                    </c:pt>
                    <c:pt idx="336">
                      <c:v>1242.9866434822804</c:v>
                    </c:pt>
                    <c:pt idx="337">
                      <c:v>1257.7259417399937</c:v>
                    </c:pt>
                    <c:pt idx="338">
                      <c:v>1271.9830127360692</c:v>
                    </c:pt>
                    <c:pt idx="339">
                      <c:v>1285.3034470225791</c:v>
                    </c:pt>
                    <c:pt idx="340">
                      <c:v>1297.8731628436549</c:v>
                    </c:pt>
                    <c:pt idx="341">
                      <c:v>1309.7624750400812</c:v>
                    </c:pt>
                    <c:pt idx="342">
                      <c:v>1320.9374250543024</c:v>
                    </c:pt>
                    <c:pt idx="343">
                      <c:v>1331.4843561335426</c:v>
                    </c:pt>
                    <c:pt idx="344">
                      <c:v>1341.3806593929121</c:v>
                    </c:pt>
                    <c:pt idx="345">
                      <c:v>1350.2272237548436</c:v>
                    </c:pt>
                    <c:pt idx="346">
                      <c:v>1357.4120259803913</c:v>
                    </c:pt>
                    <c:pt idx="347">
                      <c:v>1363.6331070153415</c:v>
                    </c:pt>
                    <c:pt idx="348">
                      <c:v>1368.6527895476245</c:v>
                    </c:pt>
                    <c:pt idx="349">
                      <c:v>1371.7201806163134</c:v>
                    </c:pt>
                    <c:pt idx="350">
                      <c:v>1373.3580943140967</c:v>
                    </c:pt>
                    <c:pt idx="351">
                      <c:v>1379.0482426519713</c:v>
                    </c:pt>
                    <c:pt idx="352">
                      <c:v>1384.4804298174402</c:v>
                    </c:pt>
                    <c:pt idx="353">
                      <c:v>1389.1433044931287</c:v>
                    </c:pt>
                    <c:pt idx="354">
                      <c:v>1393.8987620707007</c:v>
                    </c:pt>
                    <c:pt idx="355">
                      <c:v>1398.3827487889109</c:v>
                    </c:pt>
                    <c:pt idx="356">
                      <c:v>1402.7288249058488</c:v>
                    </c:pt>
                    <c:pt idx="357">
                      <c:v>1406.9257030076953</c:v>
                    </c:pt>
                    <c:pt idx="358">
                      <c:v>1410.9997312560813</c:v>
                    </c:pt>
                    <c:pt idx="359">
                      <c:v>1414.8653396494396</c:v>
                    </c:pt>
                    <c:pt idx="360">
                      <c:v>1418.2396521197713</c:v>
                    </c:pt>
                    <c:pt idx="361">
                      <c:v>1421.3153362303399</c:v>
                    </c:pt>
                    <c:pt idx="362">
                      <c:v>1424.0613415219391</c:v>
                    </c:pt>
                    <c:pt idx="363">
                      <c:v>1427.342069294991</c:v>
                    </c:pt>
                    <c:pt idx="364">
                      <c:v>1431.2305369949629</c:v>
                    </c:pt>
                  </c:numLit>
                </c:val>
                <c:smooth val="0"/>
                <c:extLst xmlns:c15="http://schemas.microsoft.com/office/drawing/2012/chart">
                  <c:ext xmlns:c16="http://schemas.microsoft.com/office/drawing/2014/chart" uri="{C3380CC4-5D6E-409C-BE32-E72D297353CC}">
                    <c16:uniqueId val="{00000006-CF8F-4D4C-B8E4-921E28A84D37}"/>
                  </c:ext>
                </c:extLst>
              </c15:ser>
            </c15:filteredLineSeries>
            <c15:filteredLineSeries>
              <c15:ser>
                <c:idx val="7"/>
                <c:order val="7"/>
                <c:tx>
                  <c:v>Projection</c:v>
                </c:tx>
                <c:spPr>
                  <a:ln w="28575" cap="rnd">
                    <a:solidFill>
                      <a:schemeClr val="accent6">
                        <a:lumMod val="75000"/>
                      </a:schemeClr>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5 data'!$B$20:$B$384</c15:sqref>
                        </c15:formulaRef>
                      </c:ext>
                    </c:extLst>
                    <c:numCache>
                      <c:formatCode>d\-mmm</c:formatCode>
                      <c:ptCount val="365"/>
                      <c:pt idx="0">
                        <c:v>41913</c:v>
                      </c:pt>
                      <c:pt idx="1">
                        <c:v>41914</c:v>
                      </c:pt>
                      <c:pt idx="2">
                        <c:v>41915</c:v>
                      </c:pt>
                      <c:pt idx="3">
                        <c:v>41916</c:v>
                      </c:pt>
                      <c:pt idx="4">
                        <c:v>41917</c:v>
                      </c:pt>
                      <c:pt idx="5">
                        <c:v>41918</c:v>
                      </c:pt>
                      <c:pt idx="6">
                        <c:v>41919</c:v>
                      </c:pt>
                      <c:pt idx="7">
                        <c:v>41920</c:v>
                      </c:pt>
                      <c:pt idx="8">
                        <c:v>41921</c:v>
                      </c:pt>
                      <c:pt idx="9">
                        <c:v>41922</c:v>
                      </c:pt>
                      <c:pt idx="10">
                        <c:v>41923</c:v>
                      </c:pt>
                      <c:pt idx="11">
                        <c:v>41924</c:v>
                      </c:pt>
                      <c:pt idx="12">
                        <c:v>41925</c:v>
                      </c:pt>
                      <c:pt idx="13">
                        <c:v>41926</c:v>
                      </c:pt>
                      <c:pt idx="14">
                        <c:v>41927</c:v>
                      </c:pt>
                      <c:pt idx="15">
                        <c:v>41928</c:v>
                      </c:pt>
                      <c:pt idx="16">
                        <c:v>41929</c:v>
                      </c:pt>
                      <c:pt idx="17">
                        <c:v>41930</c:v>
                      </c:pt>
                      <c:pt idx="18">
                        <c:v>41931</c:v>
                      </c:pt>
                      <c:pt idx="19">
                        <c:v>41932</c:v>
                      </c:pt>
                      <c:pt idx="20">
                        <c:v>41933</c:v>
                      </c:pt>
                      <c:pt idx="21">
                        <c:v>41934</c:v>
                      </c:pt>
                      <c:pt idx="22">
                        <c:v>41935</c:v>
                      </c:pt>
                      <c:pt idx="23">
                        <c:v>41936</c:v>
                      </c:pt>
                      <c:pt idx="24">
                        <c:v>41937</c:v>
                      </c:pt>
                      <c:pt idx="25">
                        <c:v>41938</c:v>
                      </c:pt>
                      <c:pt idx="26">
                        <c:v>41939</c:v>
                      </c:pt>
                      <c:pt idx="27">
                        <c:v>41940</c:v>
                      </c:pt>
                      <c:pt idx="28">
                        <c:v>41941</c:v>
                      </c:pt>
                      <c:pt idx="29">
                        <c:v>41942</c:v>
                      </c:pt>
                      <c:pt idx="30">
                        <c:v>41943</c:v>
                      </c:pt>
                      <c:pt idx="31">
                        <c:v>41944</c:v>
                      </c:pt>
                      <c:pt idx="32">
                        <c:v>41945</c:v>
                      </c:pt>
                      <c:pt idx="33">
                        <c:v>41946</c:v>
                      </c:pt>
                      <c:pt idx="34">
                        <c:v>41947</c:v>
                      </c:pt>
                      <c:pt idx="35">
                        <c:v>41948</c:v>
                      </c:pt>
                      <c:pt idx="36">
                        <c:v>41949</c:v>
                      </c:pt>
                      <c:pt idx="37">
                        <c:v>41950</c:v>
                      </c:pt>
                      <c:pt idx="38">
                        <c:v>41951</c:v>
                      </c:pt>
                      <c:pt idx="39">
                        <c:v>41952</c:v>
                      </c:pt>
                      <c:pt idx="40">
                        <c:v>41953</c:v>
                      </c:pt>
                      <c:pt idx="41">
                        <c:v>41954</c:v>
                      </c:pt>
                      <c:pt idx="42">
                        <c:v>41955</c:v>
                      </c:pt>
                      <c:pt idx="43">
                        <c:v>41956</c:v>
                      </c:pt>
                      <c:pt idx="44">
                        <c:v>41957</c:v>
                      </c:pt>
                      <c:pt idx="45">
                        <c:v>41958</c:v>
                      </c:pt>
                      <c:pt idx="46">
                        <c:v>41959</c:v>
                      </c:pt>
                      <c:pt idx="47">
                        <c:v>41960</c:v>
                      </c:pt>
                      <c:pt idx="48">
                        <c:v>41961</c:v>
                      </c:pt>
                      <c:pt idx="49">
                        <c:v>41962</c:v>
                      </c:pt>
                      <c:pt idx="50">
                        <c:v>41963</c:v>
                      </c:pt>
                      <c:pt idx="51">
                        <c:v>41964</c:v>
                      </c:pt>
                      <c:pt idx="52">
                        <c:v>41965</c:v>
                      </c:pt>
                      <c:pt idx="53">
                        <c:v>41966</c:v>
                      </c:pt>
                      <c:pt idx="54">
                        <c:v>41967</c:v>
                      </c:pt>
                      <c:pt idx="55">
                        <c:v>41968</c:v>
                      </c:pt>
                      <c:pt idx="56">
                        <c:v>41969</c:v>
                      </c:pt>
                      <c:pt idx="57">
                        <c:v>41970</c:v>
                      </c:pt>
                      <c:pt idx="58">
                        <c:v>41971</c:v>
                      </c:pt>
                      <c:pt idx="59">
                        <c:v>41972</c:v>
                      </c:pt>
                      <c:pt idx="60">
                        <c:v>41973</c:v>
                      </c:pt>
                      <c:pt idx="61">
                        <c:v>41974</c:v>
                      </c:pt>
                      <c:pt idx="62">
                        <c:v>41975</c:v>
                      </c:pt>
                      <c:pt idx="63">
                        <c:v>41976</c:v>
                      </c:pt>
                      <c:pt idx="64">
                        <c:v>41977</c:v>
                      </c:pt>
                      <c:pt idx="65">
                        <c:v>41978</c:v>
                      </c:pt>
                      <c:pt idx="66">
                        <c:v>41979</c:v>
                      </c:pt>
                      <c:pt idx="67">
                        <c:v>41980</c:v>
                      </c:pt>
                      <c:pt idx="68">
                        <c:v>41981</c:v>
                      </c:pt>
                      <c:pt idx="69">
                        <c:v>41982</c:v>
                      </c:pt>
                      <c:pt idx="70">
                        <c:v>41983</c:v>
                      </c:pt>
                      <c:pt idx="71">
                        <c:v>41984</c:v>
                      </c:pt>
                      <c:pt idx="72">
                        <c:v>41985</c:v>
                      </c:pt>
                      <c:pt idx="73">
                        <c:v>41986</c:v>
                      </c:pt>
                      <c:pt idx="74">
                        <c:v>41987</c:v>
                      </c:pt>
                      <c:pt idx="75">
                        <c:v>41988</c:v>
                      </c:pt>
                      <c:pt idx="76">
                        <c:v>41989</c:v>
                      </c:pt>
                      <c:pt idx="77">
                        <c:v>41990</c:v>
                      </c:pt>
                      <c:pt idx="78">
                        <c:v>41991</c:v>
                      </c:pt>
                      <c:pt idx="79">
                        <c:v>41992</c:v>
                      </c:pt>
                      <c:pt idx="80">
                        <c:v>41993</c:v>
                      </c:pt>
                      <c:pt idx="81">
                        <c:v>41994</c:v>
                      </c:pt>
                      <c:pt idx="82">
                        <c:v>41995</c:v>
                      </c:pt>
                      <c:pt idx="83">
                        <c:v>41996</c:v>
                      </c:pt>
                      <c:pt idx="84">
                        <c:v>41997</c:v>
                      </c:pt>
                      <c:pt idx="85">
                        <c:v>41998</c:v>
                      </c:pt>
                      <c:pt idx="86">
                        <c:v>41999</c:v>
                      </c:pt>
                      <c:pt idx="87">
                        <c:v>42000</c:v>
                      </c:pt>
                      <c:pt idx="88">
                        <c:v>42001</c:v>
                      </c:pt>
                      <c:pt idx="89">
                        <c:v>42002</c:v>
                      </c:pt>
                      <c:pt idx="90">
                        <c:v>42003</c:v>
                      </c:pt>
                      <c:pt idx="91">
                        <c:v>42004</c:v>
                      </c:pt>
                      <c:pt idx="92">
                        <c:v>42005</c:v>
                      </c:pt>
                      <c:pt idx="93">
                        <c:v>42006</c:v>
                      </c:pt>
                      <c:pt idx="94">
                        <c:v>42007</c:v>
                      </c:pt>
                      <c:pt idx="95">
                        <c:v>42008</c:v>
                      </c:pt>
                      <c:pt idx="96">
                        <c:v>42009</c:v>
                      </c:pt>
                      <c:pt idx="97">
                        <c:v>42010</c:v>
                      </c:pt>
                      <c:pt idx="98">
                        <c:v>42011</c:v>
                      </c:pt>
                      <c:pt idx="99">
                        <c:v>42012</c:v>
                      </c:pt>
                      <c:pt idx="100">
                        <c:v>42013</c:v>
                      </c:pt>
                      <c:pt idx="101">
                        <c:v>42014</c:v>
                      </c:pt>
                      <c:pt idx="102">
                        <c:v>42015</c:v>
                      </c:pt>
                      <c:pt idx="103">
                        <c:v>42016</c:v>
                      </c:pt>
                      <c:pt idx="104">
                        <c:v>42017</c:v>
                      </c:pt>
                      <c:pt idx="105">
                        <c:v>42018</c:v>
                      </c:pt>
                      <c:pt idx="106">
                        <c:v>42019</c:v>
                      </c:pt>
                      <c:pt idx="107">
                        <c:v>42020</c:v>
                      </c:pt>
                      <c:pt idx="108">
                        <c:v>42021</c:v>
                      </c:pt>
                      <c:pt idx="109">
                        <c:v>42022</c:v>
                      </c:pt>
                      <c:pt idx="110">
                        <c:v>42023</c:v>
                      </c:pt>
                      <c:pt idx="111">
                        <c:v>42024</c:v>
                      </c:pt>
                      <c:pt idx="112">
                        <c:v>42025</c:v>
                      </c:pt>
                      <c:pt idx="113">
                        <c:v>42026</c:v>
                      </c:pt>
                      <c:pt idx="114">
                        <c:v>42027</c:v>
                      </c:pt>
                      <c:pt idx="115">
                        <c:v>42028</c:v>
                      </c:pt>
                      <c:pt idx="116">
                        <c:v>42029</c:v>
                      </c:pt>
                      <c:pt idx="117">
                        <c:v>42030</c:v>
                      </c:pt>
                      <c:pt idx="118">
                        <c:v>42031</c:v>
                      </c:pt>
                      <c:pt idx="119">
                        <c:v>42032</c:v>
                      </c:pt>
                      <c:pt idx="120">
                        <c:v>42033</c:v>
                      </c:pt>
                      <c:pt idx="121">
                        <c:v>42034</c:v>
                      </c:pt>
                      <c:pt idx="122">
                        <c:v>42035</c:v>
                      </c:pt>
                      <c:pt idx="123">
                        <c:v>42036</c:v>
                      </c:pt>
                      <c:pt idx="124">
                        <c:v>42037</c:v>
                      </c:pt>
                      <c:pt idx="125">
                        <c:v>42038</c:v>
                      </c:pt>
                      <c:pt idx="126">
                        <c:v>42039</c:v>
                      </c:pt>
                      <c:pt idx="127">
                        <c:v>42040</c:v>
                      </c:pt>
                      <c:pt idx="128">
                        <c:v>42041</c:v>
                      </c:pt>
                      <c:pt idx="129">
                        <c:v>42042</c:v>
                      </c:pt>
                      <c:pt idx="130">
                        <c:v>42043</c:v>
                      </c:pt>
                      <c:pt idx="131">
                        <c:v>42044</c:v>
                      </c:pt>
                      <c:pt idx="132">
                        <c:v>42045</c:v>
                      </c:pt>
                      <c:pt idx="133">
                        <c:v>42046</c:v>
                      </c:pt>
                      <c:pt idx="134">
                        <c:v>42047</c:v>
                      </c:pt>
                      <c:pt idx="135">
                        <c:v>42048</c:v>
                      </c:pt>
                      <c:pt idx="136">
                        <c:v>42049</c:v>
                      </c:pt>
                      <c:pt idx="137">
                        <c:v>42050</c:v>
                      </c:pt>
                      <c:pt idx="138">
                        <c:v>42051</c:v>
                      </c:pt>
                      <c:pt idx="139">
                        <c:v>42052</c:v>
                      </c:pt>
                      <c:pt idx="140">
                        <c:v>42053</c:v>
                      </c:pt>
                      <c:pt idx="141">
                        <c:v>42054</c:v>
                      </c:pt>
                      <c:pt idx="142">
                        <c:v>42055</c:v>
                      </c:pt>
                      <c:pt idx="143">
                        <c:v>42056</c:v>
                      </c:pt>
                      <c:pt idx="144">
                        <c:v>42057</c:v>
                      </c:pt>
                      <c:pt idx="145">
                        <c:v>42058</c:v>
                      </c:pt>
                      <c:pt idx="146">
                        <c:v>42059</c:v>
                      </c:pt>
                      <c:pt idx="147">
                        <c:v>42060</c:v>
                      </c:pt>
                      <c:pt idx="148">
                        <c:v>42061</c:v>
                      </c:pt>
                      <c:pt idx="149">
                        <c:v>42062</c:v>
                      </c:pt>
                      <c:pt idx="150">
                        <c:v>42063</c:v>
                      </c:pt>
                      <c:pt idx="151">
                        <c:v>42064</c:v>
                      </c:pt>
                      <c:pt idx="152">
                        <c:v>42065</c:v>
                      </c:pt>
                      <c:pt idx="153">
                        <c:v>42066</c:v>
                      </c:pt>
                      <c:pt idx="154">
                        <c:v>42067</c:v>
                      </c:pt>
                      <c:pt idx="155">
                        <c:v>42068</c:v>
                      </c:pt>
                      <c:pt idx="156">
                        <c:v>42069</c:v>
                      </c:pt>
                      <c:pt idx="157">
                        <c:v>42070</c:v>
                      </c:pt>
                      <c:pt idx="158">
                        <c:v>42071</c:v>
                      </c:pt>
                      <c:pt idx="159">
                        <c:v>42072</c:v>
                      </c:pt>
                      <c:pt idx="160">
                        <c:v>42073</c:v>
                      </c:pt>
                      <c:pt idx="161">
                        <c:v>42074</c:v>
                      </c:pt>
                      <c:pt idx="162">
                        <c:v>42075</c:v>
                      </c:pt>
                      <c:pt idx="163">
                        <c:v>42076</c:v>
                      </c:pt>
                      <c:pt idx="164">
                        <c:v>42077</c:v>
                      </c:pt>
                      <c:pt idx="165">
                        <c:v>42078</c:v>
                      </c:pt>
                      <c:pt idx="166">
                        <c:v>42079</c:v>
                      </c:pt>
                      <c:pt idx="167">
                        <c:v>42080</c:v>
                      </c:pt>
                      <c:pt idx="168">
                        <c:v>42081</c:v>
                      </c:pt>
                      <c:pt idx="169">
                        <c:v>42082</c:v>
                      </c:pt>
                      <c:pt idx="170">
                        <c:v>42083</c:v>
                      </c:pt>
                      <c:pt idx="171">
                        <c:v>42084</c:v>
                      </c:pt>
                      <c:pt idx="172">
                        <c:v>42085</c:v>
                      </c:pt>
                      <c:pt idx="173">
                        <c:v>42086</c:v>
                      </c:pt>
                      <c:pt idx="174">
                        <c:v>42087</c:v>
                      </c:pt>
                      <c:pt idx="175">
                        <c:v>42088</c:v>
                      </c:pt>
                      <c:pt idx="176">
                        <c:v>42089</c:v>
                      </c:pt>
                      <c:pt idx="177">
                        <c:v>42090</c:v>
                      </c:pt>
                      <c:pt idx="178">
                        <c:v>42091</c:v>
                      </c:pt>
                      <c:pt idx="179">
                        <c:v>42092</c:v>
                      </c:pt>
                      <c:pt idx="180">
                        <c:v>42093</c:v>
                      </c:pt>
                      <c:pt idx="181">
                        <c:v>42094</c:v>
                      </c:pt>
                      <c:pt idx="182">
                        <c:v>42095</c:v>
                      </c:pt>
                      <c:pt idx="183">
                        <c:v>42096</c:v>
                      </c:pt>
                      <c:pt idx="184">
                        <c:v>42097</c:v>
                      </c:pt>
                      <c:pt idx="185">
                        <c:v>42098</c:v>
                      </c:pt>
                      <c:pt idx="186">
                        <c:v>42099</c:v>
                      </c:pt>
                      <c:pt idx="187">
                        <c:v>42100</c:v>
                      </c:pt>
                      <c:pt idx="188">
                        <c:v>42101</c:v>
                      </c:pt>
                      <c:pt idx="189">
                        <c:v>42102</c:v>
                      </c:pt>
                      <c:pt idx="190">
                        <c:v>42103</c:v>
                      </c:pt>
                      <c:pt idx="191">
                        <c:v>42104</c:v>
                      </c:pt>
                      <c:pt idx="192">
                        <c:v>42105</c:v>
                      </c:pt>
                      <c:pt idx="193">
                        <c:v>42106</c:v>
                      </c:pt>
                      <c:pt idx="194">
                        <c:v>42107</c:v>
                      </c:pt>
                      <c:pt idx="195">
                        <c:v>42108</c:v>
                      </c:pt>
                      <c:pt idx="196">
                        <c:v>42109</c:v>
                      </c:pt>
                      <c:pt idx="197">
                        <c:v>42110</c:v>
                      </c:pt>
                      <c:pt idx="198">
                        <c:v>42111</c:v>
                      </c:pt>
                      <c:pt idx="199">
                        <c:v>42112</c:v>
                      </c:pt>
                      <c:pt idx="200">
                        <c:v>42113</c:v>
                      </c:pt>
                      <c:pt idx="201">
                        <c:v>42114</c:v>
                      </c:pt>
                      <c:pt idx="202">
                        <c:v>42115</c:v>
                      </c:pt>
                      <c:pt idx="203">
                        <c:v>42116</c:v>
                      </c:pt>
                      <c:pt idx="204">
                        <c:v>42117</c:v>
                      </c:pt>
                      <c:pt idx="205">
                        <c:v>42118</c:v>
                      </c:pt>
                      <c:pt idx="206">
                        <c:v>42119</c:v>
                      </c:pt>
                      <c:pt idx="207">
                        <c:v>42120</c:v>
                      </c:pt>
                      <c:pt idx="208">
                        <c:v>42121</c:v>
                      </c:pt>
                      <c:pt idx="209">
                        <c:v>42122</c:v>
                      </c:pt>
                      <c:pt idx="210">
                        <c:v>42123</c:v>
                      </c:pt>
                      <c:pt idx="211">
                        <c:v>42124</c:v>
                      </c:pt>
                      <c:pt idx="212">
                        <c:v>42125</c:v>
                      </c:pt>
                      <c:pt idx="213">
                        <c:v>42126</c:v>
                      </c:pt>
                      <c:pt idx="214">
                        <c:v>42127</c:v>
                      </c:pt>
                      <c:pt idx="215">
                        <c:v>42128</c:v>
                      </c:pt>
                      <c:pt idx="216">
                        <c:v>42129</c:v>
                      </c:pt>
                      <c:pt idx="217">
                        <c:v>42130</c:v>
                      </c:pt>
                      <c:pt idx="218">
                        <c:v>42131</c:v>
                      </c:pt>
                      <c:pt idx="219">
                        <c:v>42132</c:v>
                      </c:pt>
                      <c:pt idx="220">
                        <c:v>42133</c:v>
                      </c:pt>
                      <c:pt idx="221">
                        <c:v>42134</c:v>
                      </c:pt>
                      <c:pt idx="222">
                        <c:v>42135</c:v>
                      </c:pt>
                      <c:pt idx="223">
                        <c:v>42136</c:v>
                      </c:pt>
                      <c:pt idx="224">
                        <c:v>42137</c:v>
                      </c:pt>
                      <c:pt idx="225">
                        <c:v>42138</c:v>
                      </c:pt>
                      <c:pt idx="226">
                        <c:v>42139</c:v>
                      </c:pt>
                      <c:pt idx="227">
                        <c:v>42140</c:v>
                      </c:pt>
                      <c:pt idx="228">
                        <c:v>42141</c:v>
                      </c:pt>
                      <c:pt idx="229">
                        <c:v>42142</c:v>
                      </c:pt>
                      <c:pt idx="230">
                        <c:v>42143</c:v>
                      </c:pt>
                      <c:pt idx="231">
                        <c:v>42144</c:v>
                      </c:pt>
                      <c:pt idx="232">
                        <c:v>42145</c:v>
                      </c:pt>
                      <c:pt idx="233">
                        <c:v>42146</c:v>
                      </c:pt>
                      <c:pt idx="234">
                        <c:v>42147</c:v>
                      </c:pt>
                      <c:pt idx="235">
                        <c:v>42148</c:v>
                      </c:pt>
                      <c:pt idx="236">
                        <c:v>42149</c:v>
                      </c:pt>
                      <c:pt idx="237">
                        <c:v>42150</c:v>
                      </c:pt>
                      <c:pt idx="238">
                        <c:v>42151</c:v>
                      </c:pt>
                      <c:pt idx="239">
                        <c:v>42152</c:v>
                      </c:pt>
                      <c:pt idx="240">
                        <c:v>42153</c:v>
                      </c:pt>
                      <c:pt idx="241">
                        <c:v>42154</c:v>
                      </c:pt>
                      <c:pt idx="242">
                        <c:v>42155</c:v>
                      </c:pt>
                      <c:pt idx="243">
                        <c:v>42156</c:v>
                      </c:pt>
                      <c:pt idx="244">
                        <c:v>42157</c:v>
                      </c:pt>
                      <c:pt idx="245">
                        <c:v>42158</c:v>
                      </c:pt>
                      <c:pt idx="246">
                        <c:v>42159</c:v>
                      </c:pt>
                      <c:pt idx="247">
                        <c:v>42160</c:v>
                      </c:pt>
                      <c:pt idx="248">
                        <c:v>42161</c:v>
                      </c:pt>
                      <c:pt idx="249">
                        <c:v>42162</c:v>
                      </c:pt>
                      <c:pt idx="250">
                        <c:v>42163</c:v>
                      </c:pt>
                      <c:pt idx="251">
                        <c:v>42164</c:v>
                      </c:pt>
                      <c:pt idx="252">
                        <c:v>42165</c:v>
                      </c:pt>
                      <c:pt idx="253">
                        <c:v>42166</c:v>
                      </c:pt>
                      <c:pt idx="254">
                        <c:v>42167</c:v>
                      </c:pt>
                      <c:pt idx="255">
                        <c:v>42168</c:v>
                      </c:pt>
                      <c:pt idx="256">
                        <c:v>42169</c:v>
                      </c:pt>
                      <c:pt idx="257">
                        <c:v>42170</c:v>
                      </c:pt>
                      <c:pt idx="258">
                        <c:v>42171</c:v>
                      </c:pt>
                      <c:pt idx="259">
                        <c:v>42172</c:v>
                      </c:pt>
                      <c:pt idx="260">
                        <c:v>42173</c:v>
                      </c:pt>
                      <c:pt idx="261">
                        <c:v>42174</c:v>
                      </c:pt>
                      <c:pt idx="262">
                        <c:v>42175</c:v>
                      </c:pt>
                      <c:pt idx="263">
                        <c:v>42176</c:v>
                      </c:pt>
                      <c:pt idx="264">
                        <c:v>42177</c:v>
                      </c:pt>
                      <c:pt idx="265">
                        <c:v>42178</c:v>
                      </c:pt>
                      <c:pt idx="266">
                        <c:v>42179</c:v>
                      </c:pt>
                      <c:pt idx="267">
                        <c:v>42180</c:v>
                      </c:pt>
                      <c:pt idx="268">
                        <c:v>42181</c:v>
                      </c:pt>
                      <c:pt idx="269">
                        <c:v>42182</c:v>
                      </c:pt>
                      <c:pt idx="270">
                        <c:v>42183</c:v>
                      </c:pt>
                      <c:pt idx="271">
                        <c:v>42184</c:v>
                      </c:pt>
                      <c:pt idx="272">
                        <c:v>42185</c:v>
                      </c:pt>
                      <c:pt idx="273">
                        <c:v>42186</c:v>
                      </c:pt>
                      <c:pt idx="274">
                        <c:v>42187</c:v>
                      </c:pt>
                      <c:pt idx="275">
                        <c:v>42188</c:v>
                      </c:pt>
                      <c:pt idx="276">
                        <c:v>42189</c:v>
                      </c:pt>
                      <c:pt idx="277">
                        <c:v>42190</c:v>
                      </c:pt>
                      <c:pt idx="278">
                        <c:v>42191</c:v>
                      </c:pt>
                      <c:pt idx="279">
                        <c:v>42192</c:v>
                      </c:pt>
                      <c:pt idx="280">
                        <c:v>42193</c:v>
                      </c:pt>
                      <c:pt idx="281">
                        <c:v>42194</c:v>
                      </c:pt>
                      <c:pt idx="282">
                        <c:v>42195</c:v>
                      </c:pt>
                      <c:pt idx="283">
                        <c:v>42196</c:v>
                      </c:pt>
                      <c:pt idx="284">
                        <c:v>42197</c:v>
                      </c:pt>
                      <c:pt idx="285">
                        <c:v>42198</c:v>
                      </c:pt>
                      <c:pt idx="286">
                        <c:v>42199</c:v>
                      </c:pt>
                      <c:pt idx="287">
                        <c:v>42200</c:v>
                      </c:pt>
                      <c:pt idx="288">
                        <c:v>42201</c:v>
                      </c:pt>
                      <c:pt idx="289">
                        <c:v>42202</c:v>
                      </c:pt>
                      <c:pt idx="290">
                        <c:v>42203</c:v>
                      </c:pt>
                      <c:pt idx="291">
                        <c:v>42204</c:v>
                      </c:pt>
                      <c:pt idx="292">
                        <c:v>42205</c:v>
                      </c:pt>
                      <c:pt idx="293">
                        <c:v>42206</c:v>
                      </c:pt>
                      <c:pt idx="294">
                        <c:v>42207</c:v>
                      </c:pt>
                      <c:pt idx="295">
                        <c:v>42208</c:v>
                      </c:pt>
                      <c:pt idx="296">
                        <c:v>42209</c:v>
                      </c:pt>
                      <c:pt idx="297">
                        <c:v>42210</c:v>
                      </c:pt>
                      <c:pt idx="298">
                        <c:v>42211</c:v>
                      </c:pt>
                      <c:pt idx="299">
                        <c:v>42212</c:v>
                      </c:pt>
                      <c:pt idx="300">
                        <c:v>42213</c:v>
                      </c:pt>
                      <c:pt idx="301">
                        <c:v>42214</c:v>
                      </c:pt>
                      <c:pt idx="302">
                        <c:v>42215</c:v>
                      </c:pt>
                      <c:pt idx="303">
                        <c:v>42216</c:v>
                      </c:pt>
                      <c:pt idx="304">
                        <c:v>42217</c:v>
                      </c:pt>
                      <c:pt idx="305">
                        <c:v>42218</c:v>
                      </c:pt>
                      <c:pt idx="306">
                        <c:v>42219</c:v>
                      </c:pt>
                      <c:pt idx="307">
                        <c:v>42220</c:v>
                      </c:pt>
                      <c:pt idx="308">
                        <c:v>42221</c:v>
                      </c:pt>
                      <c:pt idx="309">
                        <c:v>42222</c:v>
                      </c:pt>
                      <c:pt idx="310">
                        <c:v>42223</c:v>
                      </c:pt>
                      <c:pt idx="311">
                        <c:v>42224</c:v>
                      </c:pt>
                      <c:pt idx="312">
                        <c:v>42225</c:v>
                      </c:pt>
                      <c:pt idx="313">
                        <c:v>42226</c:v>
                      </c:pt>
                      <c:pt idx="314">
                        <c:v>42227</c:v>
                      </c:pt>
                      <c:pt idx="315">
                        <c:v>42228</c:v>
                      </c:pt>
                      <c:pt idx="316">
                        <c:v>42229</c:v>
                      </c:pt>
                      <c:pt idx="317">
                        <c:v>42230</c:v>
                      </c:pt>
                      <c:pt idx="318">
                        <c:v>42231</c:v>
                      </c:pt>
                      <c:pt idx="319">
                        <c:v>42232</c:v>
                      </c:pt>
                      <c:pt idx="320">
                        <c:v>42233</c:v>
                      </c:pt>
                      <c:pt idx="321">
                        <c:v>42234</c:v>
                      </c:pt>
                      <c:pt idx="322">
                        <c:v>42235</c:v>
                      </c:pt>
                      <c:pt idx="323">
                        <c:v>42236</c:v>
                      </c:pt>
                      <c:pt idx="324">
                        <c:v>42237</c:v>
                      </c:pt>
                      <c:pt idx="325">
                        <c:v>42238</c:v>
                      </c:pt>
                      <c:pt idx="326">
                        <c:v>42239</c:v>
                      </c:pt>
                      <c:pt idx="327">
                        <c:v>42240</c:v>
                      </c:pt>
                      <c:pt idx="328">
                        <c:v>42241</c:v>
                      </c:pt>
                      <c:pt idx="329">
                        <c:v>42242</c:v>
                      </c:pt>
                      <c:pt idx="330">
                        <c:v>42243</c:v>
                      </c:pt>
                      <c:pt idx="331">
                        <c:v>42244</c:v>
                      </c:pt>
                      <c:pt idx="332">
                        <c:v>42245</c:v>
                      </c:pt>
                      <c:pt idx="333">
                        <c:v>42246</c:v>
                      </c:pt>
                      <c:pt idx="334">
                        <c:v>42247</c:v>
                      </c:pt>
                      <c:pt idx="335">
                        <c:v>42248</c:v>
                      </c:pt>
                      <c:pt idx="336">
                        <c:v>42249</c:v>
                      </c:pt>
                      <c:pt idx="337">
                        <c:v>42250</c:v>
                      </c:pt>
                      <c:pt idx="338">
                        <c:v>42251</c:v>
                      </c:pt>
                      <c:pt idx="339">
                        <c:v>42252</c:v>
                      </c:pt>
                      <c:pt idx="340">
                        <c:v>42253</c:v>
                      </c:pt>
                      <c:pt idx="341">
                        <c:v>42254</c:v>
                      </c:pt>
                      <c:pt idx="342">
                        <c:v>42255</c:v>
                      </c:pt>
                      <c:pt idx="343">
                        <c:v>42256</c:v>
                      </c:pt>
                      <c:pt idx="344">
                        <c:v>42257</c:v>
                      </c:pt>
                      <c:pt idx="345">
                        <c:v>42258</c:v>
                      </c:pt>
                      <c:pt idx="346">
                        <c:v>42259</c:v>
                      </c:pt>
                      <c:pt idx="347">
                        <c:v>42260</c:v>
                      </c:pt>
                      <c:pt idx="348">
                        <c:v>42261</c:v>
                      </c:pt>
                      <c:pt idx="349">
                        <c:v>42262</c:v>
                      </c:pt>
                      <c:pt idx="350">
                        <c:v>42263</c:v>
                      </c:pt>
                      <c:pt idx="351">
                        <c:v>42264</c:v>
                      </c:pt>
                      <c:pt idx="352">
                        <c:v>42265</c:v>
                      </c:pt>
                      <c:pt idx="353">
                        <c:v>42266</c:v>
                      </c:pt>
                      <c:pt idx="354">
                        <c:v>42267</c:v>
                      </c:pt>
                      <c:pt idx="355">
                        <c:v>42268</c:v>
                      </c:pt>
                      <c:pt idx="356">
                        <c:v>42269</c:v>
                      </c:pt>
                      <c:pt idx="357">
                        <c:v>42270</c:v>
                      </c:pt>
                      <c:pt idx="358">
                        <c:v>42271</c:v>
                      </c:pt>
                      <c:pt idx="359">
                        <c:v>42272</c:v>
                      </c:pt>
                      <c:pt idx="360">
                        <c:v>42273</c:v>
                      </c:pt>
                      <c:pt idx="361">
                        <c:v>42274</c:v>
                      </c:pt>
                      <c:pt idx="362">
                        <c:v>42275</c:v>
                      </c:pt>
                      <c:pt idx="363">
                        <c:v>42276</c:v>
                      </c:pt>
                      <c:pt idx="364">
                        <c:v>42277</c:v>
                      </c:pt>
                    </c:numCache>
                  </c:numRef>
                </c:cat>
                <c:val>
                  <c:numLit>
                    <c:formatCode>General</c:formatCode>
                    <c:ptCount val="396"/>
                    <c:pt idx="335">
                      <c:v>1320.587028273125</c:v>
                    </c:pt>
                    <c:pt idx="336">
                      <c:v>1327.6770831398933</c:v>
                    </c:pt>
                    <c:pt idx="337">
                      <c:v>1341.1009295875594</c:v>
                    </c:pt>
                    <c:pt idx="338">
                      <c:v>1349.2783889481045</c:v>
                    </c:pt>
                    <c:pt idx="339">
                      <c:v>1356.6892883672053</c:v>
                    </c:pt>
                    <c:pt idx="340">
                      <c:v>1359.793783576448</c:v>
                    </c:pt>
                    <c:pt idx="341">
                      <c:v>1366.188623330645</c:v>
                    </c:pt>
                    <c:pt idx="342">
                      <c:v>1372.0012255048387</c:v>
                    </c:pt>
                    <c:pt idx="343">
                      <c:v>1374.620006718183</c:v>
                    </c:pt>
                    <c:pt idx="344">
                      <c:v>1375.1130649226222</c:v>
                    </c:pt>
                    <c:pt idx="345">
                      <c:v>1377.6105193293561</c:v>
                    </c:pt>
                    <c:pt idx="346">
                      <c:v>1380.0610524089618</c:v>
                    </c:pt>
                    <c:pt idx="347">
                      <c:v>1381.2002876159988</c:v>
                    </c:pt>
                    <c:pt idx="348">
                      <c:v>1376.5483549769117</c:v>
                    </c:pt>
                    <c:pt idx="349">
                      <c:v>1377.9350148126109</c:v>
                    </c:pt>
                    <c:pt idx="350">
                      <c:v>1378.6673516306762</c:v>
                    </c:pt>
                    <c:pt idx="351">
                      <c:v>1378.5676828070173</c:v>
                    </c:pt>
                    <c:pt idx="352">
                      <c:v>1378.2517867690917</c:v>
                    </c:pt>
                    <c:pt idx="353">
                      <c:v>1389.1433044931287</c:v>
                    </c:pt>
                    <c:pt idx="354">
                      <c:v>1393.8987620707007</c:v>
                    </c:pt>
                    <c:pt idx="355">
                      <c:v>1398.3827487889109</c:v>
                    </c:pt>
                    <c:pt idx="356">
                      <c:v>1402.7288249058488</c:v>
                    </c:pt>
                    <c:pt idx="357">
                      <c:v>1406.9257030076953</c:v>
                    </c:pt>
                    <c:pt idx="358">
                      <c:v>1410.9997312560813</c:v>
                    </c:pt>
                    <c:pt idx="359">
                      <c:v>1414.8653396494396</c:v>
                    </c:pt>
                    <c:pt idx="360">
                      <c:v>1418.2396521197713</c:v>
                    </c:pt>
                    <c:pt idx="361">
                      <c:v>1421.3153362303399</c:v>
                    </c:pt>
                    <c:pt idx="362">
                      <c:v>1424.0613415219391</c:v>
                    </c:pt>
                    <c:pt idx="363">
                      <c:v>1427.342069294991</c:v>
                    </c:pt>
                    <c:pt idx="364">
                      <c:v>1431.2305369949629</c:v>
                    </c:pt>
                  </c:numLit>
                </c:val>
                <c:smooth val="0"/>
                <c:extLst xmlns:c15="http://schemas.microsoft.com/office/drawing/2012/chart">
                  <c:ext xmlns:c16="http://schemas.microsoft.com/office/drawing/2014/chart" uri="{C3380CC4-5D6E-409C-BE32-E72D297353CC}">
                    <c16:uniqueId val="{00000007-CF8F-4D4C-B8E4-921E28A84D37}"/>
                  </c:ext>
                </c:extLst>
              </c15:ser>
            </c15:filteredLineSeries>
          </c:ext>
        </c:extLst>
      </c:lineChart>
      <c:dateAx>
        <c:axId val="712967712"/>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2975912"/>
        <c:crosses val="autoZero"/>
        <c:auto val="1"/>
        <c:lblOffset val="100"/>
        <c:baseTimeUnit val="days"/>
      </c:dateAx>
      <c:valAx>
        <c:axId val="712975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mcm</a:t>
                </a:r>
              </a:p>
            </c:rich>
          </c:tx>
          <c:layout>
            <c:manualLayout>
              <c:xMode val="edge"/>
              <c:yMode val="edge"/>
              <c:x val="1.189666909190102E-2"/>
              <c:y val="0.4025335846041753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1296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2021/22</c:v>
          </c:tx>
          <c:spPr>
            <a:solidFill>
              <a:schemeClr val="accent2"/>
            </a:solidFill>
            <a:ln>
              <a:noFill/>
            </a:ln>
            <a:effectLst/>
          </c:spPr>
          <c:invertIfNegative val="0"/>
          <c:val>
            <c:numRef>
              <c:f>'Figure 8'!$C$4:$C$9</c:f>
              <c:numCache>
                <c:formatCode>#,##0</c:formatCode>
                <c:ptCount val="6"/>
                <c:pt idx="0">
                  <c:v>1417.0089430082455</c:v>
                </c:pt>
                <c:pt idx="1">
                  <c:v>364.25596012510664</c:v>
                </c:pt>
                <c:pt idx="2">
                  <c:v>456.33412261586579</c:v>
                </c:pt>
                <c:pt idx="3">
                  <c:v>456.56991186806937</c:v>
                </c:pt>
                <c:pt idx="4">
                  <c:v>631.53603831674729</c:v>
                </c:pt>
                <c:pt idx="5">
                  <c:v>60.924727847597381</c:v>
                </c:pt>
              </c:numCache>
            </c:numRef>
          </c:val>
          <c:extLst>
            <c:ext xmlns:c16="http://schemas.microsoft.com/office/drawing/2014/chart" uri="{C3380CC4-5D6E-409C-BE32-E72D297353CC}">
              <c16:uniqueId val="{00000001-9571-4881-9043-C42BEF6E76ED}"/>
            </c:ext>
          </c:extLst>
        </c:ser>
        <c:ser>
          <c:idx val="0"/>
          <c:order val="1"/>
          <c:tx>
            <c:v>2022/23</c:v>
          </c:tx>
          <c:spPr>
            <a:solidFill>
              <a:schemeClr val="accent1"/>
            </a:solidFill>
            <a:ln>
              <a:noFill/>
            </a:ln>
            <a:effectLst/>
          </c:spPr>
          <c:invertIfNegative val="0"/>
          <c:cat>
            <c:numLit>
              <c:formatCode>General</c:formatCode>
              <c:ptCount val="6"/>
              <c:pt idx="0">
                <c:v>44835</c:v>
              </c:pt>
              <c:pt idx="1">
                <c:v>44866</c:v>
              </c:pt>
              <c:pt idx="2">
                <c:v>44896</c:v>
              </c:pt>
              <c:pt idx="3">
                <c:v>44927</c:v>
              </c:pt>
              <c:pt idx="4">
                <c:v>44958</c:v>
              </c:pt>
              <c:pt idx="5">
                <c:v>44986</c:v>
              </c:pt>
            </c:numLit>
          </c:cat>
          <c:val>
            <c:numRef>
              <c:f>'Figure 8'!$C$10:$C$15</c:f>
              <c:numCache>
                <c:formatCode>#,##0</c:formatCode>
                <c:ptCount val="6"/>
                <c:pt idx="0">
                  <c:v>1084.6212404663067</c:v>
                </c:pt>
                <c:pt idx="1">
                  <c:v>1049.6334585157804</c:v>
                </c:pt>
                <c:pt idx="2">
                  <c:v>1084.6212404663067</c:v>
                </c:pt>
                <c:pt idx="3">
                  <c:v>756.00890040375316</c:v>
                </c:pt>
                <c:pt idx="4">
                  <c:v>682.84674875177723</c:v>
                </c:pt>
                <c:pt idx="5">
                  <c:v>756.00890040375316</c:v>
                </c:pt>
              </c:numCache>
            </c:numRef>
          </c:val>
          <c:extLst>
            <c:ext xmlns:c16="http://schemas.microsoft.com/office/drawing/2014/chart" uri="{C3380CC4-5D6E-409C-BE32-E72D297353CC}">
              <c16:uniqueId val="{00000002-9571-4881-9043-C42BEF6E76ED}"/>
            </c:ext>
          </c:extLst>
        </c:ser>
        <c:dLbls>
          <c:showLegendKey val="0"/>
          <c:showVal val="0"/>
          <c:showCatName val="0"/>
          <c:showSerName val="0"/>
          <c:showPercent val="0"/>
          <c:showBubbleSize val="0"/>
        </c:dLbls>
        <c:gapWidth val="150"/>
        <c:axId val="939144184"/>
        <c:axId val="939142872"/>
      </c:barChart>
      <c:catAx>
        <c:axId val="939144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142872"/>
        <c:crosses val="autoZero"/>
        <c:auto val="1"/>
        <c:lblAlgn val="ctr"/>
        <c:lblOffset val="100"/>
        <c:noMultiLvlLbl val="0"/>
      </c:catAx>
      <c:valAx>
        <c:axId val="939142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144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Export by month (bcm)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2020/21</c:v>
          </c:tx>
          <c:spPr>
            <a:solidFill>
              <a:schemeClr val="accent1"/>
            </a:solidFill>
            <a:ln>
              <a:noFill/>
            </a:ln>
            <a:effectLst/>
          </c:spPr>
          <c:invertIfNegative val="0"/>
          <c:cat>
            <c:strRef>
              <c:f>'Figure 9 &amp; Figure 10'!$B$9:$B$20</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'Figure 9 &amp; Figure 10'!$C$9:$C$20</c:f>
              <c:numCache>
                <c:formatCode>0.00</c:formatCode>
                <c:ptCount val="12"/>
                <c:pt idx="0">
                  <c:v>0</c:v>
                </c:pt>
                <c:pt idx="1">
                  <c:v>0</c:v>
                </c:pt>
                <c:pt idx="2">
                  <c:v>1.628E-5</c:v>
                </c:pt>
                <c:pt idx="3">
                  <c:v>0</c:v>
                </c:pt>
                <c:pt idx="4">
                  <c:v>0</c:v>
                </c:pt>
                <c:pt idx="5">
                  <c:v>0</c:v>
                </c:pt>
                <c:pt idx="6">
                  <c:v>0</c:v>
                </c:pt>
                <c:pt idx="7">
                  <c:v>0</c:v>
                </c:pt>
                <c:pt idx="8">
                  <c:v>7.3265669999999991E-2</c:v>
                </c:pt>
                <c:pt idx="9">
                  <c:v>0.11283636999999992</c:v>
                </c:pt>
                <c:pt idx="10">
                  <c:v>9.0343980000000032E-2</c:v>
                </c:pt>
                <c:pt idx="11">
                  <c:v>0.44923521</c:v>
                </c:pt>
              </c:numCache>
            </c:numRef>
          </c:val>
          <c:extLst>
            <c:ext xmlns:c16="http://schemas.microsoft.com/office/drawing/2014/chart" uri="{C3380CC4-5D6E-409C-BE32-E72D297353CC}">
              <c16:uniqueId val="{00000000-B4AF-4179-914E-16B5C39F3AB0}"/>
            </c:ext>
          </c:extLst>
        </c:ser>
        <c:ser>
          <c:idx val="1"/>
          <c:order val="1"/>
          <c:tx>
            <c:v>2021/22</c:v>
          </c:tx>
          <c:spPr>
            <a:solidFill>
              <a:schemeClr val="accent2"/>
            </a:solidFill>
            <a:ln>
              <a:noFill/>
            </a:ln>
            <a:effectLst/>
          </c:spPr>
          <c:invertIfNegative val="0"/>
          <c:val>
            <c:numRef>
              <c:f>'Figure 9 &amp; Figure 10'!$C$21:$C$32</c:f>
              <c:numCache>
                <c:formatCode>0.00</c:formatCode>
                <c:ptCount val="12"/>
                <c:pt idx="0">
                  <c:v>1.2390101900000001</c:v>
                </c:pt>
                <c:pt idx="1">
                  <c:v>0.30654033000000003</c:v>
                </c:pt>
                <c:pt idx="2">
                  <c:v>0.34369103000000001</c:v>
                </c:pt>
                <c:pt idx="3">
                  <c:v>0.31675879999999995</c:v>
                </c:pt>
                <c:pt idx="4">
                  <c:v>0.53369082000000001</c:v>
                </c:pt>
                <c:pt idx="5">
                  <c:v>0.93639650000000008</c:v>
                </c:pt>
                <c:pt idx="6">
                  <c:v>1.9875844099999997</c:v>
                </c:pt>
                <c:pt idx="7">
                  <c:v>2.1794615199999998</c:v>
                </c:pt>
                <c:pt idx="8">
                  <c:v>2.0810368099999996</c:v>
                </c:pt>
                <c:pt idx="9">
                  <c:v>2.1338895600000001</c:v>
                </c:pt>
                <c:pt idx="10">
                  <c:v>2.0421336800000001</c:v>
                </c:pt>
                <c:pt idx="11">
                  <c:v>0.90161194000000022</c:v>
                </c:pt>
              </c:numCache>
            </c:numRef>
          </c:val>
          <c:extLst>
            <c:ext xmlns:c16="http://schemas.microsoft.com/office/drawing/2014/chart" uri="{C3380CC4-5D6E-409C-BE32-E72D297353CC}">
              <c16:uniqueId val="{00000002-B4AF-4179-914E-16B5C39F3AB0}"/>
            </c:ext>
          </c:extLst>
        </c:ser>
        <c:dLbls>
          <c:showLegendKey val="0"/>
          <c:showVal val="0"/>
          <c:showCatName val="0"/>
          <c:showSerName val="0"/>
          <c:showPercent val="0"/>
          <c:showBubbleSize val="0"/>
        </c:dLbls>
        <c:gapWidth val="219"/>
        <c:overlap val="-27"/>
        <c:axId val="531985312"/>
        <c:axId val="531987280"/>
      </c:barChart>
      <c:catAx>
        <c:axId val="5319853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987280"/>
        <c:crosses val="autoZero"/>
        <c:auto val="1"/>
        <c:lblAlgn val="ctr"/>
        <c:lblOffset val="100"/>
        <c:noMultiLvlLbl val="0"/>
      </c:catAx>
      <c:valAx>
        <c:axId val="531987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985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Imports by month (bcm)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2020/21</c:v>
          </c:tx>
          <c:spPr>
            <a:solidFill>
              <a:schemeClr val="accent1"/>
            </a:solidFill>
            <a:ln>
              <a:noFill/>
            </a:ln>
            <a:effectLst/>
          </c:spPr>
          <c:invertIfNegative val="0"/>
          <c:cat>
            <c:strRef>
              <c:f>'Figure 9 &amp; Figure 10'!$B$9:$B$20</c:f>
              <c:strCache>
                <c:ptCount val="12"/>
                <c:pt idx="0">
                  <c:v>Oct</c:v>
                </c:pt>
                <c:pt idx="1">
                  <c:v>Nov</c:v>
                </c:pt>
                <c:pt idx="2">
                  <c:v>Dec</c:v>
                </c:pt>
                <c:pt idx="3">
                  <c:v>Jan</c:v>
                </c:pt>
                <c:pt idx="4">
                  <c:v>Feb</c:v>
                </c:pt>
                <c:pt idx="5">
                  <c:v>Mar</c:v>
                </c:pt>
                <c:pt idx="6">
                  <c:v>Apr</c:v>
                </c:pt>
                <c:pt idx="7">
                  <c:v>May</c:v>
                </c:pt>
                <c:pt idx="8">
                  <c:v>Jun</c:v>
                </c:pt>
                <c:pt idx="9">
                  <c:v>Jul</c:v>
                </c:pt>
                <c:pt idx="10">
                  <c:v>Aug</c:v>
                </c:pt>
                <c:pt idx="11">
                  <c:v>Sep</c:v>
                </c:pt>
              </c:strCache>
            </c:strRef>
          </c:cat>
          <c:val>
            <c:numRef>
              <c:f>'Figure 9 &amp; Figure 10'!$C$35:$C$46</c:f>
              <c:numCache>
                <c:formatCode>0.00</c:formatCode>
                <c:ptCount val="12"/>
                <c:pt idx="0">
                  <c:v>0.28486826000000004</c:v>
                </c:pt>
                <c:pt idx="1">
                  <c:v>0.28383061000000004</c:v>
                </c:pt>
                <c:pt idx="2">
                  <c:v>0.62704946999999989</c:v>
                </c:pt>
                <c:pt idx="3">
                  <c:v>2.4732685600000006</c:v>
                </c:pt>
                <c:pt idx="4">
                  <c:v>0.74200407000000002</c:v>
                </c:pt>
                <c:pt idx="5">
                  <c:v>0.37816369</c:v>
                </c:pt>
                <c:pt idx="6">
                  <c:v>5.0975410000000013E-2</c:v>
                </c:pt>
                <c:pt idx="7">
                  <c:v>9.8386769999999998E-2</c:v>
                </c:pt>
                <c:pt idx="8">
                  <c:v>4.3899999999999995E-6</c:v>
                </c:pt>
                <c:pt idx="9">
                  <c:v>0</c:v>
                </c:pt>
                <c:pt idx="10">
                  <c:v>1.2069999999999998E-5</c:v>
                </c:pt>
                <c:pt idx="11">
                  <c:v>0</c:v>
                </c:pt>
              </c:numCache>
            </c:numRef>
          </c:val>
          <c:extLst>
            <c:ext xmlns:c16="http://schemas.microsoft.com/office/drawing/2014/chart" uri="{C3380CC4-5D6E-409C-BE32-E72D297353CC}">
              <c16:uniqueId val="{00000000-24BC-4DF5-BA42-3E5043866CAA}"/>
            </c:ext>
          </c:extLst>
        </c:ser>
        <c:ser>
          <c:idx val="1"/>
          <c:order val="1"/>
          <c:tx>
            <c:v>2021/22</c:v>
          </c:tx>
          <c:spPr>
            <a:solidFill>
              <a:schemeClr val="accent2"/>
            </a:solidFill>
            <a:ln>
              <a:noFill/>
            </a:ln>
            <a:effectLst/>
          </c:spPr>
          <c:invertIfNegative val="0"/>
          <c:val>
            <c:numRef>
              <c:f>'Figure 9 &amp; Figure 10'!$C$47:$C$58</c:f>
              <c:numCache>
                <c:formatCode>0.00</c:formatCode>
                <c:ptCount val="12"/>
                <c:pt idx="0">
                  <c:v>0</c:v>
                </c:pt>
                <c:pt idx="1">
                  <c:v>8.3987970000000009E-2</c:v>
                </c:pt>
                <c:pt idx="2">
                  <c:v>0.29503989000000003</c:v>
                </c:pt>
                <c:pt idx="3">
                  <c:v>0.12405806</c:v>
                </c:pt>
                <c:pt idx="4">
                  <c:v>2.8121700000000014E-3</c:v>
                </c:pt>
                <c:pt idx="5">
                  <c:v>6.0931799999999993E-3</c:v>
                </c:pt>
                <c:pt idx="6">
                  <c:v>0</c:v>
                </c:pt>
                <c:pt idx="7">
                  <c:v>0</c:v>
                </c:pt>
                <c:pt idx="8">
                  <c:v>0</c:v>
                </c:pt>
                <c:pt idx="9">
                  <c:v>0</c:v>
                </c:pt>
                <c:pt idx="10">
                  <c:v>0</c:v>
                </c:pt>
                <c:pt idx="11">
                  <c:v>0</c:v>
                </c:pt>
              </c:numCache>
            </c:numRef>
          </c:val>
          <c:extLst>
            <c:ext xmlns:c16="http://schemas.microsoft.com/office/drawing/2014/chart" uri="{C3380CC4-5D6E-409C-BE32-E72D297353CC}">
              <c16:uniqueId val="{00000001-24BC-4DF5-BA42-3E5043866CAA}"/>
            </c:ext>
          </c:extLst>
        </c:ser>
        <c:dLbls>
          <c:showLegendKey val="0"/>
          <c:showVal val="0"/>
          <c:showCatName val="0"/>
          <c:showSerName val="0"/>
          <c:showPercent val="0"/>
          <c:showBubbleSize val="0"/>
        </c:dLbls>
        <c:gapWidth val="219"/>
        <c:overlap val="-27"/>
        <c:axId val="531985312"/>
        <c:axId val="531987280"/>
      </c:barChart>
      <c:catAx>
        <c:axId val="5319853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987280"/>
        <c:crosses val="autoZero"/>
        <c:auto val="1"/>
        <c:lblAlgn val="ctr"/>
        <c:lblOffset val="100"/>
        <c:noMultiLvlLbl val="0"/>
      </c:catAx>
      <c:valAx>
        <c:axId val="531987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1985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EU Storage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21/22</c:v>
          </c:tx>
          <c:spPr>
            <a:ln w="28575" cap="rnd">
              <a:solidFill>
                <a:schemeClr val="accent1"/>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31.488545454545456</c:v>
              </c:pt>
              <c:pt idx="1">
                <c:v>31.668063636363637</c:v>
              </c:pt>
              <c:pt idx="2">
                <c:v>31.864290909090911</c:v>
              </c:pt>
              <c:pt idx="3">
                <c:v>32.026636363636364</c:v>
              </c:pt>
              <c:pt idx="4">
                <c:v>32.162418181818182</c:v>
              </c:pt>
              <c:pt idx="5">
                <c:v>31.958472727272728</c:v>
              </c:pt>
              <c:pt idx="6">
                <c:v>31.635936363636361</c:v>
              </c:pt>
              <c:pt idx="7">
                <c:v>31.40030909090909</c:v>
              </c:pt>
              <c:pt idx="8">
                <c:v>31.201581818181818</c:v>
              </c:pt>
              <c:pt idx="9">
                <c:v>31.197163636363634</c:v>
              </c:pt>
              <c:pt idx="10">
                <c:v>31.111554545454545</c:v>
              </c:pt>
              <c:pt idx="11">
                <c:v>30.817872727272729</c:v>
              </c:pt>
              <c:pt idx="12">
                <c:v>30.494363636363634</c:v>
              </c:pt>
              <c:pt idx="13">
                <c:v>30.190136363636363</c:v>
              </c:pt>
              <c:pt idx="14">
                <c:v>29.920045454545455</c:v>
              </c:pt>
              <c:pt idx="15">
                <c:v>29.76306363636364</c:v>
              </c:pt>
              <c:pt idx="16">
                <c:v>29.756072727272727</c:v>
              </c:pt>
              <c:pt idx="17">
                <c:v>29.789072727272728</c:v>
              </c:pt>
              <c:pt idx="18">
                <c:v>29.734409090909093</c:v>
              </c:pt>
              <c:pt idx="19">
                <c:v>29.7438</c:v>
              </c:pt>
              <c:pt idx="20">
                <c:v>29.810481818181817</c:v>
              </c:pt>
              <c:pt idx="21">
                <c:v>29.878018181818184</c:v>
              </c:pt>
              <c:pt idx="22">
                <c:v>29.978063636363633</c:v>
              </c:pt>
              <c:pt idx="23">
                <c:v>30.238081818181819</c:v>
              </c:pt>
              <c:pt idx="24">
                <c:v>30.479800000000001</c:v>
              </c:pt>
              <c:pt idx="25">
                <c:v>30.542063636363636</c:v>
              </c:pt>
              <c:pt idx="26">
                <c:v>30.602009090909089</c:v>
              </c:pt>
              <c:pt idx="27">
                <c:v>30.682345454545455</c:v>
              </c:pt>
              <c:pt idx="28">
                <c:v>30.755518181818182</c:v>
              </c:pt>
              <c:pt idx="29">
                <c:v>30.552900000000001</c:v>
              </c:pt>
              <c:pt idx="30">
                <c:v>30.760736363636365</c:v>
              </c:pt>
              <c:pt idx="31">
                <c:v>30.977445454545453</c:v>
              </c:pt>
              <c:pt idx="32">
                <c:v>31.080909090909088</c:v>
              </c:pt>
              <c:pt idx="33">
                <c:v>31.198763636363637</c:v>
              </c:pt>
              <c:pt idx="34">
                <c:v>31.222709090909088</c:v>
              </c:pt>
              <c:pt idx="35">
                <c:v>31.210127272727274</c:v>
              </c:pt>
              <c:pt idx="36">
                <c:v>31.25321818181818</c:v>
              </c:pt>
              <c:pt idx="37">
                <c:v>31.538281818181819</c:v>
              </c:pt>
              <c:pt idx="38">
                <c:v>31.948890909090906</c:v>
              </c:pt>
              <c:pt idx="39">
                <c:v>32.343899999999998</c:v>
              </c:pt>
              <c:pt idx="40">
                <c:v>32.673418181818185</c:v>
              </c:pt>
              <c:pt idx="41">
                <c:v>32.963100000000004</c:v>
              </c:pt>
              <c:pt idx="42">
                <c:v>33.295190909090906</c:v>
              </c:pt>
              <c:pt idx="43">
                <c:v>33.602154545454546</c:v>
              </c:pt>
              <c:pt idx="44">
                <c:v>33.949145454545459</c:v>
              </c:pt>
              <c:pt idx="45">
                <c:v>34.309972727272729</c:v>
              </c:pt>
              <c:pt idx="46">
                <c:v>34.529754545454544</c:v>
              </c:pt>
              <c:pt idx="47">
                <c:v>34.677354545454541</c:v>
              </c:pt>
              <c:pt idx="48">
                <c:v>34.837445454545453</c:v>
              </c:pt>
              <c:pt idx="49">
                <c:v>35.095563636363636</c:v>
              </c:pt>
              <c:pt idx="50">
                <c:v>35.41100909090909</c:v>
              </c:pt>
              <c:pt idx="51">
                <c:v>35.765018181818185</c:v>
              </c:pt>
              <c:pt idx="52">
                <c:v>36.136681818181813</c:v>
              </c:pt>
              <c:pt idx="53">
                <c:v>36.450409090909091</c:v>
              </c:pt>
              <c:pt idx="54">
                <c:v>36.678699999999999</c:v>
              </c:pt>
              <c:pt idx="55">
                <c:v>36.855400000000003</c:v>
              </c:pt>
              <c:pt idx="56">
                <c:v>37.014990909090905</c:v>
              </c:pt>
              <c:pt idx="57">
                <c:v>37.267581818181817</c:v>
              </c:pt>
              <c:pt idx="58">
                <c:v>37.678245454545454</c:v>
              </c:pt>
              <c:pt idx="59">
                <c:v>38.11875454545455</c:v>
              </c:pt>
              <c:pt idx="60">
                <c:v>38.364863636363637</c:v>
              </c:pt>
              <c:pt idx="61">
                <c:v>38.759599999999999</c:v>
              </c:pt>
              <c:pt idx="62">
                <c:v>39.196409090909093</c:v>
              </c:pt>
              <c:pt idx="63">
                <c:v>39.606854545454546</c:v>
              </c:pt>
              <c:pt idx="64">
                <c:v>40.014145454545456</c:v>
              </c:pt>
              <c:pt idx="65">
                <c:v>40.465981818181824</c:v>
              </c:pt>
              <c:pt idx="66">
                <c:v>40.925190909090908</c:v>
              </c:pt>
              <c:pt idx="67">
                <c:v>41.272181818181821</c:v>
              </c:pt>
              <c:pt idx="68">
                <c:v>41.602399999999996</c:v>
              </c:pt>
              <c:pt idx="69">
                <c:v>41.83571818181818</c:v>
              </c:pt>
              <c:pt idx="70">
                <c:v>42.128109090909092</c:v>
              </c:pt>
              <c:pt idx="71">
                <c:v>42.463572727272727</c:v>
              </c:pt>
              <c:pt idx="72">
                <c:v>42.895636363636363</c:v>
              </c:pt>
              <c:pt idx="73">
                <c:v>43.358209090909092</c:v>
              </c:pt>
              <c:pt idx="74">
                <c:v>43.712254545454542</c:v>
              </c:pt>
              <c:pt idx="75">
                <c:v>43.996045454545452</c:v>
              </c:pt>
              <c:pt idx="76">
                <c:v>44.256672727272729</c:v>
              </c:pt>
              <c:pt idx="77">
                <c:v>44.531136363636364</c:v>
              </c:pt>
              <c:pt idx="78">
                <c:v>44.874545454545455</c:v>
              </c:pt>
              <c:pt idx="79">
                <c:v>45.258481818181821</c:v>
              </c:pt>
              <c:pt idx="80">
                <c:v>45.645645454545452</c:v>
              </c:pt>
              <c:pt idx="81">
                <c:v>45.926336363636366</c:v>
              </c:pt>
              <c:pt idx="82">
                <c:v>46.107654545454544</c:v>
              </c:pt>
              <c:pt idx="83">
                <c:v>46.301336363636366</c:v>
              </c:pt>
              <c:pt idx="84">
                <c:v>46.498209090909093</c:v>
              </c:pt>
              <c:pt idx="85">
                <c:v>46.74881818181818</c:v>
              </c:pt>
              <c:pt idx="86">
                <c:v>47.116800000000005</c:v>
              </c:pt>
              <c:pt idx="87">
                <c:v>47.521654545454545</c:v>
              </c:pt>
              <c:pt idx="88">
                <c:v>47.824399999999997</c:v>
              </c:pt>
              <c:pt idx="89">
                <c:v>48.118799999999993</c:v>
              </c:pt>
              <c:pt idx="90">
                <c:v>48.386227272727275</c:v>
              </c:pt>
              <c:pt idx="91">
                <c:v>48.643309090909092</c:v>
              </c:pt>
              <c:pt idx="92">
                <c:v>48.935018181818187</c:v>
              </c:pt>
              <c:pt idx="93">
                <c:v>49.364118181818185</c:v>
              </c:pt>
              <c:pt idx="94">
                <c:v>49.827654545454543</c:v>
              </c:pt>
              <c:pt idx="95">
                <c:v>50.217836363636366</c:v>
              </c:pt>
              <c:pt idx="96">
                <c:v>50.493754545454543</c:v>
              </c:pt>
              <c:pt idx="97">
                <c:v>50.719663636363634</c:v>
              </c:pt>
              <c:pt idx="98">
                <c:v>50.938463636363629</c:v>
              </c:pt>
              <c:pt idx="99">
                <c:v>51.231354545454543</c:v>
              </c:pt>
              <c:pt idx="100">
                <c:v>51.646909090909091</c:v>
              </c:pt>
              <c:pt idx="101">
                <c:v>52.084363636363634</c:v>
              </c:pt>
              <c:pt idx="102">
                <c:v>52.372254545454545</c:v>
              </c:pt>
              <c:pt idx="103">
                <c:v>52.542563636363639</c:v>
              </c:pt>
              <c:pt idx="104">
                <c:v>52.726499999999994</c:v>
              </c:pt>
              <c:pt idx="105">
                <c:v>52.899772727272733</c:v>
              </c:pt>
              <c:pt idx="106">
                <c:v>53.154445454545453</c:v>
              </c:pt>
              <c:pt idx="107">
                <c:v>53.471136363636361</c:v>
              </c:pt>
              <c:pt idx="108">
                <c:v>53.800345454545457</c:v>
              </c:pt>
              <c:pt idx="109">
                <c:v>54.024545454545454</c:v>
              </c:pt>
              <c:pt idx="110">
                <c:v>54.200836363636363</c:v>
              </c:pt>
              <c:pt idx="111">
                <c:v>54.369645454545456</c:v>
              </c:pt>
              <c:pt idx="112">
                <c:v>54.506890909090906</c:v>
              </c:pt>
              <c:pt idx="113">
                <c:v>54.866572727272725</c:v>
              </c:pt>
              <c:pt idx="114">
                <c:v>55.287909090909096</c:v>
              </c:pt>
              <c:pt idx="115">
                <c:v>55.697563636363633</c:v>
              </c:pt>
              <c:pt idx="116">
                <c:v>56.019754545454546</c:v>
              </c:pt>
              <c:pt idx="117">
                <c:v>56.33638181818182</c:v>
              </c:pt>
              <c:pt idx="118">
                <c:v>56.701654545454545</c:v>
              </c:pt>
              <c:pt idx="119">
                <c:v>57.079309090909085</c:v>
              </c:pt>
              <c:pt idx="120">
                <c:v>57.446936363636361</c:v>
              </c:pt>
              <c:pt idx="121">
                <c:v>57.857727272727267</c:v>
              </c:pt>
              <c:pt idx="122">
                <c:v>58.206927272727278</c:v>
              </c:pt>
              <c:pt idx="123">
                <c:v>58.563890909090908</c:v>
              </c:pt>
              <c:pt idx="124">
                <c:v>58.873354545454546</c:v>
              </c:pt>
              <c:pt idx="125">
                <c:v>59.172318181818177</c:v>
              </c:pt>
              <c:pt idx="126">
                <c:v>59.509827272727279</c:v>
              </c:pt>
              <c:pt idx="127">
                <c:v>59.904600000000002</c:v>
              </c:pt>
              <c:pt idx="128">
                <c:v>60.325145454545456</c:v>
              </c:pt>
              <c:pt idx="129">
                <c:v>60.741772727272725</c:v>
              </c:pt>
              <c:pt idx="130">
                <c:v>61.060709090909093</c:v>
              </c:pt>
              <c:pt idx="131">
                <c:v>61.392227272727268</c:v>
              </c:pt>
              <c:pt idx="132">
                <c:v>61.693081818181824</c:v>
              </c:pt>
              <c:pt idx="133">
                <c:v>62.021972727272733</c:v>
              </c:pt>
              <c:pt idx="134">
                <c:v>62.386827272727267</c:v>
              </c:pt>
              <c:pt idx="135">
                <c:v>62.752863636363642</c:v>
              </c:pt>
              <c:pt idx="136">
                <c:v>63.233245454545454</c:v>
              </c:pt>
              <c:pt idx="137">
                <c:v>63.595672727272728</c:v>
              </c:pt>
              <c:pt idx="138">
                <c:v>63.89738181818182</c:v>
              </c:pt>
              <c:pt idx="139">
                <c:v>64.205572727272724</c:v>
              </c:pt>
              <c:pt idx="140">
                <c:v>64.519500000000008</c:v>
              </c:pt>
              <c:pt idx="141">
                <c:v>64.863890909090912</c:v>
              </c:pt>
              <c:pt idx="142">
                <c:v>65.245318181818178</c:v>
              </c:pt>
              <c:pt idx="143">
                <c:v>65.634618181818183</c:v>
              </c:pt>
              <c:pt idx="144">
                <c:v>65.973190909090917</c:v>
              </c:pt>
              <c:pt idx="145">
                <c:v>66.320618181818176</c:v>
              </c:pt>
              <c:pt idx="146">
                <c:v>66.650800000000004</c:v>
              </c:pt>
              <c:pt idx="147">
                <c:v>66.999427272727274</c:v>
              </c:pt>
              <c:pt idx="148">
                <c:v>67.342827272727277</c:v>
              </c:pt>
              <c:pt idx="149">
                <c:v>67.744663636363626</c:v>
              </c:pt>
              <c:pt idx="150">
                <c:v>68.163963636363633</c:v>
              </c:pt>
              <c:pt idx="151">
                <c:v>68.498472727272727</c:v>
              </c:pt>
              <c:pt idx="152">
                <c:v>68.701463636363641</c:v>
              </c:pt>
              <c:pt idx="153">
                <c:v>69.154663636363637</c:v>
              </c:pt>
              <c:pt idx="154">
                <c:v>69.352400000000003</c:v>
              </c:pt>
              <c:pt idx="155">
                <c:v>69.570109090909099</c:v>
              </c:pt>
              <c:pt idx="156">
                <c:v>69.872299999999996</c:v>
              </c:pt>
              <c:pt idx="157">
                <c:v>70.219318181818181</c:v>
              </c:pt>
              <c:pt idx="158">
                <c:v>70.436763636363636</c:v>
              </c:pt>
              <c:pt idx="159">
                <c:v>70.617636363636365</c:v>
              </c:pt>
              <c:pt idx="160">
                <c:v>70.826254545454546</c:v>
              </c:pt>
              <c:pt idx="161">
                <c:v>71.034618181818189</c:v>
              </c:pt>
              <c:pt idx="162">
                <c:v>71.247836363636353</c:v>
              </c:pt>
              <c:pt idx="163">
                <c:v>71.554509090909093</c:v>
              </c:pt>
              <c:pt idx="164">
                <c:v>71.859409090909082</c:v>
              </c:pt>
              <c:pt idx="165">
                <c:v>72.026090909090911</c:v>
              </c:pt>
              <c:pt idx="166">
                <c:v>72.141172727272732</c:v>
              </c:pt>
              <c:pt idx="167">
                <c:v>72.257354545454547</c:v>
              </c:pt>
              <c:pt idx="168">
                <c:v>72.400190909090909</c:v>
              </c:pt>
              <c:pt idx="169">
                <c:v>72.617609090909085</c:v>
              </c:pt>
              <c:pt idx="170">
                <c:v>72.922436363636365</c:v>
              </c:pt>
              <c:pt idx="171">
                <c:v>73.236354545454546</c:v>
              </c:pt>
              <c:pt idx="172">
                <c:v>73.409836363636359</c:v>
              </c:pt>
              <c:pt idx="173">
                <c:v>73.572036363636371</c:v>
              </c:pt>
              <c:pt idx="174">
                <c:v>73.734372727272728</c:v>
              </c:pt>
              <c:pt idx="175">
                <c:v>73.971463636363637</c:v>
              </c:pt>
              <c:pt idx="176">
                <c:v>74.23269090909092</c:v>
              </c:pt>
              <c:pt idx="177">
                <c:v>74.599509090909095</c:v>
              </c:pt>
              <c:pt idx="178">
                <c:v>75.007081818181817</c:v>
              </c:pt>
              <c:pt idx="179">
                <c:v>75.286518181818181</c:v>
              </c:pt>
              <c:pt idx="180">
                <c:v>75.512936363636356</c:v>
              </c:pt>
              <c:pt idx="181">
                <c:v>75.756181818181815</c:v>
              </c:pt>
              <c:pt idx="182">
                <c:v>75.694127272727272</c:v>
              </c:pt>
              <c:pt idx="183">
                <c:v>76.203490909090903</c:v>
              </c:pt>
              <c:pt idx="184">
                <c:v>76.449709090909096</c:v>
              </c:pt>
              <c:pt idx="185">
                <c:v>76.766927272727273</c:v>
              </c:pt>
              <c:pt idx="186">
                <c:v>76.934290909090905</c:v>
              </c:pt>
              <c:pt idx="187">
                <c:v>77.144563636363628</c:v>
              </c:pt>
              <c:pt idx="188">
                <c:v>77.241563636363637</c:v>
              </c:pt>
              <c:pt idx="189">
                <c:v>77.299463636363626</c:v>
              </c:pt>
              <c:pt idx="190">
                <c:v>77.409209090909087</c:v>
              </c:pt>
              <c:pt idx="191">
                <c:v>77.632172727272732</c:v>
              </c:pt>
              <c:pt idx="192">
                <c:v>78.270636363636356</c:v>
              </c:pt>
              <c:pt idx="193">
                <c:v>78.263872727272727</c:v>
              </c:pt>
              <c:pt idx="194">
                <c:v>78.309127272727267</c:v>
              </c:pt>
              <c:pt idx="195">
                <c:v>78.251499999999993</c:v>
              </c:pt>
              <c:pt idx="196">
                <c:v>78.239763636363634</c:v>
              </c:pt>
              <c:pt idx="197">
                <c:v>78.235254545454552</c:v>
              </c:pt>
              <c:pt idx="198">
                <c:v>78.305300000000003</c:v>
              </c:pt>
              <c:pt idx="199">
                <c:v>78.409590909090909</c:v>
              </c:pt>
              <c:pt idx="200">
                <c:v>78.405881818181811</c:v>
              </c:pt>
              <c:pt idx="201">
                <c:v>78.472009090909083</c:v>
              </c:pt>
              <c:pt idx="202">
                <c:v>78.595799999999997</c:v>
              </c:pt>
              <c:pt idx="203">
                <c:v>78.605981818181817</c:v>
              </c:pt>
              <c:pt idx="204">
                <c:v>78.531763636363635</c:v>
              </c:pt>
              <c:pt idx="205">
                <c:v>78.507636363636365</c:v>
              </c:pt>
              <c:pt idx="206">
                <c:v>78.535454545454542</c:v>
              </c:pt>
              <c:pt idx="207">
                <c:v>78.400936363636362</c:v>
              </c:pt>
              <c:pt idx="208">
                <c:v>78.308554545454541</c:v>
              </c:pt>
              <c:pt idx="209">
                <c:v>78.345300000000009</c:v>
              </c:pt>
              <c:pt idx="210">
                <c:v>78.307599999999994</c:v>
              </c:pt>
              <c:pt idx="211">
                <c:v>78.300509090909088</c:v>
              </c:pt>
              <c:pt idx="212">
                <c:v>78.358999999999995</c:v>
              </c:pt>
              <c:pt idx="213">
                <c:v>78.405836363636368</c:v>
              </c:pt>
              <c:pt idx="214">
                <c:v>78.436209090909088</c:v>
              </c:pt>
              <c:pt idx="215">
                <c:v>78.167127272727271</c:v>
              </c:pt>
              <c:pt idx="216">
                <c:v>77.839190909090902</c:v>
              </c:pt>
              <c:pt idx="217">
                <c:v>77.565727272727273</c:v>
              </c:pt>
              <c:pt idx="218">
                <c:v>77.307790909090912</c:v>
              </c:pt>
              <c:pt idx="219">
                <c:v>77.236281818181823</c:v>
              </c:pt>
              <c:pt idx="220">
                <c:v>77.196127272727281</c:v>
              </c:pt>
              <c:pt idx="221">
                <c:v>76.918263636363633</c:v>
              </c:pt>
              <c:pt idx="222">
                <c:v>76.619500000000002</c:v>
              </c:pt>
              <c:pt idx="223">
                <c:v>76.323690909090914</c:v>
              </c:pt>
              <c:pt idx="224">
                <c:v>76.018236363636362</c:v>
              </c:pt>
              <c:pt idx="225">
                <c:v>75.69074545454545</c:v>
              </c:pt>
              <c:pt idx="226">
                <c:v>75.52206363636364</c:v>
              </c:pt>
              <c:pt idx="227">
                <c:v>75.416209090909092</c:v>
              </c:pt>
              <c:pt idx="228">
                <c:v>75.086990909090915</c:v>
              </c:pt>
              <c:pt idx="229">
                <c:v>74.705281818181817</c:v>
              </c:pt>
              <c:pt idx="230">
                <c:v>74.380227272727268</c:v>
              </c:pt>
              <c:pt idx="231">
                <c:v>74.092818181818174</c:v>
              </c:pt>
              <c:pt idx="232">
                <c:v>73.890945454545445</c:v>
              </c:pt>
              <c:pt idx="233">
                <c:v>73.749981818181823</c:v>
              </c:pt>
              <c:pt idx="234">
                <c:v>73.552772727272725</c:v>
              </c:pt>
              <c:pt idx="235">
                <c:v>73.168109090909084</c:v>
              </c:pt>
              <c:pt idx="236">
                <c:v>72.713527272727276</c:v>
              </c:pt>
              <c:pt idx="237">
                <c:v>72.104945454545458</c:v>
              </c:pt>
              <c:pt idx="238">
                <c:v>71.567745454545445</c:v>
              </c:pt>
              <c:pt idx="239">
                <c:v>71.042209090909083</c:v>
              </c:pt>
              <c:pt idx="240">
                <c:v>70.587372727272722</c:v>
              </c:pt>
              <c:pt idx="241">
                <c:v>70.124027272727275</c:v>
              </c:pt>
              <c:pt idx="242">
                <c:v>69.512118181818181</c:v>
              </c:pt>
              <c:pt idx="243">
                <c:v>68.961863636363645</c:v>
              </c:pt>
              <c:pt idx="244">
                <c:v>68.382863636363638</c:v>
              </c:pt>
              <c:pt idx="245">
                <c:v>67.811227272727265</c:v>
              </c:pt>
              <c:pt idx="246">
                <c:v>67.20799090909091</c:v>
              </c:pt>
              <c:pt idx="247">
                <c:v>66.776945454545455</c:v>
              </c:pt>
              <c:pt idx="248">
                <c:v>66.321936363636368</c:v>
              </c:pt>
              <c:pt idx="249">
                <c:v>65.68892727272727</c:v>
              </c:pt>
              <c:pt idx="250">
                <c:v>65.068190909090902</c:v>
              </c:pt>
              <c:pt idx="251">
                <c:v>64.448099999999997</c:v>
              </c:pt>
              <c:pt idx="252">
                <c:v>63.811427272727272</c:v>
              </c:pt>
              <c:pt idx="253">
                <c:v>63.2</c:v>
              </c:pt>
              <c:pt idx="254">
                <c:v>62.703699999999998</c:v>
              </c:pt>
              <c:pt idx="255">
                <c:v>62.340390909090907</c:v>
              </c:pt>
              <c:pt idx="256">
                <c:v>61.798490909090908</c:v>
              </c:pt>
              <c:pt idx="257">
                <c:v>61.313536363636359</c:v>
              </c:pt>
              <c:pt idx="258">
                <c:v>60.843645454545452</c:v>
              </c:pt>
              <c:pt idx="259">
                <c:v>60.350809090909088</c:v>
              </c:pt>
              <c:pt idx="260">
                <c:v>59.860972727272724</c:v>
              </c:pt>
              <c:pt idx="261">
                <c:v>59.448063636363642</c:v>
              </c:pt>
              <c:pt idx="262">
                <c:v>58.995000000000005</c:v>
              </c:pt>
              <c:pt idx="263">
                <c:v>58.283818181818177</c:v>
              </c:pt>
              <c:pt idx="264">
                <c:v>57.495309090909089</c:v>
              </c:pt>
              <c:pt idx="265">
                <c:v>56.634509090909091</c:v>
              </c:pt>
              <c:pt idx="266">
                <c:v>56.006490909090914</c:v>
              </c:pt>
              <c:pt idx="267">
                <c:v>55.666990909090913</c:v>
              </c:pt>
              <c:pt idx="268">
                <c:v>55.409572727272732</c:v>
              </c:pt>
              <c:pt idx="269">
                <c:v>55.079281818181819</c:v>
              </c:pt>
              <c:pt idx="270">
                <c:v>54.77206363636364</c:v>
              </c:pt>
              <c:pt idx="271">
                <c:v>54.530154545454543</c:v>
              </c:pt>
              <c:pt idx="272">
                <c:v>54.43063636363636</c:v>
              </c:pt>
              <c:pt idx="273">
                <c:v>54.42372727272727</c:v>
              </c:pt>
              <c:pt idx="274">
                <c:v>54.57031818181818</c:v>
              </c:pt>
              <c:pt idx="275">
                <c:v>54.673609090909096</c:v>
              </c:pt>
              <c:pt idx="276">
                <c:v>54.803881818181821</c:v>
              </c:pt>
              <c:pt idx="277">
                <c:v>54.660118181818184</c:v>
              </c:pt>
              <c:pt idx="278">
                <c:v>54.420499999999997</c:v>
              </c:pt>
              <c:pt idx="279">
                <c:v>54.024881818181818</c:v>
              </c:pt>
              <c:pt idx="280">
                <c:v>53.632118181818186</c:v>
              </c:pt>
              <c:pt idx="281">
                <c:v>53.091209090909089</c:v>
              </c:pt>
              <c:pt idx="282">
                <c:v>52.67884545454546</c:v>
              </c:pt>
              <c:pt idx="283">
                <c:v>52.245090909090912</c:v>
              </c:pt>
              <c:pt idx="284">
                <c:v>51.510036363636367</c:v>
              </c:pt>
              <c:pt idx="285">
                <c:v>50.791709090909087</c:v>
              </c:pt>
              <c:pt idx="286">
                <c:v>50.046163636363637</c:v>
              </c:pt>
              <c:pt idx="287">
                <c:v>49.317881818181824</c:v>
              </c:pt>
              <c:pt idx="288">
                <c:v>48.588054545454547</c:v>
              </c:pt>
              <c:pt idx="289">
                <c:v>48.010009090909087</c:v>
              </c:pt>
              <c:pt idx="290">
                <c:v>47.490863636363635</c:v>
              </c:pt>
              <c:pt idx="291">
                <c:v>46.824236363636366</c:v>
              </c:pt>
              <c:pt idx="292">
                <c:v>46.095990909090908</c:v>
              </c:pt>
              <c:pt idx="293">
                <c:v>45.458590909090908</c:v>
              </c:pt>
              <c:pt idx="294">
                <c:v>44.807118181818183</c:v>
              </c:pt>
              <c:pt idx="295">
                <c:v>44.099881818181821</c:v>
              </c:pt>
              <c:pt idx="296">
                <c:v>43.509536363636364</c:v>
              </c:pt>
              <c:pt idx="297">
                <c:v>42.948399999999999</c:v>
              </c:pt>
              <c:pt idx="298">
                <c:v>42.239600000000003</c:v>
              </c:pt>
              <c:pt idx="299">
                <c:v>41.510027272727271</c:v>
              </c:pt>
              <c:pt idx="300">
                <c:v>40.822118181818183</c:v>
              </c:pt>
              <c:pt idx="301">
                <c:v>40.230836363636364</c:v>
              </c:pt>
              <c:pt idx="302">
                <c:v>39.669981818181817</c:v>
              </c:pt>
              <c:pt idx="303">
                <c:v>39.323827272727272</c:v>
              </c:pt>
              <c:pt idx="304">
                <c:v>38.978690909090908</c:v>
              </c:pt>
              <c:pt idx="305">
                <c:v>37.798536363636366</c:v>
              </c:pt>
              <c:pt idx="306">
                <c:v>37.352863636363637</c:v>
              </c:pt>
              <c:pt idx="307">
                <c:v>36.921272727272729</c:v>
              </c:pt>
              <c:pt idx="308">
                <c:v>36.509418181818177</c:v>
              </c:pt>
              <c:pt idx="309">
                <c:v>36.166263636363631</c:v>
              </c:pt>
              <c:pt idx="310">
                <c:v>35.920499999999997</c:v>
              </c:pt>
              <c:pt idx="311">
                <c:v>35.693318181818185</c:v>
              </c:pt>
              <c:pt idx="312">
                <c:v>35.302218181818183</c:v>
              </c:pt>
              <c:pt idx="313">
                <c:v>34.930918181818178</c:v>
              </c:pt>
              <c:pt idx="314">
                <c:v>34.523254545454549</c:v>
              </c:pt>
              <c:pt idx="315">
                <c:v>34.109672727272724</c:v>
              </c:pt>
              <c:pt idx="316">
                <c:v>33.691136363636367</c:v>
              </c:pt>
              <c:pt idx="317">
                <c:v>33.346699999999998</c:v>
              </c:pt>
              <c:pt idx="318">
                <c:v>33.091209090909096</c:v>
              </c:pt>
              <c:pt idx="319">
                <c:v>32.72591818181818</c:v>
              </c:pt>
              <c:pt idx="320">
                <c:v>32.353054545454548</c:v>
              </c:pt>
              <c:pt idx="321">
                <c:v>32.060563636363639</c:v>
              </c:pt>
              <c:pt idx="322">
                <c:v>31.821981818181822</c:v>
              </c:pt>
              <c:pt idx="323">
                <c:v>31.583490909090912</c:v>
              </c:pt>
              <c:pt idx="324">
                <c:v>31.362463636363636</c:v>
              </c:pt>
              <c:pt idx="325">
                <c:v>31.193245454545455</c:v>
              </c:pt>
              <c:pt idx="326">
                <c:v>30.872454545454545</c:v>
              </c:pt>
              <c:pt idx="327">
                <c:v>30.543890909090909</c:v>
              </c:pt>
              <c:pt idx="328">
                <c:v>30.269654545454546</c:v>
              </c:pt>
              <c:pt idx="329">
                <c:v>30.024563636363634</c:v>
              </c:pt>
              <c:pt idx="330">
                <c:v>29.783827272727272</c:v>
              </c:pt>
              <c:pt idx="331">
                <c:v>29.608981818181817</c:v>
              </c:pt>
              <c:pt idx="332">
                <c:v>29.452981818181819</c:v>
              </c:pt>
              <c:pt idx="333">
                <c:v>29.102672727272726</c:v>
              </c:pt>
              <c:pt idx="334">
                <c:v>28.754809090909092</c:v>
              </c:pt>
              <c:pt idx="335">
                <c:v>28.427272727272726</c:v>
              </c:pt>
              <c:pt idx="336">
                <c:v>28.275318181818182</c:v>
              </c:pt>
              <c:pt idx="337">
                <c:v>28.003754545454544</c:v>
              </c:pt>
              <c:pt idx="338">
                <c:v>27.817781818181821</c:v>
              </c:pt>
              <c:pt idx="339">
                <c:v>27.60910909090909</c:v>
              </c:pt>
              <c:pt idx="340">
                <c:v>27.227190909090908</c:v>
              </c:pt>
              <c:pt idx="341">
                <c:v>26.90721818181818</c:v>
              </c:pt>
              <c:pt idx="342">
                <c:v>26.657227272727269</c:v>
              </c:pt>
              <c:pt idx="343">
                <c:v>26.561918181818182</c:v>
              </c:pt>
              <c:pt idx="344">
                <c:v>26.454854545454545</c:v>
              </c:pt>
              <c:pt idx="345">
                <c:v>26.447027272727272</c:v>
              </c:pt>
              <c:pt idx="346">
                <c:v>26.438727272727274</c:v>
              </c:pt>
              <c:pt idx="347">
                <c:v>26.256518181818183</c:v>
              </c:pt>
              <c:pt idx="348">
                <c:v>26.094418181818181</c:v>
              </c:pt>
              <c:pt idx="349">
                <c:v>25.992872727272729</c:v>
              </c:pt>
              <c:pt idx="350">
                <c:v>25.90838181818182</c:v>
              </c:pt>
              <c:pt idx="351">
                <c:v>25.853136363636363</c:v>
              </c:pt>
              <c:pt idx="352">
                <c:v>25.756045454545458</c:v>
              </c:pt>
              <c:pt idx="353">
                <c:v>25.953209090909091</c:v>
              </c:pt>
              <c:pt idx="354">
                <c:v>25.905463636363638</c:v>
              </c:pt>
              <c:pt idx="355">
                <c:v>25.909736363636362</c:v>
              </c:pt>
              <c:pt idx="356">
                <c:v>25.942545454545453</c:v>
              </c:pt>
              <c:pt idx="357">
                <c:v>26.066036363636364</c:v>
              </c:pt>
              <c:pt idx="358">
                <c:v>26.145399999999999</c:v>
              </c:pt>
              <c:pt idx="359">
                <c:v>26.342399999999998</c:v>
              </c:pt>
              <c:pt idx="360">
                <c:v>26.467154545454544</c:v>
              </c:pt>
              <c:pt idx="361">
                <c:v>26.543800000000001</c:v>
              </c:pt>
              <c:pt idx="362">
                <c:v>26.621072727272725</c:v>
              </c:pt>
              <c:pt idx="363">
                <c:v>26.649854545454545</c:v>
              </c:pt>
              <c:pt idx="364">
                <c:v>26.495063636363636</c:v>
              </c:pt>
            </c:numLit>
          </c:val>
          <c:smooth val="0"/>
          <c:extLst>
            <c:ext xmlns:c16="http://schemas.microsoft.com/office/drawing/2014/chart" uri="{C3380CC4-5D6E-409C-BE32-E72D297353CC}">
              <c16:uniqueId val="{00000000-48C4-423E-AB14-633243A89B01}"/>
            </c:ext>
          </c:extLst>
        </c:ser>
        <c:ser>
          <c:idx val="1"/>
          <c:order val="1"/>
          <c:tx>
            <c:v>20/21</c:v>
          </c:tx>
          <c:spPr>
            <a:ln w="28575" cap="rnd">
              <a:solidFill>
                <a:schemeClr val="accent2"/>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54.56909090909091</c:v>
              </c:pt>
              <c:pt idx="1">
                <c:v>54.49818181818182</c:v>
              </c:pt>
              <c:pt idx="2">
                <c:v>54.50181818181818</c:v>
              </c:pt>
              <c:pt idx="3">
                <c:v>54.659090909090907</c:v>
              </c:pt>
              <c:pt idx="4">
                <c:v>54.884545454545453</c:v>
              </c:pt>
              <c:pt idx="5">
                <c:v>55.084545454545449</c:v>
              </c:pt>
              <c:pt idx="6">
                <c:v>55.307272727272725</c:v>
              </c:pt>
              <c:pt idx="7">
                <c:v>55.581818181818178</c:v>
              </c:pt>
              <c:pt idx="8">
                <c:v>55.91</c:v>
              </c:pt>
              <c:pt idx="9">
                <c:v>56.24545454545455</c:v>
              </c:pt>
              <c:pt idx="10">
                <c:v>56.617272727272727</c:v>
              </c:pt>
              <c:pt idx="11">
                <c:v>57.092727272727274</c:v>
              </c:pt>
              <c:pt idx="12">
                <c:v>57.366363636363637</c:v>
              </c:pt>
              <c:pt idx="13">
                <c:v>57.642727272727278</c:v>
              </c:pt>
              <c:pt idx="14">
                <c:v>57.863636363636367</c:v>
              </c:pt>
              <c:pt idx="15">
                <c:v>58.152727272727269</c:v>
              </c:pt>
              <c:pt idx="16">
                <c:v>58.461818181818188</c:v>
              </c:pt>
              <c:pt idx="17">
                <c:v>58.81363636363637</c:v>
              </c:pt>
              <c:pt idx="18">
                <c:v>59.242727272727272</c:v>
              </c:pt>
              <c:pt idx="19">
                <c:v>59.514545454545448</c:v>
              </c:pt>
              <c:pt idx="20">
                <c:v>59.859090909090916</c:v>
              </c:pt>
              <c:pt idx="21">
                <c:v>59.593636363636364</c:v>
              </c:pt>
              <c:pt idx="22">
                <c:v>60.525454545454544</c:v>
              </c:pt>
              <c:pt idx="23">
                <c:v>60.887272727272723</c:v>
              </c:pt>
              <c:pt idx="24">
                <c:v>61.204545454545453</c:v>
              </c:pt>
              <c:pt idx="25">
                <c:v>61.630909090909093</c:v>
              </c:pt>
              <c:pt idx="26">
                <c:v>61.93363636363636</c:v>
              </c:pt>
              <c:pt idx="27">
                <c:v>62.201818181818183</c:v>
              </c:pt>
              <c:pt idx="28">
                <c:v>62.517272727272733</c:v>
              </c:pt>
              <c:pt idx="29">
                <c:v>62.838181818181823</c:v>
              </c:pt>
              <c:pt idx="30">
                <c:v>63.403636363636366</c:v>
              </c:pt>
              <c:pt idx="31">
                <c:v>63.76</c:v>
              </c:pt>
              <c:pt idx="32">
                <c:v>64.11090909090909</c:v>
              </c:pt>
              <c:pt idx="33">
                <c:v>64.429090909090917</c:v>
              </c:pt>
              <c:pt idx="34">
                <c:v>64.723636363636373</c:v>
              </c:pt>
              <c:pt idx="35">
                <c:v>65.013636363636365</c:v>
              </c:pt>
              <c:pt idx="36">
                <c:v>65.347272727272738</c:v>
              </c:pt>
              <c:pt idx="37">
                <c:v>65.75272727272727</c:v>
              </c:pt>
              <c:pt idx="38">
                <c:v>66.243636363636355</c:v>
              </c:pt>
              <c:pt idx="39">
                <c:v>66.649999999999991</c:v>
              </c:pt>
              <c:pt idx="40">
                <c:v>66.978181818181824</c:v>
              </c:pt>
              <c:pt idx="41">
                <c:v>67.122727272727275</c:v>
              </c:pt>
              <c:pt idx="42">
                <c:v>67.313636363636363</c:v>
              </c:pt>
              <c:pt idx="43">
                <c:v>67.525454545454537</c:v>
              </c:pt>
              <c:pt idx="44">
                <c:v>67.769090909090906</c:v>
              </c:pt>
              <c:pt idx="45">
                <c:v>68.13272727272728</c:v>
              </c:pt>
              <c:pt idx="46">
                <c:v>68.523636363636356</c:v>
              </c:pt>
              <c:pt idx="47">
                <c:v>68.86545454545454</c:v>
              </c:pt>
              <c:pt idx="48">
                <c:v>69.167272727272731</c:v>
              </c:pt>
              <c:pt idx="49">
                <c:v>69.452727272727273</c:v>
              </c:pt>
              <c:pt idx="50">
                <c:v>69.826363636363638</c:v>
              </c:pt>
              <c:pt idx="51">
                <c:v>70.267272727272726</c:v>
              </c:pt>
              <c:pt idx="52">
                <c:v>70.705454545454543</c:v>
              </c:pt>
              <c:pt idx="53">
                <c:v>71.106363636363639</c:v>
              </c:pt>
              <c:pt idx="54">
                <c:v>71.399999999999991</c:v>
              </c:pt>
              <c:pt idx="55">
                <c:v>71.712727272727278</c:v>
              </c:pt>
              <c:pt idx="56">
                <c:v>71.916363636363641</c:v>
              </c:pt>
              <c:pt idx="57">
                <c:v>72.156363636363636</c:v>
              </c:pt>
              <c:pt idx="58">
                <c:v>72.411818181818177</c:v>
              </c:pt>
              <c:pt idx="59">
                <c:v>71.982727272727274</c:v>
              </c:pt>
              <c:pt idx="60">
                <c:v>73.076363636363638</c:v>
              </c:pt>
              <c:pt idx="61">
                <c:v>73.370909090909095</c:v>
              </c:pt>
              <c:pt idx="62">
                <c:v>73.623636363636365</c:v>
              </c:pt>
              <c:pt idx="63">
                <c:v>73.875454545454545</c:v>
              </c:pt>
              <c:pt idx="64">
                <c:v>74.141818181818181</c:v>
              </c:pt>
              <c:pt idx="65">
                <c:v>74.412727272727267</c:v>
              </c:pt>
              <c:pt idx="66">
                <c:v>74.75272727272727</c:v>
              </c:pt>
              <c:pt idx="67">
                <c:v>75.093636363636364</c:v>
              </c:pt>
              <c:pt idx="68">
                <c:v>75.310909090909092</c:v>
              </c:pt>
              <c:pt idx="69">
                <c:v>75.462727272727278</c:v>
              </c:pt>
              <c:pt idx="70">
                <c:v>75.621818181818185</c:v>
              </c:pt>
              <c:pt idx="71">
                <c:v>75.856363636363639</c:v>
              </c:pt>
              <c:pt idx="72">
                <c:v>76.128181818181815</c:v>
              </c:pt>
              <c:pt idx="73">
                <c:v>76.49545454545455</c:v>
              </c:pt>
              <c:pt idx="74">
                <c:v>76.855454545454549</c:v>
              </c:pt>
              <c:pt idx="75">
                <c:v>77.053636363636372</c:v>
              </c:pt>
              <c:pt idx="76">
                <c:v>77.240909090909085</c:v>
              </c:pt>
              <c:pt idx="77">
                <c:v>77.418181818181822</c:v>
              </c:pt>
              <c:pt idx="78">
                <c:v>77.625454545454545</c:v>
              </c:pt>
              <c:pt idx="79">
                <c:v>77.855454545454549</c:v>
              </c:pt>
              <c:pt idx="80">
                <c:v>78.199090909090913</c:v>
              </c:pt>
              <c:pt idx="81">
                <c:v>78.569999999999993</c:v>
              </c:pt>
              <c:pt idx="82">
                <c:v>78.84</c:v>
              </c:pt>
              <c:pt idx="83">
                <c:v>79.070909090909083</c:v>
              </c:pt>
              <c:pt idx="84">
                <c:v>79.286363636363632</c:v>
              </c:pt>
              <c:pt idx="85">
                <c:v>79.50181818181818</c:v>
              </c:pt>
              <c:pt idx="86">
                <c:v>79.760000000000005</c:v>
              </c:pt>
              <c:pt idx="87">
                <c:v>80.105454545454549</c:v>
              </c:pt>
              <c:pt idx="88">
                <c:v>80.473636363636373</c:v>
              </c:pt>
              <c:pt idx="89">
                <c:v>80.728181818181824</c:v>
              </c:pt>
              <c:pt idx="90">
                <c:v>80.832727272727269</c:v>
              </c:pt>
              <c:pt idx="91">
                <c:v>81.147272727272721</c:v>
              </c:pt>
              <c:pt idx="92">
                <c:v>81.343636363636364</c:v>
              </c:pt>
              <c:pt idx="93">
                <c:v>81.643636363636361</c:v>
              </c:pt>
              <c:pt idx="94">
                <c:v>82.025454545454537</c:v>
              </c:pt>
              <c:pt idx="95">
                <c:v>82.417272727272731</c:v>
              </c:pt>
              <c:pt idx="96">
                <c:v>82.629090909090905</c:v>
              </c:pt>
              <c:pt idx="97">
                <c:v>82.75454545454545</c:v>
              </c:pt>
              <c:pt idx="98">
                <c:v>82.858181818181819</c:v>
              </c:pt>
              <c:pt idx="99">
                <c:v>82.960909090909098</c:v>
              </c:pt>
              <c:pt idx="100">
                <c:v>83.16</c:v>
              </c:pt>
              <c:pt idx="101">
                <c:v>83.471818181818193</c:v>
              </c:pt>
              <c:pt idx="102">
                <c:v>83.86181818181818</c:v>
              </c:pt>
              <c:pt idx="103">
                <c:v>84.127272727272725</c:v>
              </c:pt>
              <c:pt idx="104">
                <c:v>84.209090909090904</c:v>
              </c:pt>
              <c:pt idx="105">
                <c:v>84.183636363636367</c:v>
              </c:pt>
              <c:pt idx="106">
                <c:v>84.25090909090909</c:v>
              </c:pt>
              <c:pt idx="107">
                <c:v>84.330909090909088</c:v>
              </c:pt>
              <c:pt idx="108">
                <c:v>84.439090909090908</c:v>
              </c:pt>
              <c:pt idx="109">
                <c:v>84.63727272727273</c:v>
              </c:pt>
              <c:pt idx="110">
                <c:v>84.715454545454548</c:v>
              </c:pt>
              <c:pt idx="111">
                <c:v>84.743636363636355</c:v>
              </c:pt>
              <c:pt idx="112">
                <c:v>84.788181818181812</c:v>
              </c:pt>
              <c:pt idx="113">
                <c:v>84.829090909090908</c:v>
              </c:pt>
              <c:pt idx="114">
                <c:v>84.898181818181811</c:v>
              </c:pt>
              <c:pt idx="115">
                <c:v>84.945454545454538</c:v>
              </c:pt>
              <c:pt idx="116">
                <c:v>85.25272727272727</c:v>
              </c:pt>
              <c:pt idx="117">
                <c:v>85.465454545454548</c:v>
              </c:pt>
              <c:pt idx="118">
                <c:v>85.757272727272735</c:v>
              </c:pt>
              <c:pt idx="119">
                <c:v>85.942727272727268</c:v>
              </c:pt>
              <c:pt idx="120">
                <c:v>86.105454545454549</c:v>
              </c:pt>
              <c:pt idx="121">
                <c:v>85.946363636363628</c:v>
              </c:pt>
              <c:pt idx="122">
                <c:v>86.507272727272735</c:v>
              </c:pt>
              <c:pt idx="123">
                <c:v>86.798181818181817</c:v>
              </c:pt>
              <c:pt idx="124">
                <c:v>86.992727272727265</c:v>
              </c:pt>
              <c:pt idx="125">
                <c:v>87.170909090909092</c:v>
              </c:pt>
              <c:pt idx="126">
                <c:v>87.334545454545449</c:v>
              </c:pt>
              <c:pt idx="127">
                <c:v>87.523636363636356</c:v>
              </c:pt>
              <c:pt idx="128">
                <c:v>87.74818181818182</c:v>
              </c:pt>
              <c:pt idx="129">
                <c:v>88.048181818181817</c:v>
              </c:pt>
              <c:pt idx="130">
                <c:v>88.375454545454545</c:v>
              </c:pt>
              <c:pt idx="131">
                <c:v>88.560909090909092</c:v>
              </c:pt>
              <c:pt idx="132">
                <c:v>88.738181818181815</c:v>
              </c:pt>
              <c:pt idx="133">
                <c:v>88.931818181818187</c:v>
              </c:pt>
              <c:pt idx="134">
                <c:v>89.11818181818181</c:v>
              </c:pt>
              <c:pt idx="135">
                <c:v>89.346363636363634</c:v>
              </c:pt>
              <c:pt idx="136">
                <c:v>89.623636363636365</c:v>
              </c:pt>
              <c:pt idx="137">
                <c:v>89.919090909090912</c:v>
              </c:pt>
              <c:pt idx="138">
                <c:v>90.13818181818182</c:v>
              </c:pt>
              <c:pt idx="139">
                <c:v>90.323636363636354</c:v>
              </c:pt>
              <c:pt idx="140">
                <c:v>90.51</c:v>
              </c:pt>
              <c:pt idx="141">
                <c:v>90.693636363636358</c:v>
              </c:pt>
              <c:pt idx="142">
                <c:v>90.936363636363637</c:v>
              </c:pt>
              <c:pt idx="143">
                <c:v>91.241818181818175</c:v>
              </c:pt>
              <c:pt idx="144">
                <c:v>91.540909090909096</c:v>
              </c:pt>
              <c:pt idx="145">
                <c:v>91.656363636363636</c:v>
              </c:pt>
              <c:pt idx="146">
                <c:v>91.799090909090907</c:v>
              </c:pt>
              <c:pt idx="147">
                <c:v>91.928181818181827</c:v>
              </c:pt>
              <c:pt idx="148">
                <c:v>91.99</c:v>
              </c:pt>
              <c:pt idx="149">
                <c:v>91.948181818181808</c:v>
              </c:pt>
              <c:pt idx="150">
                <c:v>92.087272727272733</c:v>
              </c:pt>
              <c:pt idx="151">
                <c:v>92.237272727272725</c:v>
              </c:pt>
              <c:pt idx="152">
                <c:v>91.991818181818175</c:v>
              </c:pt>
              <c:pt idx="153">
                <c:v>92.01</c:v>
              </c:pt>
              <c:pt idx="154">
                <c:v>92.284545454545452</c:v>
              </c:pt>
              <c:pt idx="155">
                <c:v>92.44</c:v>
              </c:pt>
              <c:pt idx="156">
                <c:v>92.596363636363634</c:v>
              </c:pt>
              <c:pt idx="157">
                <c:v>92.841818181818184</c:v>
              </c:pt>
              <c:pt idx="158">
                <c:v>93.080909090909088</c:v>
              </c:pt>
              <c:pt idx="159">
                <c:v>93.207272727272724</c:v>
              </c:pt>
              <c:pt idx="160">
                <c:v>93.324545454545444</c:v>
              </c:pt>
              <c:pt idx="161">
                <c:v>93.459090909090904</c:v>
              </c:pt>
              <c:pt idx="162">
                <c:v>93.562727272727273</c:v>
              </c:pt>
              <c:pt idx="163">
                <c:v>93.712727272727264</c:v>
              </c:pt>
              <c:pt idx="164">
                <c:v>93.975454545454554</c:v>
              </c:pt>
              <c:pt idx="165">
                <c:v>94.24545454545455</c:v>
              </c:pt>
              <c:pt idx="166">
                <c:v>94.38636363636364</c:v>
              </c:pt>
              <c:pt idx="167">
                <c:v>94.49727272727273</c:v>
              </c:pt>
              <c:pt idx="168">
                <c:v>94.600909090909084</c:v>
              </c:pt>
              <c:pt idx="169">
                <c:v>94.562727272727273</c:v>
              </c:pt>
              <c:pt idx="170">
                <c:v>94.702727272727273</c:v>
              </c:pt>
              <c:pt idx="171">
                <c:v>94.904545454545456</c:v>
              </c:pt>
              <c:pt idx="172">
                <c:v>95.105454545454549</c:v>
              </c:pt>
              <c:pt idx="173">
                <c:v>95.181818181818187</c:v>
              </c:pt>
              <c:pt idx="174">
                <c:v>95.272727272727266</c:v>
              </c:pt>
              <c:pt idx="175">
                <c:v>95.36727272727272</c:v>
              </c:pt>
              <c:pt idx="176">
                <c:v>95.492727272727279</c:v>
              </c:pt>
              <c:pt idx="177">
                <c:v>95.61090909090909</c:v>
              </c:pt>
              <c:pt idx="178">
                <c:v>95.75545454545454</c:v>
              </c:pt>
              <c:pt idx="179">
                <c:v>95.878181818181829</c:v>
              </c:pt>
              <c:pt idx="180">
                <c:v>95.822727272727263</c:v>
              </c:pt>
              <c:pt idx="181">
                <c:v>95.780909090909077</c:v>
              </c:pt>
              <c:pt idx="182">
                <c:v>95.7</c:v>
              </c:pt>
              <c:pt idx="183">
                <c:v>95.74909090909091</c:v>
              </c:pt>
              <c:pt idx="184">
                <c:v>95.859090909090909</c:v>
              </c:pt>
              <c:pt idx="185">
                <c:v>96.067272727272723</c:v>
              </c:pt>
              <c:pt idx="186">
                <c:v>96.29</c:v>
              </c:pt>
              <c:pt idx="187">
                <c:v>96.346363636363634</c:v>
              </c:pt>
              <c:pt idx="188">
                <c:v>96.413636363636357</c:v>
              </c:pt>
              <c:pt idx="189">
                <c:v>96.46</c:v>
              </c:pt>
              <c:pt idx="190">
                <c:v>96.50545454545454</c:v>
              </c:pt>
              <c:pt idx="191">
                <c:v>96.57</c:v>
              </c:pt>
              <c:pt idx="192">
                <c:v>96.807272727272732</c:v>
              </c:pt>
              <c:pt idx="193">
                <c:v>96.916363636363627</c:v>
              </c:pt>
              <c:pt idx="194">
                <c:v>96.858181818181819</c:v>
              </c:pt>
              <c:pt idx="195">
                <c:v>96.74818181818182</c:v>
              </c:pt>
              <c:pt idx="196">
                <c:v>96.623636363636351</c:v>
              </c:pt>
              <c:pt idx="197">
                <c:v>96.454545454545453</c:v>
              </c:pt>
              <c:pt idx="198">
                <c:v>96.276363636363627</c:v>
              </c:pt>
              <c:pt idx="199">
                <c:v>96.047272727272727</c:v>
              </c:pt>
              <c:pt idx="200">
                <c:v>96.159090909090907</c:v>
              </c:pt>
              <c:pt idx="201">
                <c:v>96.029999999999987</c:v>
              </c:pt>
              <c:pt idx="202">
                <c:v>95.937272727272727</c:v>
              </c:pt>
              <c:pt idx="203">
                <c:v>95.896363636363631</c:v>
              </c:pt>
              <c:pt idx="204">
                <c:v>95.841818181818184</c:v>
              </c:pt>
              <c:pt idx="205">
                <c:v>95.8</c:v>
              </c:pt>
              <c:pt idx="206">
                <c:v>95.918181818181807</c:v>
              </c:pt>
              <c:pt idx="207">
                <c:v>96.026363636363627</c:v>
              </c:pt>
              <c:pt idx="208">
                <c:v>96.022727272727266</c:v>
              </c:pt>
              <c:pt idx="209">
                <c:v>95.871818181818171</c:v>
              </c:pt>
              <c:pt idx="210">
                <c:v>95.791818181818186</c:v>
              </c:pt>
              <c:pt idx="211">
                <c:v>95.704545454545453</c:v>
              </c:pt>
              <c:pt idx="212">
                <c:v>95.74727272727273</c:v>
              </c:pt>
              <c:pt idx="213">
                <c:v>95.856363636363639</c:v>
              </c:pt>
              <c:pt idx="214">
                <c:v>96.023636363636356</c:v>
              </c:pt>
              <c:pt idx="215">
                <c:v>96.082727272727283</c:v>
              </c:pt>
              <c:pt idx="216">
                <c:v>95.983636363636364</c:v>
              </c:pt>
              <c:pt idx="217">
                <c:v>95.796363636363637</c:v>
              </c:pt>
              <c:pt idx="218">
                <c:v>95.587272727272733</c:v>
              </c:pt>
              <c:pt idx="219">
                <c:v>95.443636363636372</c:v>
              </c:pt>
              <c:pt idx="220">
                <c:v>95.38909090909091</c:v>
              </c:pt>
              <c:pt idx="221">
                <c:v>95.36</c:v>
              </c:pt>
              <c:pt idx="222">
                <c:v>95.184545454545457</c:v>
              </c:pt>
              <c:pt idx="223">
                <c:v>94.912727272727267</c:v>
              </c:pt>
              <c:pt idx="224">
                <c:v>94.719090909090923</c:v>
              </c:pt>
              <c:pt idx="225">
                <c:v>94.514545454545456</c:v>
              </c:pt>
              <c:pt idx="226">
                <c:v>94.328181818181804</c:v>
              </c:pt>
              <c:pt idx="227">
                <c:v>94.312727272727273</c:v>
              </c:pt>
              <c:pt idx="228">
                <c:v>94.341818181818184</c:v>
              </c:pt>
              <c:pt idx="229">
                <c:v>94.199090909090913</c:v>
              </c:pt>
              <c:pt idx="230">
                <c:v>94.042727272727276</c:v>
              </c:pt>
              <c:pt idx="231">
                <c:v>93.916363636363627</c:v>
              </c:pt>
              <c:pt idx="232">
                <c:v>93.708181818181814</c:v>
              </c:pt>
              <c:pt idx="233">
                <c:v>93.395454545454541</c:v>
              </c:pt>
              <c:pt idx="234">
                <c:v>93.186363636363637</c:v>
              </c:pt>
              <c:pt idx="235">
                <c:v>92.948181818181808</c:v>
              </c:pt>
              <c:pt idx="236">
                <c:v>92.587272727272733</c:v>
              </c:pt>
              <c:pt idx="237">
                <c:v>92.189090909090908</c:v>
              </c:pt>
              <c:pt idx="238">
                <c:v>91.701818181818183</c:v>
              </c:pt>
              <c:pt idx="239">
                <c:v>91.178181818181827</c:v>
              </c:pt>
              <c:pt idx="240">
                <c:v>90.644545454545451</c:v>
              </c:pt>
              <c:pt idx="241">
                <c:v>90.212727272727278</c:v>
              </c:pt>
              <c:pt idx="242">
                <c:v>89.770909090909086</c:v>
              </c:pt>
              <c:pt idx="243">
                <c:v>89.233636363636364</c:v>
              </c:pt>
              <c:pt idx="244">
                <c:v>88.645454545454541</c:v>
              </c:pt>
              <c:pt idx="245">
                <c:v>87.980909090909094</c:v>
              </c:pt>
              <c:pt idx="246">
                <c:v>87.327272727272728</c:v>
              </c:pt>
              <c:pt idx="247">
                <c:v>86.734545454545454</c:v>
              </c:pt>
              <c:pt idx="248">
                <c:v>86.304545454545462</c:v>
              </c:pt>
              <c:pt idx="249">
                <c:v>85.87</c:v>
              </c:pt>
              <c:pt idx="250">
                <c:v>85.295454545454547</c:v>
              </c:pt>
              <c:pt idx="251">
                <c:v>84.719090909090909</c:v>
              </c:pt>
              <c:pt idx="252">
                <c:v>84</c:v>
              </c:pt>
              <c:pt idx="253">
                <c:v>83.352727272727279</c:v>
              </c:pt>
              <c:pt idx="254">
                <c:v>82.75272727272727</c:v>
              </c:pt>
              <c:pt idx="255">
                <c:v>82.292727272727276</c:v>
              </c:pt>
              <c:pt idx="256">
                <c:v>81.924545454545452</c:v>
              </c:pt>
              <c:pt idx="257">
                <c:v>81.467272727272729</c:v>
              </c:pt>
              <c:pt idx="258">
                <c:v>81.010909090909095</c:v>
              </c:pt>
              <c:pt idx="259">
                <c:v>80.572727272727263</c:v>
              </c:pt>
              <c:pt idx="260">
                <c:v>80.145454545454541</c:v>
              </c:pt>
              <c:pt idx="261">
                <c:v>79.776363636363627</c:v>
              </c:pt>
              <c:pt idx="262">
                <c:v>79.527272727272717</c:v>
              </c:pt>
              <c:pt idx="263">
                <c:v>79.24454545454546</c:v>
              </c:pt>
              <c:pt idx="264">
                <c:v>78.856363636363639</c:v>
              </c:pt>
              <c:pt idx="265">
                <c:v>78.523636363636356</c:v>
              </c:pt>
              <c:pt idx="266">
                <c:v>78.282727272727271</c:v>
              </c:pt>
              <c:pt idx="267">
                <c:v>78.090909090909093</c:v>
              </c:pt>
              <c:pt idx="268">
                <c:v>77.725454545454554</c:v>
              </c:pt>
              <c:pt idx="269">
                <c:v>77.549090909090907</c:v>
              </c:pt>
              <c:pt idx="270">
                <c:v>77.171818181818182</c:v>
              </c:pt>
              <c:pt idx="271">
                <c:v>76.662727272727267</c:v>
              </c:pt>
              <c:pt idx="272">
                <c:v>76.148181818181811</c:v>
              </c:pt>
              <c:pt idx="273">
                <c:v>75.63454545454546</c:v>
              </c:pt>
              <c:pt idx="274">
                <c:v>75.164545454545447</c:v>
              </c:pt>
              <c:pt idx="275">
                <c:v>74.78</c:v>
              </c:pt>
              <c:pt idx="276">
                <c:v>74.24909090909091</c:v>
              </c:pt>
              <c:pt idx="277">
                <c:v>73.517272727272726</c:v>
              </c:pt>
              <c:pt idx="278">
                <c:v>72.88272727272728</c:v>
              </c:pt>
              <c:pt idx="279">
                <c:v>72.040000000000006</c:v>
              </c:pt>
              <c:pt idx="280">
                <c:v>71.227272727272734</c:v>
              </c:pt>
              <c:pt idx="281">
                <c:v>70.310909090909092</c:v>
              </c:pt>
              <c:pt idx="282">
                <c:v>69.207272727272724</c:v>
              </c:pt>
              <c:pt idx="283">
                <c:v>68.390909090909091</c:v>
              </c:pt>
              <c:pt idx="284">
                <c:v>67.6190909090909</c:v>
              </c:pt>
              <c:pt idx="285">
                <c:v>66.726363636363644</c:v>
              </c:pt>
              <c:pt idx="286">
                <c:v>65.855454545454549</c:v>
              </c:pt>
              <c:pt idx="287">
                <c:v>65.031818181818181</c:v>
              </c:pt>
              <c:pt idx="288">
                <c:v>64.157272727272726</c:v>
              </c:pt>
              <c:pt idx="289">
                <c:v>63.207272727272724</c:v>
              </c:pt>
              <c:pt idx="290">
                <c:v>62.41</c:v>
              </c:pt>
              <c:pt idx="291">
                <c:v>61.651818181818179</c:v>
              </c:pt>
              <c:pt idx="292">
                <c:v>60.765454545454539</c:v>
              </c:pt>
              <c:pt idx="293">
                <c:v>59.99636363636364</c:v>
              </c:pt>
              <c:pt idx="294">
                <c:v>59.400909090909089</c:v>
              </c:pt>
              <c:pt idx="295">
                <c:v>58.800909090909087</c:v>
              </c:pt>
              <c:pt idx="296">
                <c:v>58.18636363636363</c:v>
              </c:pt>
              <c:pt idx="297">
                <c:v>57.473327272727268</c:v>
              </c:pt>
              <c:pt idx="298">
                <c:v>56.875254545454546</c:v>
              </c:pt>
              <c:pt idx="299">
                <c:v>56.07292727272727</c:v>
              </c:pt>
              <c:pt idx="300">
                <c:v>55.284772727272731</c:v>
              </c:pt>
              <c:pt idx="301">
                <c:v>54.510445454545454</c:v>
              </c:pt>
              <c:pt idx="302">
                <c:v>53.876845454545453</c:v>
              </c:pt>
              <c:pt idx="303">
                <c:v>53.35861818181818</c:v>
              </c:pt>
              <c:pt idx="304">
                <c:v>52.875427272727272</c:v>
              </c:pt>
              <c:pt idx="305">
                <c:v>52.286899999999996</c:v>
              </c:pt>
              <c:pt idx="306">
                <c:v>51.597472727272724</c:v>
              </c:pt>
              <c:pt idx="307">
                <c:v>50.995618181818188</c:v>
              </c:pt>
              <c:pt idx="308">
                <c:v>50.522281818181817</c:v>
              </c:pt>
              <c:pt idx="309">
                <c:v>50.003772727272732</c:v>
              </c:pt>
              <c:pt idx="310">
                <c:v>49.520063636363631</c:v>
              </c:pt>
              <c:pt idx="311">
                <c:v>49.122863636363633</c:v>
              </c:pt>
              <c:pt idx="312">
                <c:v>48.588645454545457</c:v>
              </c:pt>
              <c:pt idx="313">
                <c:v>47.731709090909092</c:v>
              </c:pt>
              <c:pt idx="314">
                <c:v>46.822900000000004</c:v>
              </c:pt>
              <c:pt idx="315">
                <c:v>45.914254545454547</c:v>
              </c:pt>
              <c:pt idx="316">
                <c:v>44.992963636363633</c:v>
              </c:pt>
              <c:pt idx="317">
                <c:v>44.05475454545455</c:v>
              </c:pt>
              <c:pt idx="318">
                <c:v>43.19286363636364</c:v>
              </c:pt>
              <c:pt idx="319">
                <c:v>42.355336363636361</c:v>
              </c:pt>
              <c:pt idx="320">
                <c:v>41.549809090909093</c:v>
              </c:pt>
              <c:pt idx="321">
                <c:v>40.904636363636364</c:v>
              </c:pt>
              <c:pt idx="322">
                <c:v>40.414181818181817</c:v>
              </c:pt>
              <c:pt idx="323">
                <c:v>39.655218181818185</c:v>
              </c:pt>
              <c:pt idx="324">
                <c:v>39.213109090909093</c:v>
              </c:pt>
              <c:pt idx="325">
                <c:v>38.9694</c:v>
              </c:pt>
              <c:pt idx="326">
                <c:v>38.796309090909091</c:v>
              </c:pt>
              <c:pt idx="327">
                <c:v>38.397636363636366</c:v>
              </c:pt>
              <c:pt idx="328">
                <c:v>38.111245454545454</c:v>
              </c:pt>
              <c:pt idx="329">
                <c:v>37.933236363636361</c:v>
              </c:pt>
              <c:pt idx="330">
                <c:v>37.69610909090909</c:v>
              </c:pt>
              <c:pt idx="331">
                <c:v>37.432890909090908</c:v>
              </c:pt>
              <c:pt idx="332">
                <c:v>37.235545454545452</c:v>
              </c:pt>
              <c:pt idx="333">
                <c:v>36.975854545454546</c:v>
              </c:pt>
              <c:pt idx="334">
                <c:v>37.10178181818182</c:v>
              </c:pt>
              <c:pt idx="335">
                <c:v>36.773027272727276</c:v>
              </c:pt>
              <c:pt idx="336">
                <c:v>36.401754545454544</c:v>
              </c:pt>
              <c:pt idx="337">
                <c:v>36.012163636363638</c:v>
              </c:pt>
              <c:pt idx="338">
                <c:v>35.600290909090909</c:v>
              </c:pt>
              <c:pt idx="339">
                <c:v>35.273663636363636</c:v>
              </c:pt>
              <c:pt idx="340">
                <c:v>34.942336363636365</c:v>
              </c:pt>
              <c:pt idx="341">
                <c:v>34.469945454545453</c:v>
              </c:pt>
              <c:pt idx="342">
                <c:v>34.0227</c:v>
              </c:pt>
              <c:pt idx="343">
                <c:v>33.687272727272727</c:v>
              </c:pt>
              <c:pt idx="344">
                <c:v>33.497990909090909</c:v>
              </c:pt>
              <c:pt idx="345">
                <c:v>33.352399999999996</c:v>
              </c:pt>
              <c:pt idx="346">
                <c:v>33.26140909090909</c:v>
              </c:pt>
              <c:pt idx="347">
                <c:v>33.144290909090905</c:v>
              </c:pt>
              <c:pt idx="348">
                <c:v>32.937281818181816</c:v>
              </c:pt>
              <c:pt idx="349">
                <c:v>32.688299999999998</c:v>
              </c:pt>
              <c:pt idx="350">
                <c:v>32.373845454545453</c:v>
              </c:pt>
              <c:pt idx="351">
                <c:v>32.004681818181815</c:v>
              </c:pt>
              <c:pt idx="352">
                <c:v>31.674827272727271</c:v>
              </c:pt>
              <c:pt idx="353">
                <c:v>31.453454545454544</c:v>
              </c:pt>
              <c:pt idx="354">
                <c:v>31.293554545454548</c:v>
              </c:pt>
              <c:pt idx="355">
                <c:v>30.981763636363635</c:v>
              </c:pt>
              <c:pt idx="356">
                <c:v>30.762209090909092</c:v>
              </c:pt>
              <c:pt idx="357">
                <c:v>30.603654545454546</c:v>
              </c:pt>
              <c:pt idx="358">
                <c:v>30.520745454545455</c:v>
              </c:pt>
              <c:pt idx="359">
                <c:v>30.564327272727272</c:v>
              </c:pt>
              <c:pt idx="360">
                <c:v>30.582072727272728</c:v>
              </c:pt>
              <c:pt idx="361">
                <c:v>30.647327272727274</c:v>
              </c:pt>
              <c:pt idx="362">
                <c:v>30.720027272727272</c:v>
              </c:pt>
              <c:pt idx="363">
                <c:v>31.005872727272727</c:v>
              </c:pt>
              <c:pt idx="364">
                <c:v>31.026627272727271</c:v>
              </c:pt>
            </c:numLit>
          </c:val>
          <c:smooth val="0"/>
          <c:extLst>
            <c:ext xmlns:c16="http://schemas.microsoft.com/office/drawing/2014/chart" uri="{C3380CC4-5D6E-409C-BE32-E72D297353CC}">
              <c16:uniqueId val="{00000001-48C4-423E-AB14-633243A89B01}"/>
            </c:ext>
          </c:extLst>
        </c:ser>
        <c:ser>
          <c:idx val="2"/>
          <c:order val="2"/>
          <c:tx>
            <c:v>19/20</c:v>
          </c:tx>
          <c:spPr>
            <a:ln w="28575" cap="rnd">
              <a:solidFill>
                <a:schemeClr val="accent3"/>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40.548545454545454</c:v>
              </c:pt>
              <c:pt idx="1">
                <c:v>40.781718181818185</c:v>
              </c:pt>
              <c:pt idx="2">
                <c:v>40.997109090909092</c:v>
              </c:pt>
              <c:pt idx="3">
                <c:v>42.331109090909088</c:v>
              </c:pt>
              <c:pt idx="4">
                <c:v>40.925236363636365</c:v>
              </c:pt>
              <c:pt idx="5">
                <c:v>41.149872727272729</c:v>
              </c:pt>
              <c:pt idx="6">
                <c:v>41.426781818181816</c:v>
              </c:pt>
              <c:pt idx="7">
                <c:v>41.581945454545455</c:v>
              </c:pt>
              <c:pt idx="8">
                <c:v>41.702936363636361</c:v>
              </c:pt>
              <c:pt idx="9">
                <c:v>41.776036363636365</c:v>
              </c:pt>
              <c:pt idx="10">
                <c:v>41.804927272727269</c:v>
              </c:pt>
              <c:pt idx="11">
                <c:v>41.786236363636363</c:v>
              </c:pt>
              <c:pt idx="12">
                <c:v>41.873581818181819</c:v>
              </c:pt>
              <c:pt idx="13">
                <c:v>40.790690909090912</c:v>
              </c:pt>
              <c:pt idx="14">
                <c:v>42.121954545454543</c:v>
              </c:pt>
              <c:pt idx="15">
                <c:v>42.304900000000004</c:v>
              </c:pt>
              <c:pt idx="16">
                <c:v>42.555545454545452</c:v>
              </c:pt>
              <c:pt idx="17">
                <c:v>42.926690909090908</c:v>
              </c:pt>
              <c:pt idx="18">
                <c:v>43.398200000000003</c:v>
              </c:pt>
              <c:pt idx="19">
                <c:v>43.92269090909091</c:v>
              </c:pt>
              <c:pt idx="20">
                <c:v>44.503236363636361</c:v>
              </c:pt>
              <c:pt idx="21">
                <c:v>45.082245454545451</c:v>
              </c:pt>
              <c:pt idx="22">
                <c:v>45.531354545454548</c:v>
              </c:pt>
              <c:pt idx="23">
                <c:v>45.989418181818181</c:v>
              </c:pt>
              <c:pt idx="24">
                <c:v>46.418181818181822</c:v>
              </c:pt>
              <c:pt idx="25">
                <c:v>46.848381818181814</c:v>
              </c:pt>
              <c:pt idx="26">
                <c:v>47.256181818181815</c:v>
              </c:pt>
              <c:pt idx="27">
                <c:v>47.639118181818183</c:v>
              </c:pt>
              <c:pt idx="28">
                <c:v>47.896000000000001</c:v>
              </c:pt>
              <c:pt idx="29">
                <c:v>48.186436363636361</c:v>
              </c:pt>
              <c:pt idx="30">
                <c:v>48.630690909090909</c:v>
              </c:pt>
              <c:pt idx="31">
                <c:v>48.992863636363637</c:v>
              </c:pt>
              <c:pt idx="32">
                <c:v>49.344572727272727</c:v>
              </c:pt>
              <c:pt idx="33">
                <c:v>49.70988181818182</c:v>
              </c:pt>
              <c:pt idx="34">
                <c:v>50.029418181818187</c:v>
              </c:pt>
              <c:pt idx="35">
                <c:v>50.203472727272725</c:v>
              </c:pt>
              <c:pt idx="36">
                <c:v>50.428990909090906</c:v>
              </c:pt>
              <c:pt idx="37">
                <c:v>50.706309090909095</c:v>
              </c:pt>
              <c:pt idx="38">
                <c:v>50.964063636363633</c:v>
              </c:pt>
              <c:pt idx="39">
                <c:v>51.244536363636364</c:v>
              </c:pt>
              <c:pt idx="40">
                <c:v>51.607318181818187</c:v>
              </c:pt>
              <c:pt idx="41">
                <c:v>51.970300000000002</c:v>
              </c:pt>
              <c:pt idx="42">
                <c:v>52.228072727272725</c:v>
              </c:pt>
              <c:pt idx="43">
                <c:v>52.481618181818185</c:v>
              </c:pt>
              <c:pt idx="44">
                <c:v>52.701509090909092</c:v>
              </c:pt>
              <c:pt idx="45">
                <c:v>52.945736363636364</c:v>
              </c:pt>
              <c:pt idx="46">
                <c:v>53.25209090909091</c:v>
              </c:pt>
              <c:pt idx="47">
                <c:v>53.687181818181813</c:v>
              </c:pt>
              <c:pt idx="48">
                <c:v>54.130209090909098</c:v>
              </c:pt>
              <c:pt idx="49">
                <c:v>54.500736363636364</c:v>
              </c:pt>
              <c:pt idx="50">
                <c:v>54.884736363636357</c:v>
              </c:pt>
              <c:pt idx="51">
                <c:v>55.280309090909093</c:v>
              </c:pt>
              <c:pt idx="52">
                <c:v>55.690945454545457</c:v>
              </c:pt>
              <c:pt idx="53">
                <c:v>56.142963636363632</c:v>
              </c:pt>
              <c:pt idx="54">
                <c:v>56.60266363636363</c:v>
              </c:pt>
              <c:pt idx="55">
                <c:v>57.175518181818184</c:v>
              </c:pt>
              <c:pt idx="56">
                <c:v>57.610372727272733</c:v>
              </c:pt>
              <c:pt idx="57">
                <c:v>57.945999999999998</c:v>
              </c:pt>
              <c:pt idx="58">
                <c:v>58.332500000000003</c:v>
              </c:pt>
              <c:pt idx="59">
                <c:v>58.790000000000006</c:v>
              </c:pt>
              <c:pt idx="60">
                <c:v>59.276436363636364</c:v>
              </c:pt>
              <c:pt idx="61">
                <c:v>59.82312727272727</c:v>
              </c:pt>
              <c:pt idx="62">
                <c:v>60.392318181818183</c:v>
              </c:pt>
              <c:pt idx="63">
                <c:v>60.846572727272729</c:v>
              </c:pt>
              <c:pt idx="64">
                <c:v>61.261999999999993</c:v>
              </c:pt>
              <c:pt idx="65">
                <c:v>61.648409090909098</c:v>
              </c:pt>
              <c:pt idx="66">
                <c:v>62.075009090909091</c:v>
              </c:pt>
              <c:pt idx="67">
                <c:v>62.509045454545458</c:v>
              </c:pt>
              <c:pt idx="68">
                <c:v>62.994581818181814</c:v>
              </c:pt>
              <c:pt idx="69">
                <c:v>63.475581818181816</c:v>
              </c:pt>
              <c:pt idx="70">
                <c:v>63.917100000000005</c:v>
              </c:pt>
              <c:pt idx="71">
                <c:v>64.297390909090907</c:v>
              </c:pt>
              <c:pt idx="72">
                <c:v>64.689109090909085</c:v>
              </c:pt>
              <c:pt idx="73">
                <c:v>65.089109090909091</c:v>
              </c:pt>
              <c:pt idx="74">
                <c:v>65.482990909090915</c:v>
              </c:pt>
              <c:pt idx="75">
                <c:v>65.970490909090913</c:v>
              </c:pt>
              <c:pt idx="76">
                <c:v>66.436045454545464</c:v>
              </c:pt>
              <c:pt idx="77">
                <c:v>66.828354545454545</c:v>
              </c:pt>
              <c:pt idx="78">
                <c:v>67.171327272727268</c:v>
              </c:pt>
              <c:pt idx="79">
                <c:v>67.586590909090901</c:v>
              </c:pt>
              <c:pt idx="80">
                <c:v>62.267499999999998</c:v>
              </c:pt>
              <c:pt idx="81">
                <c:v>68.363445454545456</c:v>
              </c:pt>
              <c:pt idx="82">
                <c:v>68.83780909090909</c:v>
              </c:pt>
              <c:pt idx="83">
                <c:v>69.354600000000005</c:v>
              </c:pt>
              <c:pt idx="84">
                <c:v>69.748290909090898</c:v>
              </c:pt>
              <c:pt idx="85">
                <c:v>70.146136363636359</c:v>
              </c:pt>
              <c:pt idx="86">
                <c:v>70.543336363636371</c:v>
              </c:pt>
              <c:pt idx="87">
                <c:v>70.924927272727274</c:v>
              </c:pt>
              <c:pt idx="88">
                <c:v>71.316418181818179</c:v>
              </c:pt>
              <c:pt idx="89">
                <c:v>71.770254545454549</c:v>
              </c:pt>
              <c:pt idx="90">
                <c:v>72.217245454545449</c:v>
              </c:pt>
              <c:pt idx="91">
                <c:v>72.594027272727274</c:v>
              </c:pt>
              <c:pt idx="92">
                <c:v>72.889590909090899</c:v>
              </c:pt>
              <c:pt idx="93">
                <c:v>73.199909090909088</c:v>
              </c:pt>
              <c:pt idx="94">
                <c:v>73.510318181818192</c:v>
              </c:pt>
              <c:pt idx="95">
                <c:v>73.836836363636365</c:v>
              </c:pt>
              <c:pt idx="96">
                <c:v>74.278254545454544</c:v>
              </c:pt>
              <c:pt idx="97">
                <c:v>74.714272727272729</c:v>
              </c:pt>
              <c:pt idx="98">
                <c:v>75.013954545454553</c:v>
              </c:pt>
              <c:pt idx="99">
                <c:v>75.253109090909092</c:v>
              </c:pt>
              <c:pt idx="100">
                <c:v>75.54761818181818</c:v>
              </c:pt>
              <c:pt idx="101">
                <c:v>75.85475454545454</c:v>
              </c:pt>
              <c:pt idx="102">
                <c:v>76.209054545454549</c:v>
              </c:pt>
              <c:pt idx="103">
                <c:v>76.623309090909089</c:v>
              </c:pt>
              <c:pt idx="104">
                <c:v>77.054490909090902</c:v>
              </c:pt>
              <c:pt idx="105">
                <c:v>77.379618181818174</c:v>
              </c:pt>
              <c:pt idx="106">
                <c:v>77.621145454545456</c:v>
              </c:pt>
              <c:pt idx="107">
                <c:v>77.84520909090908</c:v>
              </c:pt>
              <c:pt idx="108">
                <c:v>78.115109090909087</c:v>
              </c:pt>
              <c:pt idx="109">
                <c:v>78.376827272727269</c:v>
              </c:pt>
              <c:pt idx="110">
                <c:v>78.742127272727274</c:v>
              </c:pt>
              <c:pt idx="111">
                <c:v>79.12590909090909</c:v>
              </c:pt>
              <c:pt idx="112">
                <c:v>79.383945454545454</c:v>
              </c:pt>
              <c:pt idx="113">
                <c:v>79.652327272727277</c:v>
              </c:pt>
              <c:pt idx="114">
                <c:v>79.975554545454543</c:v>
              </c:pt>
              <c:pt idx="115">
                <c:v>80.252372727272729</c:v>
              </c:pt>
              <c:pt idx="116">
                <c:v>80.506772727272718</c:v>
              </c:pt>
              <c:pt idx="117">
                <c:v>80.860500000000002</c:v>
              </c:pt>
              <c:pt idx="118">
                <c:v>81.253627272727272</c:v>
              </c:pt>
              <c:pt idx="119">
                <c:v>81.557327272727264</c:v>
              </c:pt>
              <c:pt idx="120">
                <c:v>81.881736363636364</c:v>
              </c:pt>
              <c:pt idx="121">
                <c:v>82.233009090909093</c:v>
              </c:pt>
              <c:pt idx="122">
                <c:v>82.429299999999998</c:v>
              </c:pt>
              <c:pt idx="123">
                <c:v>82.72805454545454</c:v>
              </c:pt>
              <c:pt idx="124">
                <c:v>83.078663636363643</c:v>
              </c:pt>
              <c:pt idx="125">
                <c:v>83.447181818181818</c:v>
              </c:pt>
              <c:pt idx="126">
                <c:v>83.756218181818184</c:v>
              </c:pt>
              <c:pt idx="127">
                <c:v>84.056200000000004</c:v>
              </c:pt>
              <c:pt idx="128">
                <c:v>84.383181818181825</c:v>
              </c:pt>
              <c:pt idx="129">
                <c:v>84.691736363636366</c:v>
              </c:pt>
              <c:pt idx="130">
                <c:v>85.072163636363641</c:v>
              </c:pt>
              <c:pt idx="131">
                <c:v>85.444245454545452</c:v>
              </c:pt>
              <c:pt idx="132">
                <c:v>85.832981818181807</c:v>
              </c:pt>
              <c:pt idx="133">
                <c:v>86.132936363636361</c:v>
              </c:pt>
              <c:pt idx="134">
                <c:v>86.374445454545466</c:v>
              </c:pt>
              <c:pt idx="135">
                <c:v>86.662027272727272</c:v>
              </c:pt>
              <c:pt idx="136">
                <c:v>87.050872727272733</c:v>
              </c:pt>
              <c:pt idx="137">
                <c:v>87.360154545454535</c:v>
              </c:pt>
              <c:pt idx="138">
                <c:v>87.716236363636369</c:v>
              </c:pt>
              <c:pt idx="139">
                <c:v>88.118545454545455</c:v>
              </c:pt>
              <c:pt idx="140">
                <c:v>88.577663636363638</c:v>
              </c:pt>
              <c:pt idx="141">
                <c:v>88.871300000000005</c:v>
              </c:pt>
              <c:pt idx="142">
                <c:v>89.139936363636366</c:v>
              </c:pt>
              <c:pt idx="143">
                <c:v>89.482245454545463</c:v>
              </c:pt>
              <c:pt idx="144">
                <c:v>89.645600000000002</c:v>
              </c:pt>
              <c:pt idx="145">
                <c:v>89.944227272727275</c:v>
              </c:pt>
              <c:pt idx="146">
                <c:v>90.260081818181817</c:v>
              </c:pt>
              <c:pt idx="147">
                <c:v>90.482263636363641</c:v>
              </c:pt>
              <c:pt idx="148">
                <c:v>90.646872727272722</c:v>
              </c:pt>
              <c:pt idx="149">
                <c:v>90.811518181818187</c:v>
              </c:pt>
              <c:pt idx="150">
                <c:v>90.999418181818186</c:v>
              </c:pt>
              <c:pt idx="151">
                <c:v>91.217872727272734</c:v>
              </c:pt>
              <c:pt idx="152">
                <c:v>91.429381818181824</c:v>
              </c:pt>
              <c:pt idx="153">
                <c:v>92.014827272727274</c:v>
              </c:pt>
              <c:pt idx="154">
                <c:v>92.227990909090906</c:v>
              </c:pt>
              <c:pt idx="155">
                <c:v>92.383200000000002</c:v>
              </c:pt>
              <c:pt idx="156">
                <c:v>92.582154545454543</c:v>
              </c:pt>
              <c:pt idx="157">
                <c:v>92.748518181818184</c:v>
              </c:pt>
              <c:pt idx="158">
                <c:v>92.899209090909096</c:v>
              </c:pt>
              <c:pt idx="159">
                <c:v>93.036427272727281</c:v>
              </c:pt>
              <c:pt idx="160">
                <c:v>93.186781818181814</c:v>
              </c:pt>
              <c:pt idx="161">
                <c:v>93.259663636363626</c:v>
              </c:pt>
              <c:pt idx="162">
                <c:v>93.461245454545448</c:v>
              </c:pt>
              <c:pt idx="163">
                <c:v>93.625081818181812</c:v>
              </c:pt>
              <c:pt idx="164">
                <c:v>93.799509090909083</c:v>
              </c:pt>
              <c:pt idx="165">
                <c:v>93.963427272727273</c:v>
              </c:pt>
              <c:pt idx="166">
                <c:v>94.198899999999995</c:v>
              </c:pt>
              <c:pt idx="167">
                <c:v>94.444090909090903</c:v>
              </c:pt>
              <c:pt idx="168">
                <c:v>94.647736363636355</c:v>
              </c:pt>
              <c:pt idx="169">
                <c:v>94.787181818181821</c:v>
              </c:pt>
              <c:pt idx="170">
                <c:v>94.880109090909087</c:v>
              </c:pt>
              <c:pt idx="171">
                <c:v>94.929327272727278</c:v>
              </c:pt>
              <c:pt idx="172">
                <c:v>95.023872727272732</c:v>
              </c:pt>
              <c:pt idx="173">
                <c:v>95.231645454545458</c:v>
              </c:pt>
              <c:pt idx="174">
                <c:v>95.427781818181813</c:v>
              </c:pt>
              <c:pt idx="175">
                <c:v>95.532545454545456</c:v>
              </c:pt>
              <c:pt idx="176">
                <c:v>95.672718181818169</c:v>
              </c:pt>
              <c:pt idx="177">
                <c:v>95.73041818181818</c:v>
              </c:pt>
              <c:pt idx="178">
                <c:v>95.842072727272722</c:v>
              </c:pt>
              <c:pt idx="179">
                <c:v>95.980263636363631</c:v>
              </c:pt>
              <c:pt idx="180">
                <c:v>96.184954545454545</c:v>
              </c:pt>
              <c:pt idx="181">
                <c:v>96.408599999999993</c:v>
              </c:pt>
              <c:pt idx="182">
                <c:v>96.402363636363631</c:v>
              </c:pt>
              <c:pt idx="183">
                <c:v>96.66928181818183</c:v>
              </c:pt>
              <c:pt idx="184">
                <c:v>96.790063636363641</c:v>
              </c:pt>
              <c:pt idx="185">
                <c:v>96.80719090909092</c:v>
              </c:pt>
              <c:pt idx="186">
                <c:v>96.814590909090896</c:v>
              </c:pt>
              <c:pt idx="187">
                <c:v>96.933036363636361</c:v>
              </c:pt>
              <c:pt idx="188">
                <c:v>97.079690909090914</c:v>
              </c:pt>
              <c:pt idx="189">
                <c:v>97.030981818181814</c:v>
              </c:pt>
              <c:pt idx="190">
                <c:v>97.037327272727268</c:v>
              </c:pt>
              <c:pt idx="191">
                <c:v>97.043572727272718</c:v>
              </c:pt>
              <c:pt idx="192">
                <c:v>97.643445454545457</c:v>
              </c:pt>
              <c:pt idx="193">
                <c:v>97.703800000000001</c:v>
              </c:pt>
              <c:pt idx="194">
                <c:v>97.834336363636353</c:v>
              </c:pt>
              <c:pt idx="195">
                <c:v>98.018863636363633</c:v>
              </c:pt>
              <c:pt idx="196">
                <c:v>98.074954545454545</c:v>
              </c:pt>
              <c:pt idx="197">
                <c:v>98.137909090909091</c:v>
              </c:pt>
              <c:pt idx="198">
                <c:v>98.173118181818168</c:v>
              </c:pt>
              <c:pt idx="199">
                <c:v>98.204845454545463</c:v>
              </c:pt>
              <c:pt idx="200">
                <c:v>98.213645454545471</c:v>
              </c:pt>
              <c:pt idx="201">
                <c:v>98.305718181818193</c:v>
              </c:pt>
              <c:pt idx="202">
                <c:v>98.27907272727272</c:v>
              </c:pt>
              <c:pt idx="203">
                <c:v>98.297181818181812</c:v>
              </c:pt>
              <c:pt idx="204">
                <c:v>98.289500000000004</c:v>
              </c:pt>
              <c:pt idx="205">
                <c:v>98.229872727272735</c:v>
              </c:pt>
              <c:pt idx="206">
                <c:v>98.27858181818182</c:v>
              </c:pt>
              <c:pt idx="207">
                <c:v>98.322772727272735</c:v>
              </c:pt>
              <c:pt idx="208">
                <c:v>98.457045454545451</c:v>
              </c:pt>
              <c:pt idx="209">
                <c:v>98.552072727272716</c:v>
              </c:pt>
              <c:pt idx="210">
                <c:v>98.511290909090903</c:v>
              </c:pt>
              <c:pt idx="211">
                <c:v>98.48002727272727</c:v>
              </c:pt>
              <c:pt idx="212">
                <c:v>98.374245454545459</c:v>
              </c:pt>
              <c:pt idx="213">
                <c:v>98.008963636363646</c:v>
              </c:pt>
              <c:pt idx="214">
                <c:v>98.073363636363638</c:v>
              </c:pt>
              <c:pt idx="215">
                <c:v>98.20380909090909</c:v>
              </c:pt>
              <c:pt idx="216">
                <c:v>98.322818181818178</c:v>
              </c:pt>
              <c:pt idx="217">
                <c:v>98.367072727272728</c:v>
              </c:pt>
              <c:pt idx="218">
                <c:v>98.354336363636364</c:v>
              </c:pt>
              <c:pt idx="219">
                <c:v>98.340854545454533</c:v>
              </c:pt>
              <c:pt idx="220">
                <c:v>98.302027272727273</c:v>
              </c:pt>
              <c:pt idx="221">
                <c:v>98.228218181818178</c:v>
              </c:pt>
              <c:pt idx="222">
                <c:v>98.219409090909096</c:v>
              </c:pt>
              <c:pt idx="223">
                <c:v>98.196318181818185</c:v>
              </c:pt>
              <c:pt idx="224">
                <c:v>98.069645454545466</c:v>
              </c:pt>
              <c:pt idx="225">
                <c:v>97.897836363636358</c:v>
              </c:pt>
              <c:pt idx="226">
                <c:v>97.706636363636349</c:v>
              </c:pt>
              <c:pt idx="227">
                <c:v>97.492809090909091</c:v>
              </c:pt>
              <c:pt idx="228">
                <c:v>97.350027272727274</c:v>
              </c:pt>
              <c:pt idx="229">
                <c:v>97.220536363636356</c:v>
              </c:pt>
              <c:pt idx="230">
                <c:v>97.121372727272728</c:v>
              </c:pt>
              <c:pt idx="231">
                <c:v>96.885536363636362</c:v>
              </c:pt>
              <c:pt idx="232">
                <c:v>96.558581818181807</c:v>
              </c:pt>
              <c:pt idx="233">
                <c:v>96.19214545454544</c:v>
              </c:pt>
              <c:pt idx="234">
                <c:v>95.778300000000002</c:v>
              </c:pt>
              <c:pt idx="235">
                <c:v>95.56629090909091</c:v>
              </c:pt>
              <c:pt idx="236">
                <c:v>95.545745454545468</c:v>
              </c:pt>
              <c:pt idx="237">
                <c:v>95.540872727272713</c:v>
              </c:pt>
              <c:pt idx="238">
                <c:v>95.406218181818176</c:v>
              </c:pt>
              <c:pt idx="239">
                <c:v>95.343063636363638</c:v>
              </c:pt>
              <c:pt idx="240">
                <c:v>95.287018181818198</c:v>
              </c:pt>
              <c:pt idx="241">
                <c:v>95.257800000000003</c:v>
              </c:pt>
              <c:pt idx="242">
                <c:v>95.208554545454547</c:v>
              </c:pt>
              <c:pt idx="243">
                <c:v>94.935918181818181</c:v>
              </c:pt>
              <c:pt idx="244">
                <c:v>94.976136363636357</c:v>
              </c:pt>
              <c:pt idx="245">
                <c:v>94.652727272727276</c:v>
              </c:pt>
              <c:pt idx="246">
                <c:v>94.320499999999996</c:v>
              </c:pt>
              <c:pt idx="247">
                <c:v>93.947845454545458</c:v>
              </c:pt>
              <c:pt idx="248">
                <c:v>93.54679999999999</c:v>
              </c:pt>
              <c:pt idx="249">
                <c:v>93.273563636363633</c:v>
              </c:pt>
              <c:pt idx="250">
                <c:v>93.13311818181819</c:v>
              </c:pt>
              <c:pt idx="251">
                <c:v>93.11581818181817</c:v>
              </c:pt>
              <c:pt idx="252">
                <c:v>92.84432727272727</c:v>
              </c:pt>
              <c:pt idx="253">
                <c:v>92.536600000000007</c:v>
              </c:pt>
              <c:pt idx="254">
                <c:v>92.161127272727271</c:v>
              </c:pt>
              <c:pt idx="255">
                <c:v>91.631054545454546</c:v>
              </c:pt>
              <c:pt idx="256">
                <c:v>91.283190909090905</c:v>
              </c:pt>
              <c:pt idx="257">
                <c:v>91.132018181818182</c:v>
              </c:pt>
              <c:pt idx="258">
                <c:v>91.018227272727273</c:v>
              </c:pt>
              <c:pt idx="259">
                <c:v>90.760809090909092</c:v>
              </c:pt>
              <c:pt idx="260">
                <c:v>90.541945454545456</c:v>
              </c:pt>
              <c:pt idx="261">
                <c:v>90.359090909090909</c:v>
              </c:pt>
              <c:pt idx="262">
                <c:v>90.290481818181817</c:v>
              </c:pt>
              <c:pt idx="263">
                <c:v>90.236872727272726</c:v>
              </c:pt>
              <c:pt idx="264">
                <c:v>90.266536363636362</c:v>
              </c:pt>
              <c:pt idx="265">
                <c:v>90.300063636363632</c:v>
              </c:pt>
              <c:pt idx="266">
                <c:v>90.299809090909093</c:v>
              </c:pt>
              <c:pt idx="267">
                <c:v>90.301972727272727</c:v>
              </c:pt>
              <c:pt idx="268">
                <c:v>90.30873636363637</c:v>
              </c:pt>
              <c:pt idx="269">
                <c:v>90.270045454545453</c:v>
              </c:pt>
              <c:pt idx="270">
                <c:v>90.11732727272728</c:v>
              </c:pt>
              <c:pt idx="271">
                <c:v>89.934918181818176</c:v>
              </c:pt>
              <c:pt idx="272">
                <c:v>89.706345454545456</c:v>
              </c:pt>
              <c:pt idx="273">
                <c:v>89.397981818181819</c:v>
              </c:pt>
              <c:pt idx="274">
                <c:v>89.117490909090918</c:v>
              </c:pt>
              <c:pt idx="275">
                <c:v>88.857927272727267</c:v>
              </c:pt>
              <c:pt idx="276">
                <c:v>88.349109090909096</c:v>
              </c:pt>
              <c:pt idx="277">
                <c:v>87.965781818181824</c:v>
              </c:pt>
              <c:pt idx="278">
                <c:v>87.596909090909094</c:v>
              </c:pt>
              <c:pt idx="279">
                <c:v>86.9893</c:v>
              </c:pt>
              <c:pt idx="280">
                <c:v>86.456800000000001</c:v>
              </c:pt>
              <c:pt idx="281">
                <c:v>85.904672727272725</c:v>
              </c:pt>
              <c:pt idx="282">
                <c:v>85.348972727272724</c:v>
              </c:pt>
              <c:pt idx="283">
                <c:v>84.839963636363635</c:v>
              </c:pt>
              <c:pt idx="284">
                <c:v>84.404009090909099</c:v>
              </c:pt>
              <c:pt idx="285">
                <c:v>83.96541818181818</c:v>
              </c:pt>
              <c:pt idx="286">
                <c:v>83.538981818181824</c:v>
              </c:pt>
              <c:pt idx="287">
                <c:v>83.026118181818177</c:v>
              </c:pt>
              <c:pt idx="288">
                <c:v>82.487363636363639</c:v>
              </c:pt>
              <c:pt idx="289">
                <c:v>81.944509090909094</c:v>
              </c:pt>
              <c:pt idx="290">
                <c:v>81.38272727272728</c:v>
              </c:pt>
              <c:pt idx="291">
                <c:v>80.818700000000007</c:v>
              </c:pt>
              <c:pt idx="292">
                <c:v>80.253745454545452</c:v>
              </c:pt>
              <c:pt idx="293">
                <c:v>79.637354545454542</c:v>
              </c:pt>
              <c:pt idx="294">
                <c:v>78.949372727272717</c:v>
              </c:pt>
              <c:pt idx="295">
                <c:v>78.176109090909094</c:v>
              </c:pt>
              <c:pt idx="296">
                <c:v>77.409763636363635</c:v>
              </c:pt>
              <c:pt idx="297">
                <c:v>76.657563636363633</c:v>
              </c:pt>
              <c:pt idx="298">
                <c:v>75.901709090909094</c:v>
              </c:pt>
              <c:pt idx="299">
                <c:v>75.278263636363633</c:v>
              </c:pt>
              <c:pt idx="300">
                <c:v>74.742754545454545</c:v>
              </c:pt>
              <c:pt idx="301">
                <c:v>74.116109090909092</c:v>
              </c:pt>
              <c:pt idx="302">
                <c:v>73.4606909090909</c:v>
              </c:pt>
              <c:pt idx="303">
                <c:v>72.693318181818185</c:v>
              </c:pt>
              <c:pt idx="304">
                <c:v>72.200854545454547</c:v>
              </c:pt>
              <c:pt idx="305">
                <c:v>71.750309090909099</c:v>
              </c:pt>
              <c:pt idx="306">
                <c:v>71.565872727272733</c:v>
              </c:pt>
              <c:pt idx="307">
                <c:v>71.365845454545465</c:v>
              </c:pt>
              <c:pt idx="308">
                <c:v>70.995754545454545</c:v>
              </c:pt>
              <c:pt idx="309">
                <c:v>70.534745454545458</c:v>
              </c:pt>
              <c:pt idx="310">
                <c:v>70.000254545454538</c:v>
              </c:pt>
              <c:pt idx="311">
                <c:v>69.336454545454544</c:v>
              </c:pt>
              <c:pt idx="312">
                <c:v>68.81522727272727</c:v>
              </c:pt>
              <c:pt idx="313">
                <c:v>68.408236363636362</c:v>
              </c:pt>
              <c:pt idx="314">
                <c:v>68.115099999999998</c:v>
              </c:pt>
              <c:pt idx="315">
                <c:v>67.765872727272736</c:v>
              </c:pt>
              <c:pt idx="316">
                <c:v>67.293009090909095</c:v>
              </c:pt>
              <c:pt idx="317">
                <c:v>66.793800000000005</c:v>
              </c:pt>
              <c:pt idx="318">
                <c:v>66.266000000000005</c:v>
              </c:pt>
              <c:pt idx="319">
                <c:v>65.826809090909094</c:v>
              </c:pt>
              <c:pt idx="320">
                <c:v>65.62145454545454</c:v>
              </c:pt>
              <c:pt idx="321">
                <c:v>65.465945454545462</c:v>
              </c:pt>
              <c:pt idx="322">
                <c:v>65.144954545454553</c:v>
              </c:pt>
              <c:pt idx="323">
                <c:v>64.756890909090899</c:v>
              </c:pt>
              <c:pt idx="324">
                <c:v>64.326300000000003</c:v>
              </c:pt>
              <c:pt idx="325">
                <c:v>63.96905454545454</c:v>
              </c:pt>
              <c:pt idx="326">
                <c:v>63.598645454545455</c:v>
              </c:pt>
              <c:pt idx="327">
                <c:v>63.375109090909092</c:v>
              </c:pt>
              <c:pt idx="328">
                <c:v>63.200472727272725</c:v>
              </c:pt>
              <c:pt idx="329">
                <c:v>62.898763636363633</c:v>
              </c:pt>
              <c:pt idx="330">
                <c:v>62.587781818181817</c:v>
              </c:pt>
              <c:pt idx="331">
                <c:v>62.076618181818183</c:v>
              </c:pt>
              <c:pt idx="332">
                <c:v>61.540990909090915</c:v>
              </c:pt>
              <c:pt idx="333">
                <c:v>61.087618181818179</c:v>
              </c:pt>
              <c:pt idx="334">
                <c:v>60.871345454545455</c:v>
              </c:pt>
              <c:pt idx="335">
                <c:v>60.698581818181815</c:v>
              </c:pt>
              <c:pt idx="336">
                <c:v>60.260572727272731</c:v>
              </c:pt>
              <c:pt idx="337">
                <c:v>59.839127272727275</c:v>
              </c:pt>
              <c:pt idx="338">
                <c:v>59.388681818181816</c:v>
              </c:pt>
              <c:pt idx="339">
                <c:v>58.947399999999995</c:v>
              </c:pt>
              <c:pt idx="340">
                <c:v>58.58460909090909</c:v>
              </c:pt>
              <c:pt idx="341">
                <c:v>58.394054545454544</c:v>
              </c:pt>
              <c:pt idx="342">
                <c:v>58.239318181818184</c:v>
              </c:pt>
              <c:pt idx="343">
                <c:v>57.878999999999998</c:v>
              </c:pt>
              <c:pt idx="344">
                <c:v>57.464545454545458</c:v>
              </c:pt>
              <c:pt idx="345">
                <c:v>57.326363636363638</c:v>
              </c:pt>
              <c:pt idx="346">
                <c:v>57.086363636363643</c:v>
              </c:pt>
              <c:pt idx="347">
                <c:v>56.93727272727272</c:v>
              </c:pt>
              <c:pt idx="348">
                <c:v>56.884545454545453</c:v>
              </c:pt>
              <c:pt idx="349">
                <c:v>56.703636363636363</c:v>
              </c:pt>
              <c:pt idx="350">
                <c:v>56.579090909090908</c:v>
              </c:pt>
              <c:pt idx="351">
                <c:v>56.477272727272727</c:v>
              </c:pt>
              <c:pt idx="352">
                <c:v>56.377272727272725</c:v>
              </c:pt>
              <c:pt idx="353">
                <c:v>56.322727272727271</c:v>
              </c:pt>
              <c:pt idx="354">
                <c:v>56.308181818181815</c:v>
              </c:pt>
              <c:pt idx="355">
                <c:v>56.216363636363639</c:v>
              </c:pt>
              <c:pt idx="356">
                <c:v>55.961818181818188</c:v>
              </c:pt>
              <c:pt idx="357">
                <c:v>55.721818181818186</c:v>
              </c:pt>
              <c:pt idx="358">
                <c:v>55.447272727272725</c:v>
              </c:pt>
              <c:pt idx="359">
                <c:v>55.197272727272725</c:v>
              </c:pt>
              <c:pt idx="360">
                <c:v>55.059090909090905</c:v>
              </c:pt>
              <c:pt idx="361">
                <c:v>55.040909090909096</c:v>
              </c:pt>
              <c:pt idx="362">
                <c:v>54.963636363636368</c:v>
              </c:pt>
              <c:pt idx="363">
                <c:v>54.725454545454546</c:v>
              </c:pt>
              <c:pt idx="364">
                <c:v>54.400909090909089</c:v>
              </c:pt>
            </c:numLit>
          </c:val>
          <c:smooth val="0"/>
          <c:extLst>
            <c:ext xmlns:c16="http://schemas.microsoft.com/office/drawing/2014/chart" uri="{C3380CC4-5D6E-409C-BE32-E72D297353CC}">
              <c16:uniqueId val="{00000002-48C4-423E-AB14-633243A89B01}"/>
            </c:ext>
          </c:extLst>
        </c:ser>
        <c:ser>
          <c:idx val="3"/>
          <c:order val="3"/>
          <c:tx>
            <c:v>18/19</c:v>
          </c:tx>
          <c:spPr>
            <a:ln w="28575" cap="rnd">
              <a:solidFill>
                <a:schemeClr val="accent4"/>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17.594072727272728</c:v>
              </c:pt>
              <c:pt idx="1">
                <c:v>17.618818181818181</c:v>
              </c:pt>
              <c:pt idx="2">
                <c:v>17.660336363636365</c:v>
              </c:pt>
              <c:pt idx="3">
                <c:v>17.738699999999998</c:v>
              </c:pt>
              <c:pt idx="4">
                <c:v>17.751090909090909</c:v>
              </c:pt>
              <c:pt idx="5">
                <c:v>17.848618181818182</c:v>
              </c:pt>
              <c:pt idx="6">
                <c:v>18.077027272727271</c:v>
              </c:pt>
              <c:pt idx="7">
                <c:v>18.356754545454546</c:v>
              </c:pt>
              <c:pt idx="8">
                <c:v>18.522636363636362</c:v>
              </c:pt>
              <c:pt idx="9">
                <c:v>18.638963636363638</c:v>
              </c:pt>
              <c:pt idx="10">
                <c:v>18.726427272727275</c:v>
              </c:pt>
              <c:pt idx="11">
                <c:v>18.787954545454543</c:v>
              </c:pt>
              <c:pt idx="12">
                <c:v>18.912363636363636</c:v>
              </c:pt>
              <c:pt idx="13">
                <c:v>19.163372727272726</c:v>
              </c:pt>
              <c:pt idx="14">
                <c:v>19.539081818181817</c:v>
              </c:pt>
              <c:pt idx="15">
                <c:v>19.756090909090911</c:v>
              </c:pt>
              <c:pt idx="16">
                <c:v>19.996281818181817</c:v>
              </c:pt>
              <c:pt idx="17">
                <c:v>20.388981818181819</c:v>
              </c:pt>
              <c:pt idx="18">
                <c:v>20.760363636363635</c:v>
              </c:pt>
              <c:pt idx="19">
                <c:v>21.146909090909091</c:v>
              </c:pt>
              <c:pt idx="20">
                <c:v>21.621290909090909</c:v>
              </c:pt>
              <c:pt idx="21">
                <c:v>22.152045454545455</c:v>
              </c:pt>
              <c:pt idx="22">
                <c:v>22.543672727272728</c:v>
              </c:pt>
              <c:pt idx="23">
                <c:v>22.846145454545454</c:v>
              </c:pt>
              <c:pt idx="24">
                <c:v>23.175527272727273</c:v>
              </c:pt>
              <c:pt idx="25">
                <c:v>23.508500000000002</c:v>
              </c:pt>
              <c:pt idx="26">
                <c:v>23.822545454545455</c:v>
              </c:pt>
              <c:pt idx="27">
                <c:v>24.217645454545451</c:v>
              </c:pt>
              <c:pt idx="28">
                <c:v>24.627627272727274</c:v>
              </c:pt>
              <c:pt idx="29">
                <c:v>24.910809090909087</c:v>
              </c:pt>
              <c:pt idx="30">
                <c:v>25.369581818181818</c:v>
              </c:pt>
              <c:pt idx="31">
                <c:v>25.579245454545454</c:v>
              </c:pt>
              <c:pt idx="32">
                <c:v>25.75560909090909</c:v>
              </c:pt>
              <c:pt idx="33">
                <c:v>26.056981818181818</c:v>
              </c:pt>
              <c:pt idx="34">
                <c:v>26.440999999999999</c:v>
              </c:pt>
              <c:pt idx="35">
                <c:v>26.822181818181818</c:v>
              </c:pt>
              <c:pt idx="36">
                <c:v>27.244681818181821</c:v>
              </c:pt>
              <c:pt idx="37">
                <c:v>27.655481818181819</c:v>
              </c:pt>
              <c:pt idx="38">
                <c:v>28.048000000000002</c:v>
              </c:pt>
              <c:pt idx="39">
                <c:v>28.468209090909092</c:v>
              </c:pt>
              <c:pt idx="40">
                <c:v>28.910336363636361</c:v>
              </c:pt>
              <c:pt idx="41">
                <c:v>29.38611818181818</c:v>
              </c:pt>
              <c:pt idx="42">
                <c:v>29.760118181818186</c:v>
              </c:pt>
              <c:pt idx="43">
                <c:v>30.237054545454544</c:v>
              </c:pt>
              <c:pt idx="44">
                <c:v>30.604545454545452</c:v>
              </c:pt>
              <c:pt idx="45">
                <c:v>30.974363636363638</c:v>
              </c:pt>
              <c:pt idx="46">
                <c:v>31.339990909090908</c:v>
              </c:pt>
              <c:pt idx="47">
                <c:v>31.682981818181819</c:v>
              </c:pt>
              <c:pt idx="48">
                <c:v>32.117881818181814</c:v>
              </c:pt>
              <c:pt idx="49">
                <c:v>32.586827272727277</c:v>
              </c:pt>
              <c:pt idx="50">
                <c:v>33.04990909090909</c:v>
              </c:pt>
              <c:pt idx="51">
                <c:v>33.45203636363636</c:v>
              </c:pt>
              <c:pt idx="52">
                <c:v>33.839981818181819</c:v>
              </c:pt>
              <c:pt idx="53">
                <c:v>34.15958181818182</c:v>
              </c:pt>
              <c:pt idx="54">
                <c:v>34.576090909090908</c:v>
              </c:pt>
              <c:pt idx="55">
                <c:v>35.084136363636361</c:v>
              </c:pt>
              <c:pt idx="56">
                <c:v>35.603272727272731</c:v>
              </c:pt>
              <c:pt idx="57">
                <c:v>36.025918181818184</c:v>
              </c:pt>
              <c:pt idx="58">
                <c:v>36.388609090909092</c:v>
              </c:pt>
              <c:pt idx="59">
                <c:v>36.74198181818182</c:v>
              </c:pt>
              <c:pt idx="60">
                <c:v>37.074481818181816</c:v>
              </c:pt>
              <c:pt idx="61">
                <c:v>37.399909090909091</c:v>
              </c:pt>
              <c:pt idx="62">
                <c:v>37.855990909090913</c:v>
              </c:pt>
              <c:pt idx="63">
                <c:v>38.311245454545457</c:v>
              </c:pt>
              <c:pt idx="64">
                <c:v>38.675218181818181</c:v>
              </c:pt>
              <c:pt idx="65">
                <c:v>38.959427272727275</c:v>
              </c:pt>
              <c:pt idx="66">
                <c:v>39.275727272727273</c:v>
              </c:pt>
              <c:pt idx="67">
                <c:v>39.597272727272724</c:v>
              </c:pt>
              <c:pt idx="68">
                <c:v>39.948309090909092</c:v>
              </c:pt>
              <c:pt idx="69">
                <c:v>40.396881818181818</c:v>
              </c:pt>
              <c:pt idx="70">
                <c:v>40.868281818181821</c:v>
              </c:pt>
              <c:pt idx="71">
                <c:v>41.200400000000002</c:v>
              </c:pt>
              <c:pt idx="72">
                <c:v>41.547499999999999</c:v>
              </c:pt>
              <c:pt idx="73">
                <c:v>41.932245454545459</c:v>
              </c:pt>
              <c:pt idx="74">
                <c:v>42.309672727272726</c:v>
              </c:pt>
              <c:pt idx="75">
                <c:v>42.659600000000005</c:v>
              </c:pt>
              <c:pt idx="76">
                <c:v>43.212018181818181</c:v>
              </c:pt>
              <c:pt idx="77">
                <c:v>43.681036363636366</c:v>
              </c:pt>
              <c:pt idx="78">
                <c:v>44.050145454545458</c:v>
              </c:pt>
              <c:pt idx="79">
                <c:v>44.390063636363635</c:v>
              </c:pt>
              <c:pt idx="80">
                <c:v>44.713090909090909</c:v>
              </c:pt>
              <c:pt idx="81">
                <c:v>45.039172727272728</c:v>
              </c:pt>
              <c:pt idx="82">
                <c:v>44.703636363636363</c:v>
              </c:pt>
              <c:pt idx="83">
                <c:v>45.149218181818178</c:v>
              </c:pt>
              <c:pt idx="84">
                <c:v>45.591618181818177</c:v>
              </c:pt>
              <c:pt idx="85">
                <c:v>46.63297272727273</c:v>
              </c:pt>
              <c:pt idx="86">
                <c:v>46.938190909090913</c:v>
              </c:pt>
              <c:pt idx="87">
                <c:v>47.210554545454549</c:v>
              </c:pt>
              <c:pt idx="88">
                <c:v>47.593309090909088</c:v>
              </c:pt>
              <c:pt idx="89">
                <c:v>48.043081818181811</c:v>
              </c:pt>
              <c:pt idx="90">
                <c:v>48.483145454545458</c:v>
              </c:pt>
              <c:pt idx="91">
                <c:v>48.964754545454547</c:v>
              </c:pt>
              <c:pt idx="92">
                <c:v>49.357336363636364</c:v>
              </c:pt>
              <c:pt idx="93">
                <c:v>49.725245454545458</c:v>
              </c:pt>
              <c:pt idx="94">
                <c:v>50.139927272727277</c:v>
              </c:pt>
              <c:pt idx="95">
                <c:v>50.507354545454547</c:v>
              </c:pt>
              <c:pt idx="96">
                <c:v>50.907172727272723</c:v>
              </c:pt>
              <c:pt idx="97">
                <c:v>51.414636363636369</c:v>
              </c:pt>
              <c:pt idx="98">
                <c:v>51.903936363636369</c:v>
              </c:pt>
              <c:pt idx="99">
                <c:v>52.261027272727276</c:v>
              </c:pt>
              <c:pt idx="100">
                <c:v>52.525136363636371</c:v>
              </c:pt>
              <c:pt idx="101">
                <c:v>52.860609090909087</c:v>
              </c:pt>
              <c:pt idx="102">
                <c:v>53.181345454545458</c:v>
              </c:pt>
              <c:pt idx="103">
                <c:v>53.522809090909092</c:v>
              </c:pt>
              <c:pt idx="104">
                <c:v>54.011772727272728</c:v>
              </c:pt>
              <c:pt idx="105">
                <c:v>54.504536363636362</c:v>
              </c:pt>
              <c:pt idx="106">
                <c:v>54.885300000000001</c:v>
              </c:pt>
              <c:pt idx="107">
                <c:v>55.131245454545457</c:v>
              </c:pt>
              <c:pt idx="108">
                <c:v>55.429963636363638</c:v>
              </c:pt>
              <c:pt idx="109">
                <c:v>55.751936363636361</c:v>
              </c:pt>
              <c:pt idx="110">
                <c:v>56.069627272727274</c:v>
              </c:pt>
              <c:pt idx="111">
                <c:v>56.494918181818186</c:v>
              </c:pt>
              <c:pt idx="112">
                <c:v>56.932981818181815</c:v>
              </c:pt>
              <c:pt idx="113">
                <c:v>57.269054545454544</c:v>
              </c:pt>
              <c:pt idx="114">
                <c:v>57.566381818181817</c:v>
              </c:pt>
              <c:pt idx="115">
                <c:v>57.876309090909096</c:v>
              </c:pt>
              <c:pt idx="116">
                <c:v>58.190309090909089</c:v>
              </c:pt>
              <c:pt idx="117">
                <c:v>58.521381818181816</c:v>
              </c:pt>
              <c:pt idx="118">
                <c:v>58.956709090909094</c:v>
              </c:pt>
              <c:pt idx="119">
                <c:v>59.410827272727268</c:v>
              </c:pt>
              <c:pt idx="120">
                <c:v>59.811527272727268</c:v>
              </c:pt>
              <c:pt idx="121">
                <c:v>60.230272727272727</c:v>
              </c:pt>
              <c:pt idx="122">
                <c:v>60.617263636363639</c:v>
              </c:pt>
              <c:pt idx="123">
                <c:v>60.980818181818179</c:v>
              </c:pt>
              <c:pt idx="124">
                <c:v>61.35766363636364</c:v>
              </c:pt>
              <c:pt idx="125">
                <c:v>61.824254545454544</c:v>
              </c:pt>
              <c:pt idx="126">
                <c:v>62.299409090909087</c:v>
              </c:pt>
              <c:pt idx="127">
                <c:v>62.659418181818182</c:v>
              </c:pt>
              <c:pt idx="128">
                <c:v>63.071363636363635</c:v>
              </c:pt>
              <c:pt idx="129">
                <c:v>63.451472727272723</c:v>
              </c:pt>
              <c:pt idx="130">
                <c:v>63.851236363636367</c:v>
              </c:pt>
              <c:pt idx="131">
                <c:v>64.298190909090906</c:v>
              </c:pt>
              <c:pt idx="132">
                <c:v>64.794263636363638</c:v>
              </c:pt>
              <c:pt idx="133">
                <c:v>65.278481818181817</c:v>
              </c:pt>
              <c:pt idx="134">
                <c:v>65.673490909090916</c:v>
              </c:pt>
              <c:pt idx="135">
                <c:v>66.087518181818183</c:v>
              </c:pt>
              <c:pt idx="136">
                <c:v>66.553827272727275</c:v>
              </c:pt>
              <c:pt idx="137">
                <c:v>66.983736363636368</c:v>
              </c:pt>
              <c:pt idx="138">
                <c:v>67.438972727272727</c:v>
              </c:pt>
              <c:pt idx="139">
                <c:v>67.945299999999989</c:v>
              </c:pt>
              <c:pt idx="140">
                <c:v>68.431236363636359</c:v>
              </c:pt>
              <c:pt idx="141">
                <c:v>68.788972727272736</c:v>
              </c:pt>
              <c:pt idx="142">
                <c:v>69.148618181818179</c:v>
              </c:pt>
              <c:pt idx="143">
                <c:v>69.497109090909092</c:v>
              </c:pt>
              <c:pt idx="144">
                <c:v>69.838154545454543</c:v>
              </c:pt>
              <c:pt idx="145">
                <c:v>70.1554</c:v>
              </c:pt>
              <c:pt idx="146">
                <c:v>70.615318181818182</c:v>
              </c:pt>
              <c:pt idx="147">
                <c:v>71.051890909090901</c:v>
              </c:pt>
              <c:pt idx="148">
                <c:v>71.429663636363642</c:v>
              </c:pt>
              <c:pt idx="149">
                <c:v>71.748609090909085</c:v>
              </c:pt>
              <c:pt idx="150">
                <c:v>72.054954545454549</c:v>
              </c:pt>
              <c:pt idx="151">
                <c:v>72.34683636363637</c:v>
              </c:pt>
              <c:pt idx="152">
                <c:v>72.60320909090909</c:v>
              </c:pt>
              <c:pt idx="153">
                <c:v>73.051627272727274</c:v>
              </c:pt>
              <c:pt idx="154">
                <c:v>73.447599999999994</c:v>
              </c:pt>
              <c:pt idx="155">
                <c:v>73.714390909090909</c:v>
              </c:pt>
              <c:pt idx="156">
                <c:v>73.971545454545449</c:v>
              </c:pt>
              <c:pt idx="157">
                <c:v>74.239554545454538</c:v>
              </c:pt>
              <c:pt idx="158">
                <c:v>74.502899999999997</c:v>
              </c:pt>
              <c:pt idx="159">
                <c:v>74.750490909090914</c:v>
              </c:pt>
              <c:pt idx="160">
                <c:v>75.117427272727269</c:v>
              </c:pt>
              <c:pt idx="161">
                <c:v>75.4970909090909</c:v>
              </c:pt>
              <c:pt idx="162">
                <c:v>75.829754545454549</c:v>
              </c:pt>
              <c:pt idx="163">
                <c:v>76.128709090909084</c:v>
              </c:pt>
              <c:pt idx="164">
                <c:v>76.385318181818192</c:v>
              </c:pt>
              <c:pt idx="165">
                <c:v>76.541590909090914</c:v>
              </c:pt>
              <c:pt idx="166">
                <c:v>76.951254545454546</c:v>
              </c:pt>
              <c:pt idx="167">
                <c:v>77.366045454545457</c:v>
              </c:pt>
              <c:pt idx="168">
                <c:v>77.798709090909085</c:v>
              </c:pt>
              <c:pt idx="169">
                <c:v>78.105900000000005</c:v>
              </c:pt>
              <c:pt idx="170">
                <c:v>78.43282727272728</c:v>
              </c:pt>
              <c:pt idx="171">
                <c:v>78.75863636363637</c:v>
              </c:pt>
              <c:pt idx="172">
                <c:v>78.962909090909093</c:v>
              </c:pt>
              <c:pt idx="173">
                <c:v>79.250399999999999</c:v>
              </c:pt>
              <c:pt idx="174">
                <c:v>79.607272727272729</c:v>
              </c:pt>
              <c:pt idx="175">
                <c:v>79.9982090909091</c:v>
              </c:pt>
              <c:pt idx="176">
                <c:v>80.192654545454545</c:v>
              </c:pt>
              <c:pt idx="177">
                <c:v>80.355436363636372</c:v>
              </c:pt>
              <c:pt idx="178">
                <c:v>80.552818181818182</c:v>
              </c:pt>
              <c:pt idx="179">
                <c:v>80.796227272727279</c:v>
              </c:pt>
              <c:pt idx="180">
                <c:v>81.033263636363642</c:v>
              </c:pt>
              <c:pt idx="181">
                <c:v>81.303909090909087</c:v>
              </c:pt>
              <c:pt idx="182">
                <c:v>81.579890909090906</c:v>
              </c:pt>
              <c:pt idx="183">
                <c:v>81.7076909090909</c:v>
              </c:pt>
              <c:pt idx="184">
                <c:v>81.850700000000003</c:v>
              </c:pt>
              <c:pt idx="185">
                <c:v>82.002954545454543</c:v>
              </c:pt>
              <c:pt idx="186">
                <c:v>82.136536363636367</c:v>
              </c:pt>
              <c:pt idx="187">
                <c:v>82.319245454545452</c:v>
              </c:pt>
              <c:pt idx="188">
                <c:v>82.592854545454543</c:v>
              </c:pt>
              <c:pt idx="189">
                <c:v>82.854818181818189</c:v>
              </c:pt>
              <c:pt idx="190">
                <c:v>83.005818181818185</c:v>
              </c:pt>
              <c:pt idx="191">
                <c:v>83.139281818181814</c:v>
              </c:pt>
              <c:pt idx="192">
                <c:v>83.323963636363629</c:v>
              </c:pt>
              <c:pt idx="193">
                <c:v>83.56722727272728</c:v>
              </c:pt>
              <c:pt idx="194">
                <c:v>83.864863636363637</c:v>
              </c:pt>
              <c:pt idx="195">
                <c:v>84.268881818181825</c:v>
              </c:pt>
              <c:pt idx="196">
                <c:v>84.627399999999994</c:v>
              </c:pt>
              <c:pt idx="197">
                <c:v>84.855590909090907</c:v>
              </c:pt>
              <c:pt idx="198">
                <c:v>85.063518181818182</c:v>
              </c:pt>
              <c:pt idx="199">
                <c:v>85.228754545454549</c:v>
              </c:pt>
              <c:pt idx="200">
                <c:v>85.373590909090908</c:v>
              </c:pt>
              <c:pt idx="201">
                <c:v>85.520481818181807</c:v>
              </c:pt>
              <c:pt idx="202">
                <c:v>85.78028181818182</c:v>
              </c:pt>
              <c:pt idx="203">
                <c:v>86.020981818181824</c:v>
              </c:pt>
              <c:pt idx="204">
                <c:v>86.106827272727273</c:v>
              </c:pt>
              <c:pt idx="205">
                <c:v>86.186154545454542</c:v>
              </c:pt>
              <c:pt idx="206">
                <c:v>86.248890909090903</c:v>
              </c:pt>
              <c:pt idx="207">
                <c:v>86.282600000000002</c:v>
              </c:pt>
              <c:pt idx="208">
                <c:v>86.291499999999999</c:v>
              </c:pt>
              <c:pt idx="209">
                <c:v>86.325100000000006</c:v>
              </c:pt>
              <c:pt idx="210">
                <c:v>86.303545454545457</c:v>
              </c:pt>
              <c:pt idx="211">
                <c:v>86.172381818181819</c:v>
              </c:pt>
              <c:pt idx="212">
                <c:v>86.21465454545455</c:v>
              </c:pt>
              <c:pt idx="213">
                <c:v>86.098690909090905</c:v>
              </c:pt>
              <c:pt idx="214">
                <c:v>86.112381818181817</c:v>
              </c:pt>
              <c:pt idx="215">
                <c:v>86.102709090909102</c:v>
              </c:pt>
              <c:pt idx="216">
                <c:v>86.134281818181819</c:v>
              </c:pt>
              <c:pt idx="217">
                <c:v>86.185463636363636</c:v>
              </c:pt>
              <c:pt idx="218">
                <c:v>86.186990909090909</c:v>
              </c:pt>
              <c:pt idx="219">
                <c:v>86.227409090909092</c:v>
              </c:pt>
              <c:pt idx="220">
                <c:v>86.220563636363636</c:v>
              </c:pt>
              <c:pt idx="221">
                <c:v>86.111872727272726</c:v>
              </c:pt>
              <c:pt idx="222">
                <c:v>86.100418181818185</c:v>
              </c:pt>
              <c:pt idx="223">
                <c:v>86.018454545454546</c:v>
              </c:pt>
              <c:pt idx="224">
                <c:v>86.101354545454555</c:v>
              </c:pt>
              <c:pt idx="225">
                <c:v>86.063100000000006</c:v>
              </c:pt>
              <c:pt idx="226">
                <c:v>85.974927272727271</c:v>
              </c:pt>
              <c:pt idx="227">
                <c:v>85.873563636363642</c:v>
              </c:pt>
              <c:pt idx="228">
                <c:v>85.716454545454539</c:v>
              </c:pt>
              <c:pt idx="229">
                <c:v>85.48360000000001</c:v>
              </c:pt>
              <c:pt idx="230">
                <c:v>85.284590909090909</c:v>
              </c:pt>
              <c:pt idx="231">
                <c:v>85.044909090909087</c:v>
              </c:pt>
              <c:pt idx="232">
                <c:v>84.673000000000002</c:v>
              </c:pt>
              <c:pt idx="233">
                <c:v>84.136427272727275</c:v>
              </c:pt>
              <c:pt idx="234">
                <c:v>83.638272727272721</c:v>
              </c:pt>
              <c:pt idx="235">
                <c:v>83.120363636363635</c:v>
              </c:pt>
              <c:pt idx="236">
                <c:v>82.665454545454551</c:v>
              </c:pt>
              <c:pt idx="237">
                <c:v>82.374018181818187</c:v>
              </c:pt>
              <c:pt idx="238">
                <c:v>82.118981818181823</c:v>
              </c:pt>
              <c:pt idx="239">
                <c:v>81.267600000000002</c:v>
              </c:pt>
              <c:pt idx="240">
                <c:v>81.301809090909089</c:v>
              </c:pt>
              <c:pt idx="241">
                <c:v>80.836736363636362</c:v>
              </c:pt>
              <c:pt idx="242">
                <c:v>80.495918181818183</c:v>
              </c:pt>
              <c:pt idx="243">
                <c:v>80.130690909090902</c:v>
              </c:pt>
              <c:pt idx="244">
                <c:v>79.88294545454545</c:v>
              </c:pt>
              <c:pt idx="245">
                <c:v>79.741536363636357</c:v>
              </c:pt>
              <c:pt idx="246">
                <c:v>79.517836363636363</c:v>
              </c:pt>
              <c:pt idx="247">
                <c:v>79.182599999999994</c:v>
              </c:pt>
              <c:pt idx="248">
                <c:v>78.795927272727269</c:v>
              </c:pt>
              <c:pt idx="249">
                <c:v>78.059163636363635</c:v>
              </c:pt>
              <c:pt idx="250">
                <c:v>78.268618181818184</c:v>
              </c:pt>
              <c:pt idx="251">
                <c:v>78.133818181818185</c:v>
              </c:pt>
              <c:pt idx="252">
                <c:v>77.974427272727269</c:v>
              </c:pt>
              <c:pt idx="253">
                <c:v>77.538681818181828</c:v>
              </c:pt>
              <c:pt idx="254">
                <c:v>77.037927272727273</c:v>
              </c:pt>
              <c:pt idx="255">
                <c:v>76.005327272727271</c:v>
              </c:pt>
              <c:pt idx="256">
                <c:v>75.809509090909089</c:v>
              </c:pt>
              <c:pt idx="257">
                <c:v>75.123927272727272</c:v>
              </c:pt>
              <c:pt idx="258">
                <c:v>74.582363636363638</c:v>
              </c:pt>
              <c:pt idx="259">
                <c:v>74.055599999999998</c:v>
              </c:pt>
              <c:pt idx="260">
                <c:v>73.458254545454551</c:v>
              </c:pt>
              <c:pt idx="261">
                <c:v>72.893845454545456</c:v>
              </c:pt>
              <c:pt idx="262">
                <c:v>72.358990909090906</c:v>
              </c:pt>
              <c:pt idx="263">
                <c:v>71.873581818181819</c:v>
              </c:pt>
              <c:pt idx="264">
                <c:v>71.560063636363637</c:v>
              </c:pt>
              <c:pt idx="265">
                <c:v>71.378809090909101</c:v>
              </c:pt>
              <c:pt idx="266">
                <c:v>71.181318181818185</c:v>
              </c:pt>
              <c:pt idx="267">
                <c:v>70.942154545454542</c:v>
              </c:pt>
              <c:pt idx="268">
                <c:v>70.739509090909095</c:v>
              </c:pt>
              <c:pt idx="269">
                <c:v>70.458718181818185</c:v>
              </c:pt>
              <c:pt idx="270">
                <c:v>70.076945454545452</c:v>
              </c:pt>
              <c:pt idx="271">
                <c:v>69.72180909090909</c:v>
              </c:pt>
              <c:pt idx="272">
                <c:v>69.512990909090917</c:v>
              </c:pt>
              <c:pt idx="273">
                <c:v>69.375836363636367</c:v>
              </c:pt>
              <c:pt idx="274">
                <c:v>69.194736363636366</c:v>
              </c:pt>
              <c:pt idx="275">
                <c:v>69.102745454545456</c:v>
              </c:pt>
              <c:pt idx="276">
                <c:v>68.727345454545457</c:v>
              </c:pt>
              <c:pt idx="277">
                <c:v>68.156627272727278</c:v>
              </c:pt>
              <c:pt idx="278">
                <c:v>67.643263636363642</c:v>
              </c:pt>
              <c:pt idx="279">
                <c:v>67.204518181818173</c:v>
              </c:pt>
              <c:pt idx="280">
                <c:v>66.818645454545447</c:v>
              </c:pt>
              <c:pt idx="281">
                <c:v>66.321245454545448</c:v>
              </c:pt>
              <c:pt idx="282">
                <c:v>65.861990909090906</c:v>
              </c:pt>
              <c:pt idx="283">
                <c:v>65.35884545454546</c:v>
              </c:pt>
              <c:pt idx="284">
                <c:v>64.775318181818179</c:v>
              </c:pt>
              <c:pt idx="285">
                <c:v>64.418327272727268</c:v>
              </c:pt>
              <c:pt idx="286">
                <c:v>64.161963636363637</c:v>
              </c:pt>
              <c:pt idx="287">
                <c:v>63.991918181818185</c:v>
              </c:pt>
              <c:pt idx="288">
                <c:v>63.185945454545454</c:v>
              </c:pt>
              <c:pt idx="289">
                <c:v>62.419154545454539</c:v>
              </c:pt>
              <c:pt idx="290">
                <c:v>61.880181818181818</c:v>
              </c:pt>
              <c:pt idx="291">
                <c:v>61.311145454545454</c:v>
              </c:pt>
              <c:pt idx="292">
                <c:v>60.64996363636363</c:v>
              </c:pt>
              <c:pt idx="293">
                <c:v>60.046836363636366</c:v>
              </c:pt>
              <c:pt idx="294">
                <c:v>59.422245454545447</c:v>
              </c:pt>
              <c:pt idx="295">
                <c:v>58.651500000000006</c:v>
              </c:pt>
              <c:pt idx="296">
                <c:v>57.850627272727273</c:v>
              </c:pt>
              <c:pt idx="297">
                <c:v>56.617272727272727</c:v>
              </c:pt>
              <c:pt idx="298">
                <c:v>56.208245454545455</c:v>
              </c:pt>
              <c:pt idx="299">
                <c:v>55.492827272727276</c:v>
              </c:pt>
              <c:pt idx="300">
                <c:v>55.037490909090913</c:v>
              </c:pt>
              <c:pt idx="301">
                <c:v>54.637100000000004</c:v>
              </c:pt>
              <c:pt idx="302">
                <c:v>54.00777272727273</c:v>
              </c:pt>
              <c:pt idx="303">
                <c:v>53.33756363636364</c:v>
              </c:pt>
              <c:pt idx="304">
                <c:v>52.62701818181818</c:v>
              </c:pt>
              <c:pt idx="305">
                <c:v>51.925899999999999</c:v>
              </c:pt>
              <c:pt idx="306">
                <c:v>51.319299999999998</c:v>
              </c:pt>
              <c:pt idx="307">
                <c:v>50.876809090909092</c:v>
              </c:pt>
              <c:pt idx="308">
                <c:v>50.381463636363634</c:v>
              </c:pt>
              <c:pt idx="309">
                <c:v>49.764945454545455</c:v>
              </c:pt>
              <c:pt idx="310">
                <c:v>49.177590909090902</c:v>
              </c:pt>
              <c:pt idx="311">
                <c:v>48.274890909090914</c:v>
              </c:pt>
              <c:pt idx="312">
                <c:v>48.201500000000003</c:v>
              </c:pt>
              <c:pt idx="313">
                <c:v>47.794536363636368</c:v>
              </c:pt>
              <c:pt idx="314">
                <c:v>47.517136363636361</c:v>
              </c:pt>
              <c:pt idx="315">
                <c:v>47.253127272727276</c:v>
              </c:pt>
              <c:pt idx="316">
                <c:v>46.734118181818182</c:v>
              </c:pt>
              <c:pt idx="317">
                <c:v>46.2804</c:v>
              </c:pt>
              <c:pt idx="318">
                <c:v>45.814145454545454</c:v>
              </c:pt>
              <c:pt idx="319">
                <c:v>45.422081818181816</c:v>
              </c:pt>
              <c:pt idx="320">
                <c:v>45.102409090909092</c:v>
              </c:pt>
              <c:pt idx="321">
                <c:v>44.937409090909092</c:v>
              </c:pt>
              <c:pt idx="322">
                <c:v>44.44622727272727</c:v>
              </c:pt>
              <c:pt idx="323">
                <c:v>44.555445454545456</c:v>
              </c:pt>
              <c:pt idx="324">
                <c:v>44.291390909090914</c:v>
              </c:pt>
              <c:pt idx="325">
                <c:v>44.001809090909092</c:v>
              </c:pt>
              <c:pt idx="326">
                <c:v>42.671409090909087</c:v>
              </c:pt>
              <c:pt idx="327">
                <c:v>42.79650909090909</c:v>
              </c:pt>
              <c:pt idx="328">
                <c:v>42.613945454545451</c:v>
              </c:pt>
              <c:pt idx="329">
                <c:v>42.432045454545452</c:v>
              </c:pt>
              <c:pt idx="330">
                <c:v>42.160463636363637</c:v>
              </c:pt>
              <c:pt idx="331">
                <c:v>41.988418181818183</c:v>
              </c:pt>
              <c:pt idx="332">
                <c:v>41.804627272727274</c:v>
              </c:pt>
              <c:pt idx="333">
                <c:v>41.610290909090907</c:v>
              </c:pt>
              <c:pt idx="334">
                <c:v>41.491872727272728</c:v>
              </c:pt>
              <c:pt idx="335">
                <c:v>41.519972727272723</c:v>
              </c:pt>
              <c:pt idx="336">
                <c:v>41.552227272727272</c:v>
              </c:pt>
              <c:pt idx="337">
                <c:v>41.469727272727269</c:v>
              </c:pt>
              <c:pt idx="338">
                <c:v>41.347118181818182</c:v>
              </c:pt>
              <c:pt idx="339">
                <c:v>41.25536363636364</c:v>
              </c:pt>
              <c:pt idx="340">
                <c:v>41.206709090909094</c:v>
              </c:pt>
              <c:pt idx="341">
                <c:v>41.125427272727272</c:v>
              </c:pt>
              <c:pt idx="342">
                <c:v>41.153881818181816</c:v>
              </c:pt>
              <c:pt idx="343">
                <c:v>41.174872727272728</c:v>
              </c:pt>
              <c:pt idx="344">
                <c:v>41.011645454545459</c:v>
              </c:pt>
              <c:pt idx="345">
                <c:v>40.797509090909095</c:v>
              </c:pt>
              <c:pt idx="346">
                <c:v>40.596036363636365</c:v>
              </c:pt>
              <c:pt idx="347">
                <c:v>40.436727272727268</c:v>
              </c:pt>
              <c:pt idx="348">
                <c:v>40.381445454545457</c:v>
              </c:pt>
              <c:pt idx="349">
                <c:v>40.395954545454543</c:v>
              </c:pt>
              <c:pt idx="350">
                <c:v>40.433727272727275</c:v>
              </c:pt>
              <c:pt idx="351">
                <c:v>40.250490909090907</c:v>
              </c:pt>
              <c:pt idx="352">
                <c:v>40.044972727272729</c:v>
              </c:pt>
              <c:pt idx="353">
                <c:v>39.890909090909091</c:v>
              </c:pt>
              <c:pt idx="354">
                <c:v>39.813709090909093</c:v>
              </c:pt>
              <c:pt idx="355">
                <c:v>39.852254545454542</c:v>
              </c:pt>
              <c:pt idx="356">
                <c:v>40.006699999999995</c:v>
              </c:pt>
              <c:pt idx="357">
                <c:v>40.01192727272727</c:v>
              </c:pt>
              <c:pt idx="358">
                <c:v>40.224627272727268</c:v>
              </c:pt>
              <c:pt idx="359">
                <c:v>40.173763636363638</c:v>
              </c:pt>
              <c:pt idx="360">
                <c:v>40.096036363636365</c:v>
              </c:pt>
              <c:pt idx="361">
                <c:v>40.070554545454542</c:v>
              </c:pt>
              <c:pt idx="362">
                <c:v>40.150027272727272</c:v>
              </c:pt>
              <c:pt idx="363">
                <c:v>40.316763636363639</c:v>
              </c:pt>
              <c:pt idx="364">
                <c:v>40.128309090909092</c:v>
              </c:pt>
            </c:numLit>
          </c:val>
          <c:smooth val="0"/>
          <c:extLst>
            <c:ext xmlns:c16="http://schemas.microsoft.com/office/drawing/2014/chart" uri="{C3380CC4-5D6E-409C-BE32-E72D297353CC}">
              <c16:uniqueId val="{00000003-48C4-423E-AB14-633243A89B01}"/>
            </c:ext>
          </c:extLst>
        </c:ser>
        <c:ser>
          <c:idx val="4"/>
          <c:order val="4"/>
          <c:tx>
            <c:v>17/18</c:v>
          </c:tx>
          <c:spPr>
            <a:ln w="28575" cap="rnd">
              <a:solidFill>
                <a:schemeClr val="accent5"/>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26.06348181818182</c:v>
              </c:pt>
              <c:pt idx="1">
                <c:v>26.275490909090909</c:v>
              </c:pt>
              <c:pt idx="2">
                <c:v>26.409436363636363</c:v>
              </c:pt>
              <c:pt idx="3">
                <c:v>26.554909090909089</c:v>
              </c:pt>
              <c:pt idx="4">
                <c:v>26.704099999999997</c:v>
              </c:pt>
              <c:pt idx="5">
                <c:v>26.768154545454546</c:v>
              </c:pt>
              <c:pt idx="6">
                <c:v>26.888890909090911</c:v>
              </c:pt>
              <c:pt idx="7">
                <c:v>27.098263636363637</c:v>
              </c:pt>
              <c:pt idx="8">
                <c:v>27.405945454545453</c:v>
              </c:pt>
              <c:pt idx="9">
                <c:v>27.606318181818185</c:v>
              </c:pt>
              <c:pt idx="10">
                <c:v>27.789509090909089</c:v>
              </c:pt>
              <c:pt idx="11">
                <c:v>27.959900000000001</c:v>
              </c:pt>
              <c:pt idx="12">
                <c:v>28.115718181818181</c:v>
              </c:pt>
              <c:pt idx="13">
                <c:v>28.319700000000001</c:v>
              </c:pt>
              <c:pt idx="14">
                <c:v>28.594290909090908</c:v>
              </c:pt>
              <c:pt idx="15">
                <c:v>28.830290909090909</c:v>
              </c:pt>
              <c:pt idx="16">
                <c:v>29.045554545454547</c:v>
              </c:pt>
              <c:pt idx="17">
                <c:v>29.135336363636362</c:v>
              </c:pt>
              <c:pt idx="18">
                <c:v>29.054972727272727</c:v>
              </c:pt>
              <c:pt idx="19">
                <c:v>28.980972727272729</c:v>
              </c:pt>
              <c:pt idx="20">
                <c:v>29.008299999999998</c:v>
              </c:pt>
              <c:pt idx="21">
                <c:v>29.192781818181821</c:v>
              </c:pt>
              <c:pt idx="22">
                <c:v>29.386709090909093</c:v>
              </c:pt>
              <c:pt idx="23">
                <c:v>29.518218181818181</c:v>
              </c:pt>
              <c:pt idx="24">
                <c:v>29.115527272727274</c:v>
              </c:pt>
              <c:pt idx="25">
                <c:v>29.614327272727277</c:v>
              </c:pt>
              <c:pt idx="26">
                <c:v>29.632081818181817</c:v>
              </c:pt>
              <c:pt idx="27">
                <c:v>29.683581818181821</c:v>
              </c:pt>
              <c:pt idx="28">
                <c:v>29.870136363636366</c:v>
              </c:pt>
              <c:pt idx="29">
                <c:v>30.172118181818181</c:v>
              </c:pt>
              <c:pt idx="30">
                <c:v>30.424936363636366</c:v>
              </c:pt>
              <c:pt idx="31">
                <c:v>30.567990909090909</c:v>
              </c:pt>
              <c:pt idx="32">
                <c:v>30.75523636363636</c:v>
              </c:pt>
              <c:pt idx="33">
                <c:v>30.903854545454546</c:v>
              </c:pt>
              <c:pt idx="34">
                <c:v>31.164645454545454</c:v>
              </c:pt>
              <c:pt idx="35">
                <c:v>31.42837272727273</c:v>
              </c:pt>
              <c:pt idx="36">
                <c:v>31.726572727272728</c:v>
              </c:pt>
              <c:pt idx="37">
                <c:v>31.88200909090909</c:v>
              </c:pt>
              <c:pt idx="38">
                <c:v>31.956872727272728</c:v>
              </c:pt>
              <c:pt idx="39">
                <c:v>32.079281818181819</c:v>
              </c:pt>
              <c:pt idx="40">
                <c:v>32.265290909090908</c:v>
              </c:pt>
              <c:pt idx="41">
                <c:v>32.510672727272727</c:v>
              </c:pt>
              <c:pt idx="42">
                <c:v>32.848300000000002</c:v>
              </c:pt>
              <c:pt idx="43">
                <c:v>33.180018181818184</c:v>
              </c:pt>
              <c:pt idx="44">
                <c:v>33.479936363636362</c:v>
              </c:pt>
              <c:pt idx="45">
                <c:v>33.773181818181818</c:v>
              </c:pt>
              <c:pt idx="46">
                <c:v>34.097781818181822</c:v>
              </c:pt>
              <c:pt idx="47">
                <c:v>34.416727272727272</c:v>
              </c:pt>
              <c:pt idx="48">
                <c:v>34.739072727272728</c:v>
              </c:pt>
              <c:pt idx="49">
                <c:v>35.140800000000006</c:v>
              </c:pt>
              <c:pt idx="50">
                <c:v>35.58512727272727</c:v>
              </c:pt>
              <c:pt idx="51">
                <c:v>35.954009090909089</c:v>
              </c:pt>
              <c:pt idx="52">
                <c:v>36.325990909090905</c:v>
              </c:pt>
              <c:pt idx="53">
                <c:v>36.69010909090909</c:v>
              </c:pt>
              <c:pt idx="54">
                <c:v>37.109618181818185</c:v>
              </c:pt>
              <c:pt idx="55">
                <c:v>37.54457272727273</c:v>
              </c:pt>
              <c:pt idx="56">
                <c:v>38.043299999999995</c:v>
              </c:pt>
              <c:pt idx="57">
                <c:v>38.548536363636366</c:v>
              </c:pt>
              <c:pt idx="58">
                <c:v>38.921963636363635</c:v>
              </c:pt>
              <c:pt idx="59">
                <c:v>39.295545454545454</c:v>
              </c:pt>
              <c:pt idx="60">
                <c:v>39.640045454545458</c:v>
              </c:pt>
              <c:pt idx="61">
                <c:v>40.054145454545456</c:v>
              </c:pt>
              <c:pt idx="62">
                <c:v>40.508718181818182</c:v>
              </c:pt>
              <c:pt idx="63">
                <c:v>41.032227272727269</c:v>
              </c:pt>
              <c:pt idx="64">
                <c:v>41.56629090909091</c:v>
              </c:pt>
              <c:pt idx="65">
                <c:v>41.949445454545454</c:v>
              </c:pt>
              <c:pt idx="66">
                <c:v>42.417900000000003</c:v>
              </c:pt>
              <c:pt idx="67">
                <c:v>42.790954545454547</c:v>
              </c:pt>
              <c:pt idx="68">
                <c:v>43.09191818181818</c:v>
              </c:pt>
              <c:pt idx="69">
                <c:v>43.526900000000005</c:v>
              </c:pt>
              <c:pt idx="70">
                <c:v>43.985409090909087</c:v>
              </c:pt>
              <c:pt idx="71">
                <c:v>44.499563636363639</c:v>
              </c:pt>
              <c:pt idx="72">
                <c:v>44.895427272727268</c:v>
              </c:pt>
              <c:pt idx="73">
                <c:v>45.23839090909091</c:v>
              </c:pt>
              <c:pt idx="74">
                <c:v>45.551609090909089</c:v>
              </c:pt>
              <c:pt idx="75">
                <c:v>45.865618181818178</c:v>
              </c:pt>
              <c:pt idx="76">
                <c:v>46.183081818181819</c:v>
              </c:pt>
              <c:pt idx="77">
                <c:v>46.543209090909095</c:v>
              </c:pt>
              <c:pt idx="78">
                <c:v>46.888927272727273</c:v>
              </c:pt>
              <c:pt idx="79">
                <c:v>47.110236363636361</c:v>
              </c:pt>
              <c:pt idx="80">
                <c:v>47.324590909090915</c:v>
              </c:pt>
              <c:pt idx="81">
                <c:v>47.513418181818182</c:v>
              </c:pt>
              <c:pt idx="82">
                <c:v>47.838736363636365</c:v>
              </c:pt>
              <c:pt idx="83">
                <c:v>48.091754545454549</c:v>
              </c:pt>
              <c:pt idx="84">
                <c:v>48.46526363636363</c:v>
              </c:pt>
              <c:pt idx="85">
                <c:v>48.847072727272732</c:v>
              </c:pt>
              <c:pt idx="86">
                <c:v>49.15978181818182</c:v>
              </c:pt>
              <c:pt idx="87">
                <c:v>49.401318181818176</c:v>
              </c:pt>
              <c:pt idx="88">
                <c:v>49.659354545454541</c:v>
              </c:pt>
              <c:pt idx="89">
                <c:v>50.044109090909089</c:v>
              </c:pt>
              <c:pt idx="90">
                <c:v>50.378245454545457</c:v>
              </c:pt>
              <c:pt idx="91">
                <c:v>50.780027272727267</c:v>
              </c:pt>
              <c:pt idx="92">
                <c:v>51.195554545454549</c:v>
              </c:pt>
              <c:pt idx="93">
                <c:v>51.437118181818185</c:v>
              </c:pt>
              <c:pt idx="94">
                <c:v>52.110518181818179</c:v>
              </c:pt>
              <c:pt idx="95">
                <c:v>52.518536363636365</c:v>
              </c:pt>
              <c:pt idx="96">
                <c:v>52.846745454545456</c:v>
              </c:pt>
              <c:pt idx="97">
                <c:v>53.073700000000002</c:v>
              </c:pt>
              <c:pt idx="98">
                <c:v>53.597554545454543</c:v>
              </c:pt>
              <c:pt idx="99">
                <c:v>54.150336363636363</c:v>
              </c:pt>
              <c:pt idx="100">
                <c:v>54.450081818181822</c:v>
              </c:pt>
              <c:pt idx="101">
                <c:v>54.796127272727269</c:v>
              </c:pt>
              <c:pt idx="102">
                <c:v>54.976999999999997</c:v>
              </c:pt>
              <c:pt idx="103">
                <c:v>55.255590909090913</c:v>
              </c:pt>
              <c:pt idx="104">
                <c:v>55.711136363636363</c:v>
              </c:pt>
              <c:pt idx="105">
                <c:v>56.145354545454545</c:v>
              </c:pt>
              <c:pt idx="106">
                <c:v>56.61990909090909</c:v>
              </c:pt>
              <c:pt idx="107">
                <c:v>56.889918181818182</c:v>
              </c:pt>
              <c:pt idx="108">
                <c:v>57.189181818181822</c:v>
              </c:pt>
              <c:pt idx="109">
                <c:v>57.532863636363636</c:v>
              </c:pt>
              <c:pt idx="110">
                <c:v>57.978509090909093</c:v>
              </c:pt>
              <c:pt idx="111">
                <c:v>58.358827272727268</c:v>
              </c:pt>
              <c:pt idx="112">
                <c:v>58.843745454545456</c:v>
              </c:pt>
              <c:pt idx="113">
                <c:v>59.326118181818181</c:v>
              </c:pt>
              <c:pt idx="114">
                <c:v>59.669645454545453</c:v>
              </c:pt>
              <c:pt idx="115">
                <c:v>60.031790909090908</c:v>
              </c:pt>
              <c:pt idx="116">
                <c:v>60.478500000000004</c:v>
              </c:pt>
              <c:pt idx="117">
                <c:v>60.884372727272734</c:v>
              </c:pt>
              <c:pt idx="118">
                <c:v>61.336900000000007</c:v>
              </c:pt>
              <c:pt idx="119">
                <c:v>61.835245454545451</c:v>
              </c:pt>
              <c:pt idx="120">
                <c:v>62.185536363636359</c:v>
              </c:pt>
              <c:pt idx="121">
                <c:v>62.692100000000003</c:v>
              </c:pt>
              <c:pt idx="122">
                <c:v>62.978890909090907</c:v>
              </c:pt>
              <c:pt idx="123">
                <c:v>63.31613636363636</c:v>
              </c:pt>
              <c:pt idx="124">
                <c:v>63.712136363636361</c:v>
              </c:pt>
              <c:pt idx="125">
                <c:v>64.145318181818183</c:v>
              </c:pt>
              <c:pt idx="126">
                <c:v>64.635681818181808</c:v>
              </c:pt>
              <c:pt idx="127">
                <c:v>65.139209090909091</c:v>
              </c:pt>
              <c:pt idx="128">
                <c:v>65.576509090909084</c:v>
              </c:pt>
              <c:pt idx="129">
                <c:v>65.940218181818182</c:v>
              </c:pt>
              <c:pt idx="130">
                <c:v>66.30947272727272</c:v>
              </c:pt>
              <c:pt idx="131">
                <c:v>66.697854545454547</c:v>
              </c:pt>
              <c:pt idx="132">
                <c:v>67.137690909090907</c:v>
              </c:pt>
              <c:pt idx="133">
                <c:v>67.67598181818181</c:v>
              </c:pt>
              <c:pt idx="134">
                <c:v>68.060118181818183</c:v>
              </c:pt>
              <c:pt idx="135">
                <c:v>68.697299999999998</c:v>
              </c:pt>
              <c:pt idx="136">
                <c:v>69.140690909090907</c:v>
              </c:pt>
              <c:pt idx="137">
                <c:v>69.649981818181814</c:v>
              </c:pt>
              <c:pt idx="138">
                <c:v>70.120636363636365</c:v>
              </c:pt>
              <c:pt idx="139">
                <c:v>70.593827272727268</c:v>
              </c:pt>
              <c:pt idx="140">
                <c:v>71.080418181818175</c:v>
              </c:pt>
              <c:pt idx="141">
                <c:v>71.548218181818186</c:v>
              </c:pt>
              <c:pt idx="142">
                <c:v>71.915481818181817</c:v>
              </c:pt>
              <c:pt idx="143">
                <c:v>72.262836363636367</c:v>
              </c:pt>
              <c:pt idx="144">
                <c:v>72.626309090909089</c:v>
              </c:pt>
              <c:pt idx="145">
                <c:v>73.075727272727264</c:v>
              </c:pt>
              <c:pt idx="146">
                <c:v>73.491681818181817</c:v>
              </c:pt>
              <c:pt idx="147">
                <c:v>73.979736363636363</c:v>
              </c:pt>
              <c:pt idx="148">
                <c:v>74.494699999999995</c:v>
              </c:pt>
              <c:pt idx="149">
                <c:v>74.912500000000009</c:v>
              </c:pt>
              <c:pt idx="150">
                <c:v>75.272872727272727</c:v>
              </c:pt>
              <c:pt idx="151">
                <c:v>75.66846363636364</c:v>
              </c:pt>
              <c:pt idx="152">
                <c:v>76.036154545454551</c:v>
              </c:pt>
              <c:pt idx="153">
                <c:v>76.33635454545454</c:v>
              </c:pt>
              <c:pt idx="154">
                <c:v>76.756509090909091</c:v>
              </c:pt>
              <c:pt idx="155">
                <c:v>77.207627272727279</c:v>
              </c:pt>
              <c:pt idx="156">
                <c:v>77.499872727272731</c:v>
              </c:pt>
              <c:pt idx="157">
                <c:v>77.751872727272726</c:v>
              </c:pt>
              <c:pt idx="158">
                <c:v>78.171318181818179</c:v>
              </c:pt>
              <c:pt idx="159">
                <c:v>78.506063636363635</c:v>
              </c:pt>
              <c:pt idx="160">
                <c:v>78.837154545454553</c:v>
              </c:pt>
              <c:pt idx="161">
                <c:v>79.226309090909098</c:v>
              </c:pt>
              <c:pt idx="162">
                <c:v>79.648436363636364</c:v>
              </c:pt>
              <c:pt idx="163">
                <c:v>79.853263636363636</c:v>
              </c:pt>
              <c:pt idx="164">
                <c:v>80.019836363636372</c:v>
              </c:pt>
              <c:pt idx="165">
                <c:v>80.298745454545454</c:v>
              </c:pt>
              <c:pt idx="166">
                <c:v>80.465027272727284</c:v>
              </c:pt>
              <c:pt idx="167">
                <c:v>80.575781818181824</c:v>
              </c:pt>
              <c:pt idx="168">
                <c:v>80.798636363636362</c:v>
              </c:pt>
              <c:pt idx="169">
                <c:v>81.014209090909091</c:v>
              </c:pt>
              <c:pt idx="170">
                <c:v>81.072872727272724</c:v>
              </c:pt>
              <c:pt idx="171">
                <c:v>81.140100000000004</c:v>
              </c:pt>
              <c:pt idx="172">
                <c:v>81.226336363636364</c:v>
              </c:pt>
              <c:pt idx="173">
                <c:v>80.795345454545455</c:v>
              </c:pt>
              <c:pt idx="174">
                <c:v>80.988545454545459</c:v>
              </c:pt>
              <c:pt idx="175">
                <c:v>81.31365454545454</c:v>
              </c:pt>
              <c:pt idx="176">
                <c:v>81.661018181818179</c:v>
              </c:pt>
              <c:pt idx="177">
                <c:v>81.81931818181819</c:v>
              </c:pt>
              <c:pt idx="178">
                <c:v>82.019518181818185</c:v>
              </c:pt>
              <c:pt idx="179">
                <c:v>82.181754545454538</c:v>
              </c:pt>
              <c:pt idx="180">
                <c:v>82.401281818181815</c:v>
              </c:pt>
              <c:pt idx="181">
                <c:v>82.660881818181807</c:v>
              </c:pt>
              <c:pt idx="182">
                <c:v>82.941645454545451</c:v>
              </c:pt>
              <c:pt idx="183">
                <c:v>83.260618181818188</c:v>
              </c:pt>
              <c:pt idx="184">
                <c:v>83.521936363636371</c:v>
              </c:pt>
              <c:pt idx="185">
                <c:v>83.753009090909089</c:v>
              </c:pt>
              <c:pt idx="186">
                <c:v>83.882745454545457</c:v>
              </c:pt>
              <c:pt idx="187">
                <c:v>84.166354545454539</c:v>
              </c:pt>
              <c:pt idx="188">
                <c:v>84.285081818181823</c:v>
              </c:pt>
              <c:pt idx="189">
                <c:v>84.477872727272725</c:v>
              </c:pt>
              <c:pt idx="190">
                <c:v>84.669854545454541</c:v>
              </c:pt>
              <c:pt idx="191">
                <c:v>84.723036363636368</c:v>
              </c:pt>
              <c:pt idx="192">
                <c:v>84.739518181818184</c:v>
              </c:pt>
              <c:pt idx="193">
                <c:v>84.78391818181818</c:v>
              </c:pt>
              <c:pt idx="194">
                <c:v>84.924454545454537</c:v>
              </c:pt>
              <c:pt idx="195">
                <c:v>85.090327272727279</c:v>
              </c:pt>
              <c:pt idx="196">
                <c:v>85.416809090909084</c:v>
              </c:pt>
              <c:pt idx="197">
                <c:v>85.749381818181817</c:v>
              </c:pt>
              <c:pt idx="198">
                <c:v>85.956236363636364</c:v>
              </c:pt>
              <c:pt idx="199">
                <c:v>86.128718181818172</c:v>
              </c:pt>
              <c:pt idx="200">
                <c:v>86.250209090909095</c:v>
              </c:pt>
              <c:pt idx="201">
                <c:v>86.405345454545454</c:v>
              </c:pt>
              <c:pt idx="202">
                <c:v>86.556918181818176</c:v>
              </c:pt>
              <c:pt idx="203">
                <c:v>86.801890909090901</c:v>
              </c:pt>
              <c:pt idx="204">
                <c:v>87.022881818181816</c:v>
              </c:pt>
              <c:pt idx="205">
                <c:v>87.080200000000005</c:v>
              </c:pt>
              <c:pt idx="206">
                <c:v>87.164609090909096</c:v>
              </c:pt>
              <c:pt idx="207">
                <c:v>87.290263636363633</c:v>
              </c:pt>
              <c:pt idx="208">
                <c:v>87.351563636363636</c:v>
              </c:pt>
              <c:pt idx="209">
                <c:v>87.421800000000005</c:v>
              </c:pt>
              <c:pt idx="210">
                <c:v>87.575272727272718</c:v>
              </c:pt>
              <c:pt idx="211">
                <c:v>87.711463636363632</c:v>
              </c:pt>
              <c:pt idx="212">
                <c:v>87.654518181818176</c:v>
              </c:pt>
              <c:pt idx="213">
                <c:v>87.578145454545449</c:v>
              </c:pt>
              <c:pt idx="214">
                <c:v>87.540845454545448</c:v>
              </c:pt>
              <c:pt idx="215">
                <c:v>87.421800000000005</c:v>
              </c:pt>
              <c:pt idx="216">
                <c:v>87.358227272727277</c:v>
              </c:pt>
              <c:pt idx="217">
                <c:v>87.368790909090905</c:v>
              </c:pt>
              <c:pt idx="218">
                <c:v>87.359445454545451</c:v>
              </c:pt>
              <c:pt idx="219">
                <c:v>87.138472727272728</c:v>
              </c:pt>
              <c:pt idx="220">
                <c:v>86.866600000000005</c:v>
              </c:pt>
              <c:pt idx="221">
                <c:v>86.560299999999998</c:v>
              </c:pt>
              <c:pt idx="222">
                <c:v>86.36223636363637</c:v>
              </c:pt>
              <c:pt idx="223">
                <c:v>86.11924545454545</c:v>
              </c:pt>
              <c:pt idx="224">
                <c:v>85.986590909090907</c:v>
              </c:pt>
              <c:pt idx="225">
                <c:v>85.838236363636369</c:v>
              </c:pt>
              <c:pt idx="226">
                <c:v>85.543390909090917</c:v>
              </c:pt>
              <c:pt idx="227">
                <c:v>85.100154545454544</c:v>
              </c:pt>
              <c:pt idx="228">
                <c:v>84.722200000000001</c:v>
              </c:pt>
              <c:pt idx="229">
                <c:v>84.45277272727273</c:v>
              </c:pt>
              <c:pt idx="230">
                <c:v>84.049300000000002</c:v>
              </c:pt>
              <c:pt idx="231">
                <c:v>83.929818181818177</c:v>
              </c:pt>
              <c:pt idx="232">
                <c:v>83.722745454545461</c:v>
              </c:pt>
              <c:pt idx="233">
                <c:v>83.156663636363632</c:v>
              </c:pt>
              <c:pt idx="234">
                <c:v>82.818781818181819</c:v>
              </c:pt>
              <c:pt idx="235">
                <c:v>82.565600000000003</c:v>
              </c:pt>
              <c:pt idx="236">
                <c:v>82.288109090909089</c:v>
              </c:pt>
              <c:pt idx="237">
                <c:v>81.967763636363642</c:v>
              </c:pt>
              <c:pt idx="238">
                <c:v>81.736381818181812</c:v>
              </c:pt>
              <c:pt idx="239">
                <c:v>81.475745454545461</c:v>
              </c:pt>
              <c:pt idx="240">
                <c:v>80.97596363636363</c:v>
              </c:pt>
              <c:pt idx="241">
                <c:v>80.446981818181811</c:v>
              </c:pt>
              <c:pt idx="242">
                <c:v>79.856363636363639</c:v>
              </c:pt>
              <c:pt idx="243">
                <c:v>79.191299999999998</c:v>
              </c:pt>
              <c:pt idx="244">
                <c:v>78.667318181818189</c:v>
              </c:pt>
              <c:pt idx="245">
                <c:v>78.052290909090914</c:v>
              </c:pt>
              <c:pt idx="246">
                <c:v>77.569736363636366</c:v>
              </c:pt>
              <c:pt idx="247">
                <c:v>76.987163636363633</c:v>
              </c:pt>
              <c:pt idx="248">
                <c:v>76.444227272727275</c:v>
              </c:pt>
              <c:pt idx="249">
                <c:v>75.92237272727273</c:v>
              </c:pt>
              <c:pt idx="250">
                <c:v>75.335572727272719</c:v>
              </c:pt>
              <c:pt idx="251">
                <c:v>74.786218181818185</c:v>
              </c:pt>
              <c:pt idx="252">
                <c:v>74.236881818181814</c:v>
              </c:pt>
              <c:pt idx="253">
                <c:v>73.669518181818177</c:v>
              </c:pt>
              <c:pt idx="254">
                <c:v>73.083854545454543</c:v>
              </c:pt>
              <c:pt idx="255">
                <c:v>72.198554545454542</c:v>
              </c:pt>
              <c:pt idx="256">
                <c:v>71.476309090909098</c:v>
              </c:pt>
              <c:pt idx="257">
                <c:v>70.872354545454542</c:v>
              </c:pt>
              <c:pt idx="258">
                <c:v>70.370018181818182</c:v>
              </c:pt>
              <c:pt idx="259">
                <c:v>69.858509090909081</c:v>
              </c:pt>
              <c:pt idx="260">
                <c:v>69.375209090909095</c:v>
              </c:pt>
              <c:pt idx="261">
                <c:v>68.686963636363643</c:v>
              </c:pt>
              <c:pt idx="262">
                <c:v>67.970100000000002</c:v>
              </c:pt>
              <c:pt idx="263">
                <c:v>67.297363636363627</c:v>
              </c:pt>
              <c:pt idx="264">
                <c:v>66.732799999999997</c:v>
              </c:pt>
              <c:pt idx="265">
                <c:v>66.308900000000008</c:v>
              </c:pt>
              <c:pt idx="266">
                <c:v>66.0864090909091</c:v>
              </c:pt>
              <c:pt idx="267">
                <c:v>65.935736363636366</c:v>
              </c:pt>
              <c:pt idx="268">
                <c:v>65.808927272727274</c:v>
              </c:pt>
              <c:pt idx="269">
                <c:v>65.603027272727275</c:v>
              </c:pt>
              <c:pt idx="270">
                <c:v>65.160090909090911</c:v>
              </c:pt>
              <c:pt idx="271">
                <c:v>64.699972727272723</c:v>
              </c:pt>
              <c:pt idx="272">
                <c:v>64.26603636363636</c:v>
              </c:pt>
              <c:pt idx="273">
                <c:v>64.051454545454547</c:v>
              </c:pt>
              <c:pt idx="274">
                <c:v>63.945490909090907</c:v>
              </c:pt>
              <c:pt idx="275">
                <c:v>63.751263636363639</c:v>
              </c:pt>
              <c:pt idx="276">
                <c:v>63.427099999999996</c:v>
              </c:pt>
              <c:pt idx="277">
                <c:v>63.053863636363637</c:v>
              </c:pt>
              <c:pt idx="278">
                <c:v>62.713454545454539</c:v>
              </c:pt>
              <c:pt idx="279">
                <c:v>62.37106363636363</c:v>
              </c:pt>
              <c:pt idx="280">
                <c:v>62.079281818181819</c:v>
              </c:pt>
              <c:pt idx="281">
                <c:v>61.690490909090911</c:v>
              </c:pt>
              <c:pt idx="282">
                <c:v>61.090809090909097</c:v>
              </c:pt>
              <c:pt idx="283">
                <c:v>60.50090909090909</c:v>
              </c:pt>
              <c:pt idx="284">
                <c:v>59.945945454545452</c:v>
              </c:pt>
              <c:pt idx="285">
                <c:v>59.372781818181814</c:v>
              </c:pt>
              <c:pt idx="286">
                <c:v>58.803990909090906</c:v>
              </c:pt>
              <c:pt idx="287">
                <c:v>58.320854545454544</c:v>
              </c:pt>
              <c:pt idx="288">
                <c:v>57.836054545454544</c:v>
              </c:pt>
              <c:pt idx="289">
                <c:v>57.181490909090911</c:v>
              </c:pt>
              <c:pt idx="290">
                <c:v>56.550354545454546</c:v>
              </c:pt>
              <c:pt idx="291">
                <c:v>55.868854545454546</c:v>
              </c:pt>
              <c:pt idx="292">
                <c:v>55.201409090909095</c:v>
              </c:pt>
              <c:pt idx="293">
                <c:v>54.525236363636367</c:v>
              </c:pt>
              <c:pt idx="294">
                <c:v>53.958463636363632</c:v>
              </c:pt>
              <c:pt idx="295">
                <c:v>53.461845454545454</c:v>
              </c:pt>
              <c:pt idx="296">
                <c:v>52.847818181818184</c:v>
              </c:pt>
              <c:pt idx="297">
                <c:v>52.32379090909091</c:v>
              </c:pt>
              <c:pt idx="298">
                <c:v>51.870936363636361</c:v>
              </c:pt>
              <c:pt idx="299">
                <c:v>51.310827272727266</c:v>
              </c:pt>
              <c:pt idx="300">
                <c:v>50.74028181818182</c:v>
              </c:pt>
              <c:pt idx="301">
                <c:v>50.344800000000006</c:v>
              </c:pt>
              <c:pt idx="302">
                <c:v>50.053481818181815</c:v>
              </c:pt>
              <c:pt idx="303">
                <c:v>49.607145454545453</c:v>
              </c:pt>
              <c:pt idx="304">
                <c:v>49.089036363636367</c:v>
              </c:pt>
              <c:pt idx="305">
                <c:v>48.556299999999993</c:v>
              </c:pt>
              <c:pt idx="306">
                <c:v>48.00174545454545</c:v>
              </c:pt>
              <c:pt idx="307">
                <c:v>47.411736363636358</c:v>
              </c:pt>
              <c:pt idx="308">
                <c:v>46.894872727272734</c:v>
              </c:pt>
              <c:pt idx="309">
                <c:v>46.338609090909088</c:v>
              </c:pt>
              <c:pt idx="310">
                <c:v>45.527099999999997</c:v>
              </c:pt>
              <c:pt idx="311">
                <c:v>44.657645454545452</c:v>
              </c:pt>
              <c:pt idx="312">
                <c:v>43.775672727272728</c:v>
              </c:pt>
              <c:pt idx="313">
                <c:v>42.925672727272726</c:v>
              </c:pt>
              <c:pt idx="314">
                <c:v>42.145754545454544</c:v>
              </c:pt>
              <c:pt idx="315">
                <c:v>41.609790909090911</c:v>
              </c:pt>
              <c:pt idx="316">
                <c:v>41.13274545454545</c:v>
              </c:pt>
              <c:pt idx="317">
                <c:v>40.423618181818185</c:v>
              </c:pt>
              <c:pt idx="318">
                <c:v>39.690790909090907</c:v>
              </c:pt>
              <c:pt idx="319">
                <c:v>39.047354545454546</c:v>
              </c:pt>
              <c:pt idx="320">
                <c:v>38.411609090909089</c:v>
              </c:pt>
              <c:pt idx="321">
                <c:v>37.823245454545457</c:v>
              </c:pt>
              <c:pt idx="322">
                <c:v>37.352854545454541</c:v>
              </c:pt>
              <c:pt idx="323">
                <c:v>36.8566</c:v>
              </c:pt>
              <c:pt idx="324">
                <c:v>36.174109090909091</c:v>
              </c:pt>
              <c:pt idx="325">
                <c:v>35.50095454545454</c:v>
              </c:pt>
              <c:pt idx="326">
                <c:v>34.774218181818178</c:v>
              </c:pt>
              <c:pt idx="327">
                <c:v>34.012663636363634</c:v>
              </c:pt>
              <c:pt idx="328">
                <c:v>33.262136363636365</c:v>
              </c:pt>
              <c:pt idx="329">
                <c:v>32.59708181818182</c:v>
              </c:pt>
              <c:pt idx="330">
                <c:v>31.877427272727274</c:v>
              </c:pt>
              <c:pt idx="331">
                <c:v>30.901109090909088</c:v>
              </c:pt>
              <c:pt idx="332">
                <c:v>29.897772727272727</c:v>
              </c:pt>
              <c:pt idx="333">
                <c:v>28.834009090909092</c:v>
              </c:pt>
              <c:pt idx="334">
                <c:v>27.907381818181818</c:v>
              </c:pt>
              <c:pt idx="335">
                <c:v>27.017281818181814</c:v>
              </c:pt>
              <c:pt idx="336">
                <c:v>26.255663636363636</c:v>
              </c:pt>
              <c:pt idx="337">
                <c:v>25.730909090909094</c:v>
              </c:pt>
              <c:pt idx="338">
                <c:v>25.16829090909091</c:v>
              </c:pt>
              <c:pt idx="339">
                <c:v>24.6539</c:v>
              </c:pt>
              <c:pt idx="340">
                <c:v>23.758809090909093</c:v>
              </c:pt>
              <c:pt idx="341">
                <c:v>23.684690909090911</c:v>
              </c:pt>
              <c:pt idx="342">
                <c:v>23.361227272727273</c:v>
              </c:pt>
              <c:pt idx="343">
                <c:v>23.226699999999997</c:v>
              </c:pt>
              <c:pt idx="344">
                <c:v>23.151500000000002</c:v>
              </c:pt>
              <c:pt idx="345">
                <c:v>22.934518181818181</c:v>
              </c:pt>
              <c:pt idx="346">
                <c:v>22.704336363636365</c:v>
              </c:pt>
              <c:pt idx="347">
                <c:v>22.485318181818183</c:v>
              </c:pt>
              <c:pt idx="348">
                <c:v>22.224727272727275</c:v>
              </c:pt>
              <c:pt idx="349">
                <c:v>21.995454545454546</c:v>
              </c:pt>
              <c:pt idx="350">
                <c:v>21.651945454545455</c:v>
              </c:pt>
              <c:pt idx="351">
                <c:v>21.252800000000001</c:v>
              </c:pt>
              <c:pt idx="352">
                <c:v>20.696990909090911</c:v>
              </c:pt>
              <c:pt idx="353">
                <c:v>20.114036363636362</c:v>
              </c:pt>
              <c:pt idx="354">
                <c:v>19.623136363636362</c:v>
              </c:pt>
              <c:pt idx="355">
                <c:v>19.176354545454544</c:v>
              </c:pt>
              <c:pt idx="356">
                <c:v>18.817518181818183</c:v>
              </c:pt>
              <c:pt idx="357">
                <c:v>18.643436363636365</c:v>
              </c:pt>
              <c:pt idx="358">
                <c:v>18.571681818181819</c:v>
              </c:pt>
              <c:pt idx="359">
                <c:v>18.347190909090909</c:v>
              </c:pt>
              <c:pt idx="360">
                <c:v>18.090836363636363</c:v>
              </c:pt>
              <c:pt idx="361">
                <c:v>17.899436363636365</c:v>
              </c:pt>
              <c:pt idx="362">
                <c:v>17.745145454545455</c:v>
              </c:pt>
              <c:pt idx="363">
                <c:v>17.620236363636362</c:v>
              </c:pt>
              <c:pt idx="364">
                <c:v>17.425127272727273</c:v>
              </c:pt>
            </c:numLit>
          </c:val>
          <c:smooth val="0"/>
          <c:extLst>
            <c:ext xmlns:c16="http://schemas.microsoft.com/office/drawing/2014/chart" uri="{C3380CC4-5D6E-409C-BE32-E72D297353CC}">
              <c16:uniqueId val="{00000004-48C4-423E-AB14-633243A89B01}"/>
            </c:ext>
          </c:extLst>
        </c:ser>
        <c:ser>
          <c:idx val="5"/>
          <c:order val="5"/>
          <c:tx>
            <c:v>16/17</c:v>
          </c:tx>
          <c:spPr>
            <a:ln w="28575" cap="rnd">
              <a:solidFill>
                <a:schemeClr val="accent6"/>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33.910745454545456</c:v>
              </c:pt>
              <c:pt idx="1">
                <c:v>34.042345454545455</c:v>
              </c:pt>
              <c:pt idx="2">
                <c:v>34.249772727272727</c:v>
              </c:pt>
              <c:pt idx="3">
                <c:v>34.392418181818179</c:v>
              </c:pt>
              <c:pt idx="4">
                <c:v>33.608027272727277</c:v>
              </c:pt>
              <c:pt idx="5">
                <c:v>34.727227272727276</c:v>
              </c:pt>
              <c:pt idx="6">
                <c:v>35.187899999999999</c:v>
              </c:pt>
              <c:pt idx="7">
                <c:v>35.256054545454546</c:v>
              </c:pt>
              <c:pt idx="8">
                <c:v>35.412545454545459</c:v>
              </c:pt>
              <c:pt idx="9">
                <c:v>35.626236363636366</c:v>
              </c:pt>
              <c:pt idx="10">
                <c:v>35.781636363636366</c:v>
              </c:pt>
              <c:pt idx="11">
                <c:v>35.886454545454541</c:v>
              </c:pt>
              <c:pt idx="12">
                <c:v>36.020009090909092</c:v>
              </c:pt>
              <c:pt idx="13">
                <c:v>36.137390909090911</c:v>
              </c:pt>
              <c:pt idx="14">
                <c:v>37.236118181818185</c:v>
              </c:pt>
              <c:pt idx="15">
                <c:v>37.439063636363635</c:v>
              </c:pt>
              <c:pt idx="16">
                <c:v>37.617854545454549</c:v>
              </c:pt>
              <c:pt idx="17">
                <c:v>37.723545454545452</c:v>
              </c:pt>
              <c:pt idx="18">
                <c:v>37.871372727272728</c:v>
              </c:pt>
              <c:pt idx="19">
                <c:v>38.021227272727273</c:v>
              </c:pt>
              <c:pt idx="20">
                <c:v>38.193781818181819</c:v>
              </c:pt>
              <c:pt idx="21">
                <c:v>38.373145454545458</c:v>
              </c:pt>
              <c:pt idx="22">
                <c:v>38.569654545454547</c:v>
              </c:pt>
              <c:pt idx="23">
                <c:v>38.729545454545452</c:v>
              </c:pt>
              <c:pt idx="24">
                <c:v>38.762299999999996</c:v>
              </c:pt>
              <c:pt idx="25">
                <c:v>38.697936363636366</c:v>
              </c:pt>
              <c:pt idx="26">
                <c:v>38.62448181818182</c:v>
              </c:pt>
              <c:pt idx="27">
                <c:v>38.559009090909086</c:v>
              </c:pt>
              <c:pt idx="28">
                <c:v>38.560354545454544</c:v>
              </c:pt>
              <c:pt idx="29">
                <c:v>38.711081818181817</c:v>
              </c:pt>
              <c:pt idx="30">
                <c:v>38.800809090909091</c:v>
              </c:pt>
              <c:pt idx="31">
                <c:v>38.986663636363637</c:v>
              </c:pt>
              <c:pt idx="32">
                <c:v>39.22678181818182</c:v>
              </c:pt>
              <c:pt idx="33">
                <c:v>39.59530909090909</c:v>
              </c:pt>
              <c:pt idx="34">
                <c:v>39.85269090909091</c:v>
              </c:pt>
              <c:pt idx="35">
                <c:v>40.221354545454545</c:v>
              </c:pt>
              <c:pt idx="36">
                <c:v>40.66021818181818</c:v>
              </c:pt>
              <c:pt idx="37">
                <c:v>41.109418181818178</c:v>
              </c:pt>
              <c:pt idx="38">
                <c:v>41.490227272727275</c:v>
              </c:pt>
              <c:pt idx="39">
                <c:v>41.873972727272729</c:v>
              </c:pt>
              <c:pt idx="40">
                <c:v>42.244418181818183</c:v>
              </c:pt>
              <c:pt idx="41">
                <c:v>42.609990909090911</c:v>
              </c:pt>
              <c:pt idx="42">
                <c:v>42.991427272727272</c:v>
              </c:pt>
              <c:pt idx="43">
                <c:v>43.399563636363638</c:v>
              </c:pt>
              <c:pt idx="44">
                <c:v>43.758027272727276</c:v>
              </c:pt>
              <c:pt idx="45">
                <c:v>44.074990909090907</c:v>
              </c:pt>
              <c:pt idx="46">
                <c:v>44.3371</c:v>
              </c:pt>
              <c:pt idx="47">
                <c:v>44.634081818181819</c:v>
              </c:pt>
              <c:pt idx="48">
                <c:v>44.943127272727274</c:v>
              </c:pt>
              <c:pt idx="49">
                <c:v>45.303872727272726</c:v>
              </c:pt>
              <c:pt idx="50">
                <c:v>45.747300000000003</c:v>
              </c:pt>
              <c:pt idx="51">
                <c:v>46.202590909090908</c:v>
              </c:pt>
              <c:pt idx="52">
                <c:v>46.547245454545447</c:v>
              </c:pt>
              <c:pt idx="53">
                <c:v>46.853536363636366</c:v>
              </c:pt>
              <c:pt idx="54">
                <c:v>47.172672727272726</c:v>
              </c:pt>
              <c:pt idx="55">
                <c:v>47.536245454545451</c:v>
              </c:pt>
              <c:pt idx="56">
                <c:v>47.895772727272735</c:v>
              </c:pt>
              <c:pt idx="57">
                <c:v>48.273481818181814</c:v>
              </c:pt>
              <c:pt idx="58">
                <c:v>48.664263636363643</c:v>
              </c:pt>
              <c:pt idx="59">
                <c:v>48.343681818181814</c:v>
              </c:pt>
              <c:pt idx="60">
                <c:v>48.760418181818181</c:v>
              </c:pt>
              <c:pt idx="61">
                <c:v>49.363372727272733</c:v>
              </c:pt>
              <c:pt idx="62">
                <c:v>49.586981818181819</c:v>
              </c:pt>
              <c:pt idx="63">
                <c:v>49.859136363636367</c:v>
              </c:pt>
              <c:pt idx="64">
                <c:v>50.220909090909089</c:v>
              </c:pt>
              <c:pt idx="65">
                <c:v>50.600999999999999</c:v>
              </c:pt>
              <c:pt idx="66">
                <c:v>50.897372727272725</c:v>
              </c:pt>
              <c:pt idx="67">
                <c:v>51.191854545454547</c:v>
              </c:pt>
              <c:pt idx="68">
                <c:v>51.679672727272731</c:v>
              </c:pt>
              <c:pt idx="69">
                <c:v>51.80409090909091</c:v>
              </c:pt>
              <c:pt idx="70">
                <c:v>52.142872727272724</c:v>
              </c:pt>
              <c:pt idx="71">
                <c:v>52.560063636363637</c:v>
              </c:pt>
              <c:pt idx="72">
                <c:v>52.990545454545448</c:v>
              </c:pt>
              <c:pt idx="73">
                <c:v>53.356554545454543</c:v>
              </c:pt>
              <c:pt idx="74">
                <c:v>53.692181818181822</c:v>
              </c:pt>
              <c:pt idx="75">
                <c:v>54.056318181818185</c:v>
              </c:pt>
              <c:pt idx="76">
                <c:v>54.401609090909091</c:v>
              </c:pt>
              <c:pt idx="77">
                <c:v>54.797463636363638</c:v>
              </c:pt>
              <c:pt idx="78">
                <c:v>55.312799999999996</c:v>
              </c:pt>
              <c:pt idx="79">
                <c:v>55.728627272727273</c:v>
              </c:pt>
              <c:pt idx="80">
                <c:v>56.164727272727276</c:v>
              </c:pt>
              <c:pt idx="81">
                <c:v>56.607354545454541</c:v>
              </c:pt>
              <c:pt idx="82">
                <c:v>57.014227272727275</c:v>
              </c:pt>
              <c:pt idx="83">
                <c:v>57.416236363636365</c:v>
              </c:pt>
              <c:pt idx="84">
                <c:v>57.834100000000007</c:v>
              </c:pt>
              <c:pt idx="85">
                <c:v>58.329781818181822</c:v>
              </c:pt>
              <c:pt idx="86">
                <c:v>58.818690909090904</c:v>
              </c:pt>
              <c:pt idx="87">
                <c:v>59.212927272727278</c:v>
              </c:pt>
              <c:pt idx="88">
                <c:v>59.568036363636359</c:v>
              </c:pt>
              <c:pt idx="89">
                <c:v>59.915554545454548</c:v>
              </c:pt>
              <c:pt idx="90">
                <c:v>60.261845454545458</c:v>
              </c:pt>
              <c:pt idx="91">
                <c:v>60.661590909090911</c:v>
              </c:pt>
              <c:pt idx="92">
                <c:v>61.15397272727273</c:v>
              </c:pt>
              <c:pt idx="93">
                <c:v>61.636554545454551</c:v>
              </c:pt>
              <c:pt idx="94">
                <c:v>62.120690909090904</c:v>
              </c:pt>
              <c:pt idx="95">
                <c:v>62.523509090909094</c:v>
              </c:pt>
              <c:pt idx="96">
                <c:v>62.893163636363631</c:v>
              </c:pt>
              <c:pt idx="97">
                <c:v>63.262436363636361</c:v>
              </c:pt>
              <c:pt idx="98">
                <c:v>63.686563636363637</c:v>
              </c:pt>
              <c:pt idx="99">
                <c:v>64.202172727272725</c:v>
              </c:pt>
              <c:pt idx="100">
                <c:v>64.712772727272736</c:v>
              </c:pt>
              <c:pt idx="101">
                <c:v>65.040800000000004</c:v>
              </c:pt>
              <c:pt idx="102">
                <c:v>65.410254545454549</c:v>
              </c:pt>
              <c:pt idx="103">
                <c:v>65.797727272727272</c:v>
              </c:pt>
              <c:pt idx="104">
                <c:v>66.205227272727271</c:v>
              </c:pt>
              <c:pt idx="105">
                <c:v>66.653481818181817</c:v>
              </c:pt>
              <c:pt idx="106">
                <c:v>67.146763636363644</c:v>
              </c:pt>
              <c:pt idx="107">
                <c:v>67.66167272727273</c:v>
              </c:pt>
              <c:pt idx="108">
                <c:v>68.076036363636362</c:v>
              </c:pt>
              <c:pt idx="109">
                <c:v>68.503181818181815</c:v>
              </c:pt>
              <c:pt idx="110">
                <c:v>68.910863636363629</c:v>
              </c:pt>
              <c:pt idx="111">
                <c:v>69.293400000000005</c:v>
              </c:pt>
              <c:pt idx="112">
                <c:v>69.714245454545463</c:v>
              </c:pt>
              <c:pt idx="113">
                <c:v>70.224572727272729</c:v>
              </c:pt>
              <c:pt idx="114">
                <c:v>70.706599999999995</c:v>
              </c:pt>
              <c:pt idx="115">
                <c:v>71.104927272727267</c:v>
              </c:pt>
              <c:pt idx="116">
                <c:v>71.454072727272731</c:v>
              </c:pt>
              <c:pt idx="117">
                <c:v>71.825318181818176</c:v>
              </c:pt>
              <c:pt idx="118">
                <c:v>72.179918181818181</c:v>
              </c:pt>
              <c:pt idx="119">
                <c:v>72.573390909090918</c:v>
              </c:pt>
              <c:pt idx="120">
                <c:v>73.020481818181807</c:v>
              </c:pt>
              <c:pt idx="121">
                <c:v>73.517045454545453</c:v>
              </c:pt>
              <c:pt idx="122">
                <c:v>73.902245454545451</c:v>
              </c:pt>
              <c:pt idx="123">
                <c:v>74.263372727272724</c:v>
              </c:pt>
              <c:pt idx="124">
                <c:v>74.662763636363636</c:v>
              </c:pt>
              <c:pt idx="125">
                <c:v>75.035236363636372</c:v>
              </c:pt>
              <c:pt idx="126">
                <c:v>75.422554545454545</c:v>
              </c:pt>
              <c:pt idx="127">
                <c:v>75.854072727272737</c:v>
              </c:pt>
              <c:pt idx="128">
                <c:v>76.326636363636354</c:v>
              </c:pt>
              <c:pt idx="129">
                <c:v>76.764563636363633</c:v>
              </c:pt>
              <c:pt idx="130">
                <c:v>77.064627272727279</c:v>
              </c:pt>
              <c:pt idx="131">
                <c:v>77.361418181818181</c:v>
              </c:pt>
              <c:pt idx="132">
                <c:v>77.669881818181821</c:v>
              </c:pt>
              <c:pt idx="133">
                <c:v>78.025999999999996</c:v>
              </c:pt>
              <c:pt idx="134">
                <c:v>78.43186363636363</c:v>
              </c:pt>
              <c:pt idx="135">
                <c:v>78.822736363636366</c:v>
              </c:pt>
              <c:pt idx="136">
                <c:v>79.164563636363638</c:v>
              </c:pt>
              <c:pt idx="137">
                <c:v>79.452100000000002</c:v>
              </c:pt>
              <c:pt idx="138">
                <c:v>79.734518181818189</c:v>
              </c:pt>
              <c:pt idx="139">
                <c:v>80.032245454545446</c:v>
              </c:pt>
              <c:pt idx="140">
                <c:v>80.414854545454546</c:v>
              </c:pt>
              <c:pt idx="141">
                <c:v>80.827972727272723</c:v>
              </c:pt>
              <c:pt idx="142">
                <c:v>81.188790909090912</c:v>
              </c:pt>
              <c:pt idx="143">
                <c:v>81.482127272727269</c:v>
              </c:pt>
              <c:pt idx="144">
                <c:v>81.732963636363635</c:v>
              </c:pt>
              <c:pt idx="145">
                <c:v>81.974163636363627</c:v>
              </c:pt>
              <c:pt idx="146">
                <c:v>82.185054545454548</c:v>
              </c:pt>
              <c:pt idx="147">
                <c:v>82.45353636363636</c:v>
              </c:pt>
              <c:pt idx="148">
                <c:v>82.745363636363635</c:v>
              </c:pt>
              <c:pt idx="149">
                <c:v>83.088072727272731</c:v>
              </c:pt>
              <c:pt idx="150">
                <c:v>83.319918181818181</c:v>
              </c:pt>
              <c:pt idx="151">
                <c:v>83.533799999999999</c:v>
              </c:pt>
              <c:pt idx="152">
                <c:v>83.720909090909089</c:v>
              </c:pt>
              <c:pt idx="153">
                <c:v>83.839927272727266</c:v>
              </c:pt>
              <c:pt idx="154">
                <c:v>84.022899999999993</c:v>
              </c:pt>
              <c:pt idx="155">
                <c:v>84.321881818181822</c:v>
              </c:pt>
              <c:pt idx="156">
                <c:v>84.649290909090908</c:v>
              </c:pt>
              <c:pt idx="157">
                <c:v>84.848463636363633</c:v>
              </c:pt>
              <c:pt idx="158">
                <c:v>85.058090909090907</c:v>
              </c:pt>
              <c:pt idx="159">
                <c:v>85.186227272727265</c:v>
              </c:pt>
              <c:pt idx="160">
                <c:v>85.406963636363628</c:v>
              </c:pt>
              <c:pt idx="161">
                <c:v>85.60657272727272</c:v>
              </c:pt>
              <c:pt idx="162">
                <c:v>85.871427272727274</c:v>
              </c:pt>
              <c:pt idx="163">
                <c:v>86.164654545454539</c:v>
              </c:pt>
              <c:pt idx="164">
                <c:v>86.395445454545452</c:v>
              </c:pt>
              <c:pt idx="165">
                <c:v>86.584072727272726</c:v>
              </c:pt>
              <c:pt idx="166">
                <c:v>86.760309090909089</c:v>
              </c:pt>
              <c:pt idx="167">
                <c:v>86.938745454545455</c:v>
              </c:pt>
              <c:pt idx="168">
                <c:v>87.127436363636363</c:v>
              </c:pt>
              <c:pt idx="169">
                <c:v>87.385745454545457</c:v>
              </c:pt>
              <c:pt idx="170">
                <c:v>87.664481818181812</c:v>
              </c:pt>
              <c:pt idx="171">
                <c:v>87.832536363636365</c:v>
              </c:pt>
              <c:pt idx="172">
                <c:v>87.995690909090911</c:v>
              </c:pt>
              <c:pt idx="173">
                <c:v>88.209245454545453</c:v>
              </c:pt>
              <c:pt idx="174">
                <c:v>88.117518181818184</c:v>
              </c:pt>
              <c:pt idx="175">
                <c:v>88.328754545454544</c:v>
              </c:pt>
              <c:pt idx="176">
                <c:v>88.618963636363631</c:v>
              </c:pt>
              <c:pt idx="177">
                <c:v>88.910236363636372</c:v>
              </c:pt>
              <c:pt idx="178">
                <c:v>89.054909090909092</c:v>
              </c:pt>
              <c:pt idx="179">
                <c:v>89.214854545454543</c:v>
              </c:pt>
              <c:pt idx="180">
                <c:v>89.418745454545444</c:v>
              </c:pt>
              <c:pt idx="181">
                <c:v>89.578390909090913</c:v>
              </c:pt>
              <c:pt idx="182">
                <c:v>89.7256</c:v>
              </c:pt>
              <c:pt idx="183">
                <c:v>89.928109090909089</c:v>
              </c:pt>
              <c:pt idx="184">
                <c:v>90.11848181818182</c:v>
              </c:pt>
              <c:pt idx="185">
                <c:v>90.248354545454546</c:v>
              </c:pt>
              <c:pt idx="186">
                <c:v>90.364236363636365</c:v>
              </c:pt>
              <c:pt idx="187">
                <c:v>90.48848181818181</c:v>
              </c:pt>
              <c:pt idx="188">
                <c:v>90.510645454545454</c:v>
              </c:pt>
              <c:pt idx="189">
                <c:v>90.503490909090914</c:v>
              </c:pt>
              <c:pt idx="190">
                <c:v>90.588845454545449</c:v>
              </c:pt>
              <c:pt idx="191">
                <c:v>90.672409090909085</c:v>
              </c:pt>
              <c:pt idx="192">
                <c:v>90.652045454545458</c:v>
              </c:pt>
              <c:pt idx="193">
                <c:v>90.553354545454553</c:v>
              </c:pt>
              <c:pt idx="194">
                <c:v>90.452354545454554</c:v>
              </c:pt>
              <c:pt idx="195">
                <c:v>90.385118181818186</c:v>
              </c:pt>
              <c:pt idx="196">
                <c:v>90.339018181818176</c:v>
              </c:pt>
              <c:pt idx="197">
                <c:v>90.435736363636366</c:v>
              </c:pt>
              <c:pt idx="198">
                <c:v>90.592645454545448</c:v>
              </c:pt>
              <c:pt idx="199">
                <c:v>90.6267909090909</c:v>
              </c:pt>
              <c:pt idx="200">
                <c:v>90.61181818181818</c:v>
              </c:pt>
              <c:pt idx="201">
                <c:v>90.546599999999998</c:v>
              </c:pt>
              <c:pt idx="202">
                <c:v>90.452500000000001</c:v>
              </c:pt>
              <c:pt idx="203">
                <c:v>90.369690909090906</c:v>
              </c:pt>
              <c:pt idx="204">
                <c:v>90.352363636363634</c:v>
              </c:pt>
              <c:pt idx="205">
                <c:v>90.351909090909089</c:v>
              </c:pt>
              <c:pt idx="206">
                <c:v>90.259481818181811</c:v>
              </c:pt>
              <c:pt idx="207">
                <c:v>90.181063636363646</c:v>
              </c:pt>
              <c:pt idx="208">
                <c:v>90.120890909090903</c:v>
              </c:pt>
              <c:pt idx="209">
                <c:v>90.060645454545451</c:v>
              </c:pt>
              <c:pt idx="210">
                <c:v>90.020572727272736</c:v>
              </c:pt>
              <c:pt idx="211">
                <c:v>90.088899999999995</c:v>
              </c:pt>
              <c:pt idx="212">
                <c:v>90.139409090909098</c:v>
              </c:pt>
              <c:pt idx="213">
                <c:v>90.032863636363629</c:v>
              </c:pt>
              <c:pt idx="214">
                <c:v>89.960300000000004</c:v>
              </c:pt>
              <c:pt idx="215">
                <c:v>89.783354545454543</c:v>
              </c:pt>
              <c:pt idx="216">
                <c:v>89.485018181818177</c:v>
              </c:pt>
              <c:pt idx="217">
                <c:v>89.221363636363634</c:v>
              </c:pt>
              <c:pt idx="218">
                <c:v>89.057590909090905</c:v>
              </c:pt>
              <c:pt idx="219">
                <c:v>88.886872727272717</c:v>
              </c:pt>
              <c:pt idx="220">
                <c:v>88.478700000000003</c:v>
              </c:pt>
              <c:pt idx="221">
                <c:v>88.036381818181823</c:v>
              </c:pt>
              <c:pt idx="222">
                <c:v>87.529336363636375</c:v>
              </c:pt>
              <c:pt idx="223">
                <c:v>87.09235454545454</c:v>
              </c:pt>
              <c:pt idx="224">
                <c:v>86.680363636363637</c:v>
              </c:pt>
              <c:pt idx="225">
                <c:v>86.311572727272718</c:v>
              </c:pt>
              <c:pt idx="226">
                <c:v>85.978218181818178</c:v>
              </c:pt>
              <c:pt idx="227">
                <c:v>85.537245454545456</c:v>
              </c:pt>
              <c:pt idx="228">
                <c:v>85.091963636363644</c:v>
              </c:pt>
              <c:pt idx="229">
                <c:v>84.78485454545455</c:v>
              </c:pt>
              <c:pt idx="230">
                <c:v>84.45826363636364</c:v>
              </c:pt>
              <c:pt idx="231">
                <c:v>84.152663636363641</c:v>
              </c:pt>
              <c:pt idx="232">
                <c:v>83.934181818181813</c:v>
              </c:pt>
              <c:pt idx="233">
                <c:v>83.762836363636367</c:v>
              </c:pt>
              <c:pt idx="234">
                <c:v>83.544709090909095</c:v>
              </c:pt>
              <c:pt idx="235">
                <c:v>83.311154545454542</c:v>
              </c:pt>
              <c:pt idx="236">
                <c:v>83.015963636363637</c:v>
              </c:pt>
              <c:pt idx="237">
                <c:v>82.706109090909095</c:v>
              </c:pt>
              <c:pt idx="238">
                <c:v>82.324445454545454</c:v>
              </c:pt>
              <c:pt idx="239">
                <c:v>82.03094545454546</c:v>
              </c:pt>
              <c:pt idx="240">
                <c:v>81.760127272727274</c:v>
              </c:pt>
              <c:pt idx="241">
                <c:v>81.22050909090909</c:v>
              </c:pt>
              <c:pt idx="242">
                <c:v>80.53012727272727</c:v>
              </c:pt>
              <c:pt idx="243">
                <c:v>79.831972727272728</c:v>
              </c:pt>
              <c:pt idx="244">
                <c:v>79.2316</c:v>
              </c:pt>
              <c:pt idx="245">
                <c:v>78.653300000000002</c:v>
              </c:pt>
              <c:pt idx="246">
                <c:v>78.159154545454555</c:v>
              </c:pt>
              <c:pt idx="247">
                <c:v>77.625763636363644</c:v>
              </c:pt>
              <c:pt idx="248">
                <c:v>76.919872727272733</c:v>
              </c:pt>
              <c:pt idx="249">
                <c:v>76.182763636363632</c:v>
              </c:pt>
              <c:pt idx="250">
                <c:v>75.551545454545462</c:v>
              </c:pt>
              <c:pt idx="251">
                <c:v>75.031890909090919</c:v>
              </c:pt>
              <c:pt idx="252">
                <c:v>74.568372727272731</c:v>
              </c:pt>
              <c:pt idx="253">
                <c:v>74.222527272727277</c:v>
              </c:pt>
              <c:pt idx="254">
                <c:v>73.888136363636363</c:v>
              </c:pt>
              <c:pt idx="255">
                <c:v>73.330854545454542</c:v>
              </c:pt>
              <c:pt idx="256">
                <c:v>72.766763636363635</c:v>
              </c:pt>
              <c:pt idx="257">
                <c:v>72.185281818181821</c:v>
              </c:pt>
              <c:pt idx="258">
                <c:v>71.575599999999994</c:v>
              </c:pt>
              <c:pt idx="259">
                <c:v>70.958018181818176</c:v>
              </c:pt>
              <c:pt idx="260">
                <c:v>70.44140909090909</c:v>
              </c:pt>
              <c:pt idx="261">
                <c:v>69.945254545454546</c:v>
              </c:pt>
              <c:pt idx="262">
                <c:v>69.27115454545455</c:v>
              </c:pt>
              <c:pt idx="263">
                <c:v>68.548572727272727</c:v>
              </c:pt>
              <c:pt idx="264">
                <c:v>67.90930909090909</c:v>
              </c:pt>
              <c:pt idx="265">
                <c:v>67.322981818181816</c:v>
              </c:pt>
              <c:pt idx="266">
                <c:v>66.838709090909092</c:v>
              </c:pt>
              <c:pt idx="267">
                <c:v>66.583809090909099</c:v>
              </c:pt>
              <c:pt idx="268">
                <c:v>66.453318181818176</c:v>
              </c:pt>
              <c:pt idx="269">
                <c:v>66.232790909090909</c:v>
              </c:pt>
              <c:pt idx="270">
                <c:v>65.803281818181816</c:v>
              </c:pt>
              <c:pt idx="271">
                <c:v>65.30140909090909</c:v>
              </c:pt>
              <c:pt idx="272">
                <c:v>64.737527272727277</c:v>
              </c:pt>
              <c:pt idx="273">
                <c:v>64.171627272727264</c:v>
              </c:pt>
              <c:pt idx="274">
                <c:v>63.702054545454551</c:v>
              </c:pt>
              <c:pt idx="275">
                <c:v>63.169190909090908</c:v>
              </c:pt>
              <c:pt idx="276">
                <c:v>62.564345454545453</c:v>
              </c:pt>
              <c:pt idx="277">
                <c:v>61.846572727272729</c:v>
              </c:pt>
              <c:pt idx="278">
                <c:v>61.156763636363628</c:v>
              </c:pt>
              <c:pt idx="279">
                <c:v>60.332036363636355</c:v>
              </c:pt>
              <c:pt idx="280">
                <c:v>59.458536363636362</c:v>
              </c:pt>
              <c:pt idx="281">
                <c:v>58.768945454545452</c:v>
              </c:pt>
              <c:pt idx="282">
                <c:v>58.085781818181815</c:v>
              </c:pt>
              <c:pt idx="283">
                <c:v>57.307518181818182</c:v>
              </c:pt>
              <c:pt idx="284">
                <c:v>56.540963636363635</c:v>
              </c:pt>
              <c:pt idx="285">
                <c:v>55.813699999999997</c:v>
              </c:pt>
              <c:pt idx="286">
                <c:v>55.118454545454547</c:v>
              </c:pt>
              <c:pt idx="287">
                <c:v>54.413981818181817</c:v>
              </c:pt>
              <c:pt idx="288">
                <c:v>53.828109090909088</c:v>
              </c:pt>
              <c:pt idx="289">
                <c:v>53.240790909090904</c:v>
              </c:pt>
              <c:pt idx="290">
                <c:v>52.429218181818186</c:v>
              </c:pt>
              <c:pt idx="291">
                <c:v>51.52496363636363</c:v>
              </c:pt>
              <c:pt idx="292">
                <c:v>50.611490909090911</c:v>
              </c:pt>
              <c:pt idx="293">
                <c:v>49.704700000000003</c:v>
              </c:pt>
              <c:pt idx="294">
                <c:v>48.856899999999996</c:v>
              </c:pt>
              <c:pt idx="295">
                <c:v>48.177472727272722</c:v>
              </c:pt>
              <c:pt idx="296">
                <c:v>47.470136363636364</c:v>
              </c:pt>
              <c:pt idx="297">
                <c:v>46.602609090909091</c:v>
              </c:pt>
              <c:pt idx="298">
                <c:v>45.757527272727273</c:v>
              </c:pt>
              <c:pt idx="299">
                <c:v>44.911109090909093</c:v>
              </c:pt>
              <c:pt idx="300">
                <c:v>44.06766363636364</c:v>
              </c:pt>
              <c:pt idx="301">
                <c:v>43.297654545454549</c:v>
              </c:pt>
              <c:pt idx="302">
                <c:v>42.7483</c:v>
              </c:pt>
              <c:pt idx="303">
                <c:v>42.218854545454548</c:v>
              </c:pt>
              <c:pt idx="304">
                <c:v>41.612918181818181</c:v>
              </c:pt>
              <c:pt idx="305">
                <c:v>40.978218181818185</c:v>
              </c:pt>
              <c:pt idx="306">
                <c:v>40.518118181818181</c:v>
              </c:pt>
              <c:pt idx="307">
                <c:v>40.072081818181815</c:v>
              </c:pt>
              <c:pt idx="308">
                <c:v>39.693045454545455</c:v>
              </c:pt>
              <c:pt idx="309">
                <c:v>39.40291818181818</c:v>
              </c:pt>
              <c:pt idx="310">
                <c:v>39.089763636363635</c:v>
              </c:pt>
              <c:pt idx="311">
                <c:v>38.563800000000001</c:v>
              </c:pt>
              <c:pt idx="312">
                <c:v>38.00774545454545</c:v>
              </c:pt>
              <c:pt idx="313">
                <c:v>37.368463636363636</c:v>
              </c:pt>
              <c:pt idx="314">
                <c:v>36.639590909090913</c:v>
              </c:pt>
              <c:pt idx="315">
                <c:v>35.903981818181819</c:v>
              </c:pt>
              <c:pt idx="316">
                <c:v>35.35664545454545</c:v>
              </c:pt>
              <c:pt idx="317">
                <c:v>34.960663636363634</c:v>
              </c:pt>
              <c:pt idx="318">
                <c:v>34.45980909090909</c:v>
              </c:pt>
              <c:pt idx="319">
                <c:v>33.897281818181817</c:v>
              </c:pt>
              <c:pt idx="320">
                <c:v>33.455081818181817</c:v>
              </c:pt>
              <c:pt idx="321">
                <c:v>33.017518181818183</c:v>
              </c:pt>
              <c:pt idx="322">
                <c:v>32.616527272727268</c:v>
              </c:pt>
              <c:pt idx="323">
                <c:v>32.357327272727275</c:v>
              </c:pt>
              <c:pt idx="324">
                <c:v>32.0916</c:v>
              </c:pt>
              <c:pt idx="325">
                <c:v>31.662490909090909</c:v>
              </c:pt>
              <c:pt idx="326">
                <c:v>31.380718181818182</c:v>
              </c:pt>
              <c:pt idx="327">
                <c:v>31.107863636363639</c:v>
              </c:pt>
              <c:pt idx="328">
                <c:v>30.798972727272727</c:v>
              </c:pt>
              <c:pt idx="329">
                <c:v>30.411872727272726</c:v>
              </c:pt>
              <c:pt idx="330">
                <c:v>30.124518181818186</c:v>
              </c:pt>
              <c:pt idx="331">
                <c:v>29.932909090909092</c:v>
              </c:pt>
              <c:pt idx="332">
                <c:v>29.653054545454548</c:v>
              </c:pt>
              <c:pt idx="333">
                <c:v>29.291154545454546</c:v>
              </c:pt>
              <c:pt idx="334">
                <c:v>28.959390909090907</c:v>
              </c:pt>
              <c:pt idx="335">
                <c:v>28.660609090909091</c:v>
              </c:pt>
              <c:pt idx="336">
                <c:v>28.403618181818182</c:v>
              </c:pt>
              <c:pt idx="337">
                <c:v>28.312899999999999</c:v>
              </c:pt>
              <c:pt idx="338">
                <c:v>28.207263636363635</c:v>
              </c:pt>
              <c:pt idx="339">
                <c:v>27.928736363636361</c:v>
              </c:pt>
              <c:pt idx="340">
                <c:v>27.597436363636362</c:v>
              </c:pt>
              <c:pt idx="341">
                <c:v>27.3109</c:v>
              </c:pt>
              <c:pt idx="342">
                <c:v>27.124363636363636</c:v>
              </c:pt>
              <c:pt idx="343">
                <c:v>26.969363636363639</c:v>
              </c:pt>
              <c:pt idx="344">
                <c:v>26.914045454545455</c:v>
              </c:pt>
              <c:pt idx="345">
                <c:v>26.870045454545451</c:v>
              </c:pt>
              <c:pt idx="346">
                <c:v>26.650436363636366</c:v>
              </c:pt>
              <c:pt idx="347">
                <c:v>26.46482727272727</c:v>
              </c:pt>
              <c:pt idx="348">
                <c:v>26.318554545454546</c:v>
              </c:pt>
              <c:pt idx="349">
                <c:v>26.222609090909089</c:v>
              </c:pt>
              <c:pt idx="350">
                <c:v>26.122327272727272</c:v>
              </c:pt>
              <c:pt idx="351">
                <c:v>26.128027272727273</c:v>
              </c:pt>
              <c:pt idx="352">
                <c:v>26.171454545454548</c:v>
              </c:pt>
              <c:pt idx="353">
                <c:v>26.052918181818185</c:v>
              </c:pt>
              <c:pt idx="354">
                <c:v>26.001618181818184</c:v>
              </c:pt>
              <c:pt idx="355">
                <c:v>25.85579090909091</c:v>
              </c:pt>
              <c:pt idx="356">
                <c:v>25.767090909090907</c:v>
              </c:pt>
              <c:pt idx="357">
                <c:v>25.678827272727275</c:v>
              </c:pt>
              <c:pt idx="358">
                <c:v>25.704736363636361</c:v>
              </c:pt>
              <c:pt idx="359">
                <c:v>25.744436363636364</c:v>
              </c:pt>
              <c:pt idx="360">
                <c:v>25.646872727272726</c:v>
              </c:pt>
              <c:pt idx="361">
                <c:v>25.600409090909089</c:v>
              </c:pt>
              <c:pt idx="362">
                <c:v>25.617490909090908</c:v>
              </c:pt>
              <c:pt idx="363">
                <c:v>25.695899999999998</c:v>
              </c:pt>
              <c:pt idx="364">
                <c:v>25.756809090909091</c:v>
              </c:pt>
            </c:numLit>
          </c:val>
          <c:smooth val="0"/>
          <c:extLst>
            <c:ext xmlns:c16="http://schemas.microsoft.com/office/drawing/2014/chart" uri="{C3380CC4-5D6E-409C-BE32-E72D297353CC}">
              <c16:uniqueId val="{00000005-48C4-423E-AB14-633243A89B01}"/>
            </c:ext>
          </c:extLst>
        </c:ser>
        <c:ser>
          <c:idx val="11"/>
          <c:order val="11"/>
          <c:tx>
            <c:v>22/23</c:v>
          </c:tx>
          <c:spPr>
            <a:ln w="28575" cap="rnd">
              <a:solidFill>
                <a:schemeClr val="accent6">
                  <a:lumMod val="60000"/>
                </a:schemeClr>
              </a:solidFill>
              <a:round/>
            </a:ln>
            <a:effectLst/>
          </c:spPr>
          <c:marker>
            <c:symbol val="none"/>
          </c:marker>
          <c:val>
            <c:numLit>
              <c:formatCode>General</c:formatCode>
              <c:ptCount val="365"/>
              <c:pt idx="0">
                <c:v>26.86248181818182</c:v>
              </c:pt>
              <c:pt idx="1">
                <c:v>26.606399999999997</c:v>
              </c:pt>
              <c:pt idx="2">
                <c:v>26.548018181818183</c:v>
              </c:pt>
              <c:pt idx="3">
                <c:v>26.460136363636366</c:v>
              </c:pt>
              <c:pt idx="4">
                <c:v>26.387327272727273</c:v>
              </c:pt>
              <c:pt idx="5">
                <c:v>26.51111818181818</c:v>
              </c:pt>
              <c:pt idx="6">
                <c:v>26.66</c:v>
              </c:pt>
              <c:pt idx="7">
                <c:v>26.812281818181816</c:v>
              </c:pt>
              <c:pt idx="8">
                <c:v>26.999872727272727</c:v>
              </c:pt>
              <c:pt idx="9">
                <c:v>27.215372727272726</c:v>
              </c:pt>
              <c:pt idx="10">
                <c:v>27.328736363636366</c:v>
              </c:pt>
              <c:pt idx="11">
                <c:v>27.556072727272728</c:v>
              </c:pt>
              <c:pt idx="12">
                <c:v>27.513290909090912</c:v>
              </c:pt>
              <c:pt idx="13">
                <c:v>28.129599999999996</c:v>
              </c:pt>
              <c:pt idx="14">
                <c:v>28.560363636363636</c:v>
              </c:pt>
              <c:pt idx="15">
                <c:v>28.986581818181818</c:v>
              </c:pt>
              <c:pt idx="16">
                <c:v>29.423363636363636</c:v>
              </c:pt>
              <c:pt idx="17">
                <c:v>29.837636363636364</c:v>
              </c:pt>
              <c:pt idx="18">
                <c:v>30.120427272727273</c:v>
              </c:pt>
              <c:pt idx="19">
                <c:v>30.371290909090909</c:v>
              </c:pt>
              <c:pt idx="20">
                <c:v>30.652018181818178</c:v>
              </c:pt>
              <c:pt idx="21">
                <c:v>30.977927272727275</c:v>
              </c:pt>
              <c:pt idx="22">
                <c:v>31.386372727272725</c:v>
              </c:pt>
              <c:pt idx="23">
                <c:v>31.810572727272724</c:v>
              </c:pt>
              <c:pt idx="24">
                <c:v>32.077245454545455</c:v>
              </c:pt>
              <c:pt idx="25">
                <c:v>32.28458181818182</c:v>
              </c:pt>
              <c:pt idx="26">
                <c:v>32.477863636363637</c:v>
              </c:pt>
              <c:pt idx="27">
                <c:v>32.751963636363634</c:v>
              </c:pt>
              <c:pt idx="28">
                <c:v>33.053681818181822</c:v>
              </c:pt>
              <c:pt idx="29">
                <c:v>33.409036363636361</c:v>
              </c:pt>
              <c:pt idx="30">
                <c:v>33.867154545454547</c:v>
              </c:pt>
              <c:pt idx="31">
                <c:v>34.258545454545455</c:v>
              </c:pt>
              <c:pt idx="32">
                <c:v>34.660554545454545</c:v>
              </c:pt>
              <c:pt idx="33">
                <c:v>35.053227272727277</c:v>
              </c:pt>
              <c:pt idx="34">
                <c:v>35.461618181818181</c:v>
              </c:pt>
              <c:pt idx="35">
                <c:v>35.885981818181818</c:v>
              </c:pt>
              <c:pt idx="36">
                <c:v>36.405272727272731</c:v>
              </c:pt>
              <c:pt idx="37">
                <c:v>36.918618181818182</c:v>
              </c:pt>
              <c:pt idx="38">
                <c:v>37.354527272727275</c:v>
              </c:pt>
              <c:pt idx="39">
                <c:v>37.770318181818183</c:v>
              </c:pt>
              <c:pt idx="40">
                <c:v>38.217636363636366</c:v>
              </c:pt>
              <c:pt idx="41">
                <c:v>38.650136363636364</c:v>
              </c:pt>
              <c:pt idx="42">
                <c:v>39.158427272727273</c:v>
              </c:pt>
              <c:pt idx="43">
                <c:v>39.716190909090912</c:v>
              </c:pt>
              <c:pt idx="44">
                <c:v>40.300809090909091</c:v>
              </c:pt>
              <c:pt idx="45">
                <c:v>40.732681818181817</c:v>
              </c:pt>
              <c:pt idx="46">
                <c:v>41.13088181818182</c:v>
              </c:pt>
              <c:pt idx="47">
                <c:v>41.528027272727272</c:v>
              </c:pt>
              <c:pt idx="48">
                <c:v>41.96758181818182</c:v>
              </c:pt>
              <c:pt idx="49">
                <c:v>42.434236363636359</c:v>
              </c:pt>
              <c:pt idx="50">
                <c:v>42.972372727272727</c:v>
              </c:pt>
              <c:pt idx="51">
                <c:v>43.502572727272728</c:v>
              </c:pt>
              <c:pt idx="52">
                <c:v>43.937263636363639</c:v>
              </c:pt>
              <c:pt idx="53">
                <c:v>44.35955454545455</c:v>
              </c:pt>
              <c:pt idx="54">
                <c:v>44.813718181818182</c:v>
              </c:pt>
              <c:pt idx="55">
                <c:v>45.296345454545452</c:v>
              </c:pt>
              <c:pt idx="56">
                <c:v>45.776645454545452</c:v>
              </c:pt>
              <c:pt idx="57">
                <c:v>46.264445454545459</c:v>
              </c:pt>
              <c:pt idx="58">
                <c:v>46.734354545454543</c:v>
              </c:pt>
              <c:pt idx="59">
                <c:v>47.0593</c:v>
              </c:pt>
              <c:pt idx="60">
                <c:v>47.350409090909096</c:v>
              </c:pt>
              <c:pt idx="61">
                <c:v>47.696372727272731</c:v>
              </c:pt>
              <c:pt idx="62">
                <c:v>48.103327272727277</c:v>
              </c:pt>
              <c:pt idx="63">
                <c:v>48.528772727272731</c:v>
              </c:pt>
              <c:pt idx="64">
                <c:v>49.03399090909091</c:v>
              </c:pt>
              <c:pt idx="65">
                <c:v>49.538818181818186</c:v>
              </c:pt>
              <c:pt idx="66">
                <c:v>49.99127272727273</c:v>
              </c:pt>
              <c:pt idx="67">
                <c:v>50.337336363636361</c:v>
              </c:pt>
              <c:pt idx="68">
                <c:v>50.600581818181816</c:v>
              </c:pt>
              <c:pt idx="69">
                <c:v>50.835463636363642</c:v>
              </c:pt>
              <c:pt idx="70">
                <c:v>51.073309090909099</c:v>
              </c:pt>
              <c:pt idx="71">
                <c:v>51.594790909090904</c:v>
              </c:pt>
              <c:pt idx="72">
                <c:v>52.112136363636367</c:v>
              </c:pt>
              <c:pt idx="73">
                <c:v>52.542472727272731</c:v>
              </c:pt>
              <c:pt idx="74">
                <c:v>52.872081818181819</c:v>
              </c:pt>
              <c:pt idx="75">
                <c:v>53.206054545454549</c:v>
              </c:pt>
              <c:pt idx="76">
                <c:v>53.542154545454544</c:v>
              </c:pt>
              <c:pt idx="77">
                <c:v>53.88547272727272</c:v>
              </c:pt>
              <c:pt idx="78">
                <c:v>54.318972727272723</c:v>
              </c:pt>
              <c:pt idx="79">
                <c:v>54.756190909090904</c:v>
              </c:pt>
              <c:pt idx="80">
                <c:v>55.076027272727281</c:v>
              </c:pt>
              <c:pt idx="81">
                <c:v>55.803154545454547</c:v>
              </c:pt>
              <c:pt idx="82">
                <c:v>56.079118181818188</c:v>
              </c:pt>
              <c:pt idx="83">
                <c:v>56.356136363636367</c:v>
              </c:pt>
              <c:pt idx="84">
                <c:v>56.680945454545459</c:v>
              </c:pt>
              <c:pt idx="85">
                <c:v>57.114690909090911</c:v>
              </c:pt>
              <c:pt idx="86">
                <c:v>57.555381818181814</c:v>
              </c:pt>
              <c:pt idx="87">
                <c:v>57.852381818181819</c:v>
              </c:pt>
              <c:pt idx="88">
                <c:v>58.172490909090904</c:v>
              </c:pt>
              <c:pt idx="89">
                <c:v>58.468981818181824</c:v>
              </c:pt>
              <c:pt idx="90">
                <c:v>58.748381818181819</c:v>
              </c:pt>
              <c:pt idx="91">
                <c:v>59.129427272727277</c:v>
              </c:pt>
              <c:pt idx="92">
                <c:v>59.562481818181823</c:v>
              </c:pt>
              <c:pt idx="93">
                <c:v>60.021863636363634</c:v>
              </c:pt>
              <c:pt idx="94">
                <c:v>60.398781818181824</c:v>
              </c:pt>
              <c:pt idx="95">
                <c:v>60.752663636363643</c:v>
              </c:pt>
              <c:pt idx="96">
                <c:v>61.115727272727277</c:v>
              </c:pt>
              <c:pt idx="97">
                <c:v>61.468200000000003</c:v>
              </c:pt>
              <c:pt idx="98">
                <c:v>61.822318181818176</c:v>
              </c:pt>
              <c:pt idx="99">
                <c:v>62.302336363636364</c:v>
              </c:pt>
              <c:pt idx="100">
                <c:v>62.778590909090902</c:v>
              </c:pt>
              <c:pt idx="101">
                <c:v>63.019427272727278</c:v>
              </c:pt>
              <c:pt idx="102">
                <c:v>63.28091818181818</c:v>
              </c:pt>
              <c:pt idx="103">
                <c:v>63.565009090909093</c:v>
              </c:pt>
              <c:pt idx="104">
                <c:v>63.881972727272725</c:v>
              </c:pt>
              <c:pt idx="105">
                <c:v>64.219045454545451</c:v>
              </c:pt>
              <c:pt idx="106">
                <c:v>64.650499999999994</c:v>
              </c:pt>
              <c:pt idx="107">
                <c:v>65.059827272727276</c:v>
              </c:pt>
              <c:pt idx="108">
                <c:v>65.362772727272727</c:v>
              </c:pt>
              <c:pt idx="109">
                <c:v>65.61257272727272</c:v>
              </c:pt>
              <c:pt idx="110">
                <c:v>65.864981818181818</c:v>
              </c:pt>
              <c:pt idx="111">
                <c:v>66.146209090909096</c:v>
              </c:pt>
              <c:pt idx="112">
                <c:v>66.492581818181819</c:v>
              </c:pt>
              <c:pt idx="113">
                <c:v>66.926181818181817</c:v>
              </c:pt>
              <c:pt idx="114">
                <c:v>67.39142727272727</c:v>
              </c:pt>
              <c:pt idx="115">
                <c:v>67.783990909090917</c:v>
              </c:pt>
              <c:pt idx="116">
                <c:v>68.148799999999994</c:v>
              </c:pt>
              <c:pt idx="117">
                <c:v>68.500227272727273</c:v>
              </c:pt>
              <c:pt idx="118">
                <c:v>68.848809090909086</c:v>
              </c:pt>
              <c:pt idx="119">
                <c:v>69.187036363636366</c:v>
              </c:pt>
              <c:pt idx="120">
                <c:v>69.607581818181814</c:v>
              </c:pt>
              <c:pt idx="121">
                <c:v>69.992845454545446</c:v>
              </c:pt>
              <c:pt idx="122">
                <c:v>70.394654545454543</c:v>
              </c:pt>
              <c:pt idx="123">
                <c:v>70.781918181818185</c:v>
              </c:pt>
              <c:pt idx="124">
                <c:v>71.144836363636372</c:v>
              </c:pt>
              <c:pt idx="125">
                <c:v>71.427618181818175</c:v>
              </c:pt>
              <c:pt idx="126">
                <c:v>71.798172727272728</c:v>
              </c:pt>
              <c:pt idx="127">
                <c:v>72.254300000000001</c:v>
              </c:pt>
              <c:pt idx="128">
                <c:v>72.726009090909088</c:v>
              </c:pt>
              <c:pt idx="129">
                <c:v>73.110200000000006</c:v>
              </c:pt>
              <c:pt idx="130">
                <c:v>73.50415454545454</c:v>
              </c:pt>
              <c:pt idx="131">
                <c:v>73.912054545454552</c:v>
              </c:pt>
              <c:pt idx="132">
                <c:v>74.285936363636367</c:v>
              </c:pt>
              <c:pt idx="133">
                <c:v>74.678218181818181</c:v>
              </c:pt>
              <c:pt idx="134">
                <c:v>75.125336363636364</c:v>
              </c:pt>
              <c:pt idx="135">
                <c:v>75.569972727272727</c:v>
              </c:pt>
              <c:pt idx="136">
                <c:v>75.975045454545452</c:v>
              </c:pt>
              <c:pt idx="137">
                <c:v>76.338136363636366</c:v>
              </c:pt>
              <c:pt idx="138">
                <c:v>76.66334545454545</c:v>
              </c:pt>
              <c:pt idx="139">
                <c:v>77.014700000000005</c:v>
              </c:pt>
              <c:pt idx="140">
                <c:v>77.393172727272727</c:v>
              </c:pt>
              <c:pt idx="141">
                <c:v>77.834900000000005</c:v>
              </c:pt>
              <c:pt idx="142">
                <c:v>78.26942727272727</c:v>
              </c:pt>
              <c:pt idx="143">
                <c:v>78.597090909090909</c:v>
              </c:pt>
              <c:pt idx="144">
                <c:v>78.91637272727273</c:v>
              </c:pt>
              <c:pt idx="145">
                <c:v>79.227081818181816</c:v>
              </c:pt>
              <c:pt idx="146">
                <c:v>79.568790909090907</c:v>
              </c:pt>
              <c:pt idx="147">
                <c:v>79.89027272727273</c:v>
              </c:pt>
              <c:pt idx="148">
                <c:v>80.278181818181807</c:v>
              </c:pt>
              <c:pt idx="149">
                <c:v>80.680818181818182</c:v>
              </c:pt>
              <c:pt idx="150">
                <c:v>80.962472727272726</c:v>
              </c:pt>
              <c:pt idx="151">
                <c:v>81.225545454545454</c:v>
              </c:pt>
              <c:pt idx="152">
                <c:v>81.266345454545458</c:v>
              </c:pt>
              <c:pt idx="153">
                <c:v>81.725545454545454</c:v>
              </c:pt>
              <c:pt idx="154">
                <c:v>82.043427272727271</c:v>
              </c:pt>
              <c:pt idx="155">
                <c:v>82.446645454545447</c:v>
              </c:pt>
              <c:pt idx="156">
                <c:v>82.86314545454546</c:v>
              </c:pt>
              <c:pt idx="157">
                <c:v>83.175954545454545</c:v>
              </c:pt>
              <c:pt idx="158">
                <c:v>83.472545454545454</c:v>
              </c:pt>
              <c:pt idx="159">
                <c:v>83.702518181818178</c:v>
              </c:pt>
              <c:pt idx="160">
                <c:v>84.014736363636359</c:v>
              </c:pt>
              <c:pt idx="161">
                <c:v>84.304018181818179</c:v>
              </c:pt>
              <c:pt idx="162">
                <c:v>84.641963636363641</c:v>
              </c:pt>
            </c:numLit>
          </c:val>
          <c:smooth val="0"/>
          <c:extLst>
            <c:ext xmlns:c16="http://schemas.microsoft.com/office/drawing/2014/chart" uri="{C3380CC4-5D6E-409C-BE32-E72D297353CC}">
              <c16:uniqueId val="{00000006-48C4-423E-AB14-633243A89B01}"/>
            </c:ext>
          </c:extLst>
        </c:ser>
        <c:dLbls>
          <c:showLegendKey val="0"/>
          <c:showVal val="0"/>
          <c:showCatName val="0"/>
          <c:showSerName val="0"/>
          <c:showPercent val="0"/>
          <c:showBubbleSize val="0"/>
        </c:dLbls>
        <c:smooth val="0"/>
        <c:axId val="803181600"/>
        <c:axId val="803182912"/>
        <c:extLst>
          <c:ext xmlns:c15="http://schemas.microsoft.com/office/drawing/2012/chart" uri="{02D57815-91ED-43cb-92C2-25804820EDAC}">
            <c15:filteredLineSeries>
              <c15:ser>
                <c:idx val="6"/>
                <c:order val="6"/>
                <c:tx>
                  <c:v>15/16</c:v>
                </c:tx>
                <c:spPr>
                  <a:ln w="28575" cap="rnd">
                    <a:solidFill>
                      <a:schemeClr val="accent1">
                        <a:lumMod val="60000"/>
                      </a:schemeClr>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25.591727272727272</c:v>
                    </c:pt>
                    <c:pt idx="1">
                      <c:v>25.42640909090909</c:v>
                    </c:pt>
                    <c:pt idx="2">
                      <c:v>25.341999999999999</c:v>
                    </c:pt>
                    <c:pt idx="3">
                      <c:v>25.307845454545454</c:v>
                    </c:pt>
                    <c:pt idx="4">
                      <c:v>25.289590909090908</c:v>
                    </c:pt>
                    <c:pt idx="5">
                      <c:v>25.267027272727272</c:v>
                    </c:pt>
                    <c:pt idx="6">
                      <c:v>25.140009090909089</c:v>
                    </c:pt>
                    <c:pt idx="7">
                      <c:v>25.044154545454546</c:v>
                    </c:pt>
                    <c:pt idx="8">
                      <c:v>25.037118181818183</c:v>
                    </c:pt>
                    <c:pt idx="9">
                      <c:v>25.04907272727273</c:v>
                    </c:pt>
                    <c:pt idx="10">
                      <c:v>25.102690909090907</c:v>
                    </c:pt>
                    <c:pt idx="11">
                      <c:v>25.171699999999998</c:v>
                    </c:pt>
                    <c:pt idx="12">
                      <c:v>25.181536363636361</c:v>
                    </c:pt>
                    <c:pt idx="13">
                      <c:v>25.253690909090906</c:v>
                    </c:pt>
                    <c:pt idx="14">
                      <c:v>25.351300000000002</c:v>
                    </c:pt>
                    <c:pt idx="15">
                      <c:v>25.46</c:v>
                    </c:pt>
                    <c:pt idx="16">
                      <c:v>25.551609090909093</c:v>
                    </c:pt>
                    <c:pt idx="17">
                      <c:v>25.677518181818183</c:v>
                    </c:pt>
                    <c:pt idx="18">
                      <c:v>25.787163636363633</c:v>
                    </c:pt>
                    <c:pt idx="19">
                      <c:v>25.867281818181819</c:v>
                    </c:pt>
                    <c:pt idx="20">
                      <c:v>25.971599999999999</c:v>
                    </c:pt>
                    <c:pt idx="21">
                      <c:v>26.071263636363639</c:v>
                    </c:pt>
                    <c:pt idx="22">
                      <c:v>26.17630909090909</c:v>
                    </c:pt>
                    <c:pt idx="23">
                      <c:v>26.307363636363633</c:v>
                    </c:pt>
                    <c:pt idx="24">
                      <c:v>26.490500000000001</c:v>
                    </c:pt>
                    <c:pt idx="25">
                      <c:v>26.690318181818181</c:v>
                    </c:pt>
                    <c:pt idx="26">
                      <c:v>26.768927272727272</c:v>
                    </c:pt>
                    <c:pt idx="27">
                      <c:v>26.834081818181815</c:v>
                    </c:pt>
                    <c:pt idx="28">
                      <c:v>26.892063636363638</c:v>
                    </c:pt>
                    <c:pt idx="29">
                      <c:v>27.015045454545454</c:v>
                    </c:pt>
                    <c:pt idx="30">
                      <c:v>27.236245454545454</c:v>
                    </c:pt>
                    <c:pt idx="31">
                      <c:v>27.506627272727272</c:v>
                    </c:pt>
                    <c:pt idx="32">
                      <c:v>27.796354545454548</c:v>
                    </c:pt>
                    <c:pt idx="33">
                      <c:v>28.057509090909093</c:v>
                    </c:pt>
                    <c:pt idx="34">
                      <c:v>28.337845454545455</c:v>
                    </c:pt>
                    <c:pt idx="35">
                      <c:v>28.596090909090911</c:v>
                    </c:pt>
                    <c:pt idx="36">
                      <c:v>28.822427272727271</c:v>
                    </c:pt>
                    <c:pt idx="37">
                      <c:v>29.067536363636364</c:v>
                    </c:pt>
                    <c:pt idx="38">
                      <c:v>29.408254545454543</c:v>
                    </c:pt>
                    <c:pt idx="39">
                      <c:v>30.894954545454542</c:v>
                    </c:pt>
                    <c:pt idx="40">
                      <c:v>31.199136363636363</c:v>
                    </c:pt>
                    <c:pt idx="41">
                      <c:v>31.498481818181816</c:v>
                    </c:pt>
                    <c:pt idx="42">
                      <c:v>31.787445454545455</c:v>
                    </c:pt>
                    <c:pt idx="43">
                      <c:v>32.100490909090908</c:v>
                    </c:pt>
                    <c:pt idx="44">
                      <c:v>32.401936363636359</c:v>
                    </c:pt>
                    <c:pt idx="45">
                      <c:v>32.745736363636361</c:v>
                    </c:pt>
                    <c:pt idx="46">
                      <c:v>33.111118181818185</c:v>
                    </c:pt>
                    <c:pt idx="47">
                      <c:v>33.409363636363636</c:v>
                    </c:pt>
                    <c:pt idx="48">
                      <c:v>33.657518181818183</c:v>
                    </c:pt>
                    <c:pt idx="49">
                      <c:v>33.87788181818182</c:v>
                    </c:pt>
                    <c:pt idx="50">
                      <c:v>34.108109090909096</c:v>
                    </c:pt>
                    <c:pt idx="51">
                      <c:v>34.391590909090908</c:v>
                    </c:pt>
                    <c:pt idx="52">
                      <c:v>34.747245454545457</c:v>
                    </c:pt>
                    <c:pt idx="53">
                      <c:v>35.112663636363635</c:v>
                    </c:pt>
                    <c:pt idx="54">
                      <c:v>35.465627272727268</c:v>
                    </c:pt>
                    <c:pt idx="55">
                      <c:v>35.738245454545456</c:v>
                    </c:pt>
                    <c:pt idx="56">
                      <c:v>35.994918181818178</c:v>
                    </c:pt>
                    <c:pt idx="57">
                      <c:v>36.256372727272726</c:v>
                    </c:pt>
                    <c:pt idx="58">
                      <c:v>36.5486</c:v>
                    </c:pt>
                    <c:pt idx="59">
                      <c:v>36.917254545454547</c:v>
                    </c:pt>
                    <c:pt idx="60">
                      <c:v>37.295572727272727</c:v>
                    </c:pt>
                    <c:pt idx="61">
                      <c:v>37.609827272727273</c:v>
                    </c:pt>
                    <c:pt idx="62">
                      <c:v>37.908963636363637</c:v>
                    </c:pt>
                    <c:pt idx="63">
                      <c:v>38.20826363636364</c:v>
                    </c:pt>
                    <c:pt idx="64">
                      <c:v>38.52115454545455</c:v>
                    </c:pt>
                    <c:pt idx="65">
                      <c:v>38.84219090909091</c:v>
                    </c:pt>
                    <c:pt idx="66">
                      <c:v>39.219709090909092</c:v>
                    </c:pt>
                    <c:pt idx="67">
                      <c:v>39.596363636363634</c:v>
                    </c:pt>
                    <c:pt idx="68">
                      <c:v>39.901727272727271</c:v>
                    </c:pt>
                    <c:pt idx="69">
                      <c:v>40.183372727272733</c:v>
                    </c:pt>
                    <c:pt idx="70">
                      <c:v>40.470890909090912</c:v>
                    </c:pt>
                    <c:pt idx="71">
                      <c:v>40.773227272727269</c:v>
                    </c:pt>
                    <c:pt idx="72">
                      <c:v>41.097999999999999</c:v>
                    </c:pt>
                    <c:pt idx="73">
                      <c:v>41.463763636363637</c:v>
                    </c:pt>
                    <c:pt idx="74">
                      <c:v>41.841590909090911</c:v>
                    </c:pt>
                    <c:pt idx="75">
                      <c:v>42.123490909090911</c:v>
                    </c:pt>
                    <c:pt idx="76">
                      <c:v>42.382190909090909</c:v>
                    </c:pt>
                    <c:pt idx="77">
                      <c:v>42.659709090909089</c:v>
                    </c:pt>
                    <c:pt idx="78">
                      <c:v>42.965118181818184</c:v>
                    </c:pt>
                    <c:pt idx="79">
                      <c:v>43.25560909090909</c:v>
                    </c:pt>
                    <c:pt idx="80">
                      <c:v>43.579845454545456</c:v>
                    </c:pt>
                    <c:pt idx="81">
                      <c:v>43.930227272727272</c:v>
                    </c:pt>
                    <c:pt idx="82">
                      <c:v>44.201263636363642</c:v>
                    </c:pt>
                    <c:pt idx="83">
                      <c:v>44.466745454545453</c:v>
                    </c:pt>
                    <c:pt idx="84">
                      <c:v>44.719509090909092</c:v>
                    </c:pt>
                    <c:pt idx="85">
                      <c:v>45.022609090909093</c:v>
                    </c:pt>
                    <c:pt idx="86">
                      <c:v>45.372227272727272</c:v>
                    </c:pt>
                    <c:pt idx="87">
                      <c:v>45.760854545454542</c:v>
                    </c:pt>
                    <c:pt idx="88">
                      <c:v>46.170745454545454</c:v>
                    </c:pt>
                    <c:pt idx="89">
                      <c:v>46.547909090909094</c:v>
                    </c:pt>
                    <c:pt idx="90">
                      <c:v>46.914200000000001</c:v>
                    </c:pt>
                    <c:pt idx="91">
                      <c:v>47.311063636363635</c:v>
                    </c:pt>
                    <c:pt idx="92">
                      <c:v>47.67084545454545</c:v>
                    </c:pt>
                    <c:pt idx="93">
                      <c:v>48.061063636363635</c:v>
                    </c:pt>
                    <c:pt idx="94">
                      <c:v>48.490590909090905</c:v>
                    </c:pt>
                    <c:pt idx="95">
                      <c:v>48.937900000000006</c:v>
                    </c:pt>
                    <c:pt idx="96">
                      <c:v>49.29046363636364</c:v>
                    </c:pt>
                    <c:pt idx="97">
                      <c:v>49.599072727272727</c:v>
                    </c:pt>
                    <c:pt idx="98">
                      <c:v>49.94052727272728</c:v>
                    </c:pt>
                    <c:pt idx="99">
                      <c:v>50.290854545454543</c:v>
                    </c:pt>
                    <c:pt idx="100">
                      <c:v>50.678490909090904</c:v>
                    </c:pt>
                    <c:pt idx="101">
                      <c:v>51.112563636363639</c:v>
                    </c:pt>
                    <c:pt idx="102">
                      <c:v>51.547627272727276</c:v>
                    </c:pt>
                    <c:pt idx="103">
                      <c:v>51.932718181818181</c:v>
                    </c:pt>
                    <c:pt idx="104">
                      <c:v>52.310072727272726</c:v>
                    </c:pt>
                    <c:pt idx="105">
                      <c:v>52.653690909090912</c:v>
                    </c:pt>
                    <c:pt idx="106">
                      <c:v>53.007799999999996</c:v>
                    </c:pt>
                    <c:pt idx="107">
                      <c:v>53.401972727272728</c:v>
                    </c:pt>
                    <c:pt idx="108">
                      <c:v>53.853809090909088</c:v>
                    </c:pt>
                    <c:pt idx="109">
                      <c:v>54.30684545454546</c:v>
                    </c:pt>
                    <c:pt idx="110">
                      <c:v>54.690327272727274</c:v>
                    </c:pt>
                    <c:pt idx="111">
                      <c:v>55.041090909090912</c:v>
                    </c:pt>
                    <c:pt idx="112">
                      <c:v>55.362190909090913</c:v>
                    </c:pt>
                    <c:pt idx="113">
                      <c:v>55.700136363636368</c:v>
                    </c:pt>
                    <c:pt idx="114">
                      <c:v>56.075863636363643</c:v>
                    </c:pt>
                    <c:pt idx="115">
                      <c:v>56.515009090909096</c:v>
                    </c:pt>
                    <c:pt idx="116">
                      <c:v>56.954145454545454</c:v>
                    </c:pt>
                    <c:pt idx="117">
                      <c:v>57.360863636363639</c:v>
                    </c:pt>
                    <c:pt idx="118">
                      <c:v>57.743254545454541</c:v>
                    </c:pt>
                    <c:pt idx="119">
                      <c:v>58.113081818181826</c:v>
                    </c:pt>
                    <c:pt idx="120">
                      <c:v>58.460309090909092</c:v>
                    </c:pt>
                    <c:pt idx="121">
                      <c:v>58.841136363636366</c:v>
                    </c:pt>
                    <c:pt idx="122">
                      <c:v>59.268745454545453</c:v>
                    </c:pt>
                    <c:pt idx="123">
                      <c:v>59.727218181818188</c:v>
                    </c:pt>
                    <c:pt idx="124">
                      <c:v>60.153518181818185</c:v>
                    </c:pt>
                    <c:pt idx="125">
                      <c:v>60.532554545454552</c:v>
                    </c:pt>
                    <c:pt idx="126">
                      <c:v>60.907600000000002</c:v>
                    </c:pt>
                    <c:pt idx="127">
                      <c:v>61.293363636363637</c:v>
                    </c:pt>
                    <c:pt idx="128">
                      <c:v>61.632663636363638</c:v>
                    </c:pt>
                    <c:pt idx="129">
                      <c:v>62.050709090909095</c:v>
                    </c:pt>
                    <c:pt idx="130">
                      <c:v>62.466818181818184</c:v>
                    </c:pt>
                    <c:pt idx="131">
                      <c:v>62.864327272727273</c:v>
                    </c:pt>
                    <c:pt idx="132">
                      <c:v>63.177381818181814</c:v>
                    </c:pt>
                    <c:pt idx="133">
                      <c:v>63.513145454545452</c:v>
                    </c:pt>
                    <c:pt idx="134">
                      <c:v>63.836827272727277</c:v>
                    </c:pt>
                    <c:pt idx="135">
                      <c:v>64.18631818181818</c:v>
                    </c:pt>
                    <c:pt idx="136">
                      <c:v>64.564372727272726</c:v>
                    </c:pt>
                    <c:pt idx="137">
                      <c:v>64.941281818181821</c:v>
                    </c:pt>
                    <c:pt idx="138">
                      <c:v>65.251754545454546</c:v>
                    </c:pt>
                    <c:pt idx="139">
                      <c:v>65.540727272727267</c:v>
                    </c:pt>
                    <c:pt idx="140">
                      <c:v>65.842990909090915</c:v>
                    </c:pt>
                    <c:pt idx="141">
                      <c:v>66.21465454545455</c:v>
                    </c:pt>
                    <c:pt idx="142">
                      <c:v>66.61796363636364</c:v>
                    </c:pt>
                    <c:pt idx="143">
                      <c:v>67.02979090909092</c:v>
                    </c:pt>
                    <c:pt idx="144">
                      <c:v>67.435390909090913</c:v>
                    </c:pt>
                    <c:pt idx="145">
                      <c:v>67.752790909090905</c:v>
                    </c:pt>
                    <c:pt idx="146">
                      <c:v>68.026618181818193</c:v>
                    </c:pt>
                    <c:pt idx="147">
                      <c:v>68.300554545454546</c:v>
                    </c:pt>
                    <c:pt idx="148">
                      <c:v>68.593872727272725</c:v>
                    </c:pt>
                    <c:pt idx="149">
                      <c:v>68.90176363636364</c:v>
                    </c:pt>
                    <c:pt idx="150">
                      <c:v>69.263709090909089</c:v>
                    </c:pt>
                    <c:pt idx="151">
                      <c:v>69.640345454545454</c:v>
                    </c:pt>
                    <c:pt idx="152">
                      <c:v>69.962400000000002</c:v>
                    </c:pt>
                    <c:pt idx="153">
                      <c:v>70.253772727272732</c:v>
                    </c:pt>
                    <c:pt idx="154">
                      <c:v>70.528481818181817</c:v>
                    </c:pt>
                    <c:pt idx="155">
                      <c:v>70.766909090909095</c:v>
                    </c:pt>
                    <c:pt idx="156">
                      <c:v>71.044745454545463</c:v>
                    </c:pt>
                    <c:pt idx="157">
                      <c:v>71.410200000000003</c:v>
                    </c:pt>
                    <c:pt idx="158">
                      <c:v>71.767636363636356</c:v>
                    </c:pt>
                    <c:pt idx="159">
                      <c:v>72.022463636363639</c:v>
                    </c:pt>
                    <c:pt idx="160">
                      <c:v>72.266790909090915</c:v>
                    </c:pt>
                    <c:pt idx="161">
                      <c:v>72.474836363636371</c:v>
                    </c:pt>
                    <c:pt idx="162">
                      <c:v>72.708809090909099</c:v>
                    </c:pt>
                    <c:pt idx="163">
                      <c:v>72.958672727272727</c:v>
                    </c:pt>
                    <c:pt idx="164">
                      <c:v>73.307809090909089</c:v>
                    </c:pt>
                    <c:pt idx="165">
                      <c:v>73.71335454545455</c:v>
                    </c:pt>
                    <c:pt idx="166">
                      <c:v>74.031863636363639</c:v>
                    </c:pt>
                    <c:pt idx="167">
                      <c:v>74.343918181818182</c:v>
                    </c:pt>
                    <c:pt idx="168">
                      <c:v>74.62657272727273</c:v>
                    </c:pt>
                    <c:pt idx="169">
                      <c:v>74.909381818181814</c:v>
                    </c:pt>
                    <c:pt idx="170">
                      <c:v>75.197272727272718</c:v>
                    </c:pt>
                    <c:pt idx="171">
                      <c:v>75.554490909090902</c:v>
                    </c:pt>
                    <c:pt idx="172">
                      <c:v>75.918081818181818</c:v>
                    </c:pt>
                    <c:pt idx="173">
                      <c:v>76.197309090909087</c:v>
                    </c:pt>
                    <c:pt idx="174">
                      <c:v>76.420972727272726</c:v>
                    </c:pt>
                    <c:pt idx="175">
                      <c:v>76.626681818181822</c:v>
                    </c:pt>
                    <c:pt idx="176">
                      <c:v>76.774527272727269</c:v>
                    </c:pt>
                    <c:pt idx="177">
                      <c:v>76.970981818181812</c:v>
                    </c:pt>
                    <c:pt idx="178">
                      <c:v>77.23071818181819</c:v>
                    </c:pt>
                    <c:pt idx="179">
                      <c:v>77.497545454545445</c:v>
                    </c:pt>
                    <c:pt idx="180">
                      <c:v>77.679590909090905</c:v>
                    </c:pt>
                    <c:pt idx="181">
                      <c:v>77.860436363636367</c:v>
                    </c:pt>
                    <c:pt idx="182">
                      <c:v>77.99909090909091</c:v>
                    </c:pt>
                    <c:pt idx="183">
                      <c:v>78.145318181818183</c:v>
                    </c:pt>
                    <c:pt idx="184">
                      <c:v>78.305127272727276</c:v>
                    </c:pt>
                    <c:pt idx="185">
                      <c:v>78.522536363636362</c:v>
                    </c:pt>
                    <c:pt idx="186">
                      <c:v>78.7577909090909</c:v>
                    </c:pt>
                    <c:pt idx="187">
                      <c:v>78.915563636363629</c:v>
                    </c:pt>
                    <c:pt idx="188">
                      <c:v>79.107100000000003</c:v>
                    </c:pt>
                    <c:pt idx="189">
                      <c:v>79.268600000000006</c:v>
                    </c:pt>
                    <c:pt idx="190">
                      <c:v>79.400290909090913</c:v>
                    </c:pt>
                    <c:pt idx="191">
                      <c:v>79.546009090909081</c:v>
                    </c:pt>
                    <c:pt idx="192">
                      <c:v>79.728536363636366</c:v>
                    </c:pt>
                    <c:pt idx="193">
                      <c:v>79.899136363636359</c:v>
                    </c:pt>
                    <c:pt idx="194">
                      <c:v>79.945027272727273</c:v>
                    </c:pt>
                    <c:pt idx="195">
                      <c:v>79.912745454545458</c:v>
                    </c:pt>
                    <c:pt idx="196">
                      <c:v>79.853827272727273</c:v>
                    </c:pt>
                    <c:pt idx="197">
                      <c:v>79.773181818181811</c:v>
                    </c:pt>
                    <c:pt idx="198">
                      <c:v>79.711009090909087</c:v>
                    </c:pt>
                    <c:pt idx="199">
                      <c:v>79.734690909090901</c:v>
                    </c:pt>
                    <c:pt idx="200">
                      <c:v>79.771572727272726</c:v>
                    </c:pt>
                    <c:pt idx="201">
                      <c:v>79.696781818181819</c:v>
                    </c:pt>
                    <c:pt idx="202">
                      <c:v>79.598136363636371</c:v>
                    </c:pt>
                    <c:pt idx="203">
                      <c:v>79.512127272727284</c:v>
                    </c:pt>
                    <c:pt idx="204">
                      <c:v>79.441709090909086</c:v>
                    </c:pt>
                    <c:pt idx="205">
                      <c:v>79.43983636363636</c:v>
                    </c:pt>
                    <c:pt idx="206">
                      <c:v>79.508663636363636</c:v>
                    </c:pt>
                    <c:pt idx="207">
                      <c:v>79.568881818181822</c:v>
                    </c:pt>
                    <c:pt idx="208">
                      <c:v>79.552354545454548</c:v>
                    </c:pt>
                    <c:pt idx="209">
                      <c:v>79.519672727272734</c:v>
                    </c:pt>
                    <c:pt idx="210">
                      <c:v>79.482827272727278</c:v>
                    </c:pt>
                    <c:pt idx="211">
                      <c:v>79.57686363636364</c:v>
                    </c:pt>
                    <c:pt idx="212">
                      <c:v>79.548209090909097</c:v>
                    </c:pt>
                    <c:pt idx="213">
                      <c:v>79.692781818181814</c:v>
                    </c:pt>
                    <c:pt idx="214">
                      <c:v>79.752809090909082</c:v>
                    </c:pt>
                    <c:pt idx="215">
                      <c:v>79.583681818181816</c:v>
                    </c:pt>
                    <c:pt idx="216">
                      <c:v>79.39991818181818</c:v>
                    </c:pt>
                    <c:pt idx="217">
                      <c:v>79.245500000000007</c:v>
                    </c:pt>
                    <c:pt idx="218">
                      <c:v>79.11641818181819</c:v>
                    </c:pt>
                    <c:pt idx="219">
                      <c:v>79.077209090909093</c:v>
                    </c:pt>
                    <c:pt idx="220">
                      <c:v>79.131727272727275</c:v>
                    </c:pt>
                    <c:pt idx="221">
                      <c:v>79.196372727272731</c:v>
                    </c:pt>
                    <c:pt idx="222">
                      <c:v>79.165372727272725</c:v>
                    </c:pt>
                    <c:pt idx="223">
                      <c:v>79.116872727272735</c:v>
                    </c:pt>
                    <c:pt idx="224">
                      <c:v>79.097781818181815</c:v>
                    </c:pt>
                    <c:pt idx="225">
                      <c:v>79.020163636363634</c:v>
                    </c:pt>
                    <c:pt idx="226">
                      <c:v>78.957290909090915</c:v>
                    </c:pt>
                    <c:pt idx="227">
                      <c:v>78.86454545454545</c:v>
                    </c:pt>
                    <c:pt idx="228">
                      <c:v>78.886772727272728</c:v>
                    </c:pt>
                    <c:pt idx="229">
                      <c:v>78.797300000000007</c:v>
                    </c:pt>
                    <c:pt idx="230">
                      <c:v>78.6892909090909</c:v>
                    </c:pt>
                    <c:pt idx="231">
                      <c:v>78.609372727272728</c:v>
                    </c:pt>
                    <c:pt idx="232">
                      <c:v>78.500445454545456</c:v>
                    </c:pt>
                    <c:pt idx="233">
                      <c:v>78.4315</c:v>
                    </c:pt>
                    <c:pt idx="234">
                      <c:v>78.260472727272727</c:v>
                    </c:pt>
                    <c:pt idx="235">
                      <c:v>77.978463636363642</c:v>
                    </c:pt>
                    <c:pt idx="236">
                      <c:v>77.504599999999996</c:v>
                    </c:pt>
                    <c:pt idx="237">
                      <c:v>77.015909090909091</c:v>
                    </c:pt>
                    <c:pt idx="238">
                      <c:v>76.558190909090911</c:v>
                    </c:pt>
                    <c:pt idx="239">
                      <c:v>76.094118181818189</c:v>
                    </c:pt>
                    <c:pt idx="240">
                      <c:v>75.674018181818184</c:v>
                    </c:pt>
                    <c:pt idx="241">
                      <c:v>75.341745454545446</c:v>
                    </c:pt>
                    <c:pt idx="242">
                      <c:v>75.07647272727273</c:v>
                    </c:pt>
                    <c:pt idx="243">
                      <c:v>74.653599999999997</c:v>
                    </c:pt>
                    <c:pt idx="244">
                      <c:v>74.309818181818187</c:v>
                    </c:pt>
                    <c:pt idx="245">
                      <c:v>73.977563636363641</c:v>
                    </c:pt>
                    <c:pt idx="246">
                      <c:v>73.626300000000001</c:v>
                    </c:pt>
                    <c:pt idx="247">
                      <c:v>73.316172727272729</c:v>
                    </c:pt>
                    <c:pt idx="248">
                      <c:v>73.08650909090909</c:v>
                    </c:pt>
                    <c:pt idx="249">
                      <c:v>72.882336363636355</c:v>
                    </c:pt>
                    <c:pt idx="250">
                      <c:v>72.624072727272718</c:v>
                    </c:pt>
                    <c:pt idx="251">
                      <c:v>72.348972727272724</c:v>
                    </c:pt>
                    <c:pt idx="252">
                      <c:v>72.006354545454542</c:v>
                    </c:pt>
                    <c:pt idx="253">
                      <c:v>71.597954545454542</c:v>
                    </c:pt>
                    <c:pt idx="254">
                      <c:v>71.180672727272722</c:v>
                    </c:pt>
                    <c:pt idx="255">
                      <c:v>70.869818181818175</c:v>
                    </c:pt>
                    <c:pt idx="256">
                      <c:v>70.576636363636354</c:v>
                    </c:pt>
                    <c:pt idx="257">
                      <c:v>70.157963636363647</c:v>
                    </c:pt>
                    <c:pt idx="258">
                      <c:v>69.761290909090903</c:v>
                    </c:pt>
                    <c:pt idx="259">
                      <c:v>69.411872727272737</c:v>
                    </c:pt>
                    <c:pt idx="260">
                      <c:v>69.151863636363629</c:v>
                    </c:pt>
                    <c:pt idx="261">
                      <c:v>68.909709090909089</c:v>
                    </c:pt>
                    <c:pt idx="262">
                      <c:v>68.782972727272735</c:v>
                    </c:pt>
                    <c:pt idx="263">
                      <c:v>68.670445454545458</c:v>
                    </c:pt>
                    <c:pt idx="264">
                      <c:v>68.436463636363641</c:v>
                    </c:pt>
                    <c:pt idx="265">
                      <c:v>68.244854545454544</c:v>
                    </c:pt>
                    <c:pt idx="266">
                      <c:v>68.055145454545453</c:v>
                    </c:pt>
                    <c:pt idx="267">
                      <c:v>67.921763636363636</c:v>
                    </c:pt>
                    <c:pt idx="268">
                      <c:v>67.817309090909092</c:v>
                    </c:pt>
                    <c:pt idx="269">
                      <c:v>67.741109090909092</c:v>
                    </c:pt>
                    <c:pt idx="270">
                      <c:v>67.606981818181808</c:v>
                    </c:pt>
                    <c:pt idx="271">
                      <c:v>67.362072727272732</c:v>
                    </c:pt>
                    <c:pt idx="272">
                      <c:v>67.078936363636359</c:v>
                    </c:pt>
                    <c:pt idx="273">
                      <c:v>66.791354545454539</c:v>
                    </c:pt>
                    <c:pt idx="274">
                      <c:v>66.952590909090915</c:v>
                    </c:pt>
                    <c:pt idx="275">
                      <c:v>66.668199999999999</c:v>
                    </c:pt>
                    <c:pt idx="276">
                      <c:v>66.326245454545457</c:v>
                    </c:pt>
                    <c:pt idx="277">
                      <c:v>65.941572727272728</c:v>
                    </c:pt>
                    <c:pt idx="278">
                      <c:v>65.393327272727277</c:v>
                    </c:pt>
                    <c:pt idx="279">
                      <c:v>64.845500000000001</c:v>
                    </c:pt>
                    <c:pt idx="280">
                      <c:v>64.344845454545464</c:v>
                    </c:pt>
                    <c:pt idx="281">
                      <c:v>63.825227272727268</c:v>
                    </c:pt>
                    <c:pt idx="282">
                      <c:v>63.346309090909088</c:v>
                    </c:pt>
                    <c:pt idx="283">
                      <c:v>62.990881818181826</c:v>
                    </c:pt>
                    <c:pt idx="284">
                      <c:v>62.68189090909091</c:v>
                    </c:pt>
                    <c:pt idx="285">
                      <c:v>62.250136363636358</c:v>
                    </c:pt>
                    <c:pt idx="286">
                      <c:v>61.856454545454547</c:v>
                    </c:pt>
                    <c:pt idx="287">
                      <c:v>61.401054545454549</c:v>
                    </c:pt>
                    <c:pt idx="288">
                      <c:v>60.847018181818179</c:v>
                    </c:pt>
                    <c:pt idx="289">
                      <c:v>60.263000000000005</c:v>
                    </c:pt>
                    <c:pt idx="290">
                      <c:v>59.745318181818178</c:v>
                    </c:pt>
                    <c:pt idx="291">
                      <c:v>59.186990909090916</c:v>
                    </c:pt>
                    <c:pt idx="292">
                      <c:v>58.387509090909091</c:v>
                    </c:pt>
                    <c:pt idx="293">
                      <c:v>57.583418181818182</c:v>
                    </c:pt>
                    <c:pt idx="294">
                      <c:v>56.804863636363642</c:v>
                    </c:pt>
                    <c:pt idx="295">
                      <c:v>56.033136363636366</c:v>
                    </c:pt>
                    <c:pt idx="296">
                      <c:v>55.317145454545454</c:v>
                    </c:pt>
                    <c:pt idx="297">
                      <c:v>54.791699999999999</c:v>
                    </c:pt>
                    <c:pt idx="298">
                      <c:v>54.368227272727275</c:v>
                    </c:pt>
                    <c:pt idx="299">
                      <c:v>53.93066363636364</c:v>
                    </c:pt>
                    <c:pt idx="300">
                      <c:v>53.540090909090914</c:v>
                    </c:pt>
                    <c:pt idx="301">
                      <c:v>53.152436363636362</c:v>
                    </c:pt>
                    <c:pt idx="302">
                      <c:v>52.772372727272725</c:v>
                    </c:pt>
                    <c:pt idx="303">
                      <c:v>52.424227272727279</c:v>
                    </c:pt>
                    <c:pt idx="304">
                      <c:v>52.13949090909091</c:v>
                    </c:pt>
                    <c:pt idx="305">
                      <c:v>51.896490909090907</c:v>
                    </c:pt>
                    <c:pt idx="306">
                      <c:v>51.607327272727275</c:v>
                    </c:pt>
                    <c:pt idx="307">
                      <c:v>51.288109090909096</c:v>
                    </c:pt>
                    <c:pt idx="308">
                      <c:v>50.884572727272733</c:v>
                    </c:pt>
                    <c:pt idx="309">
                      <c:v>50.476090909090907</c:v>
                    </c:pt>
                    <c:pt idx="310">
                      <c:v>50.122545454545453</c:v>
                    </c:pt>
                    <c:pt idx="311">
                      <c:v>49.880227272727275</c:v>
                    </c:pt>
                    <c:pt idx="312">
                      <c:v>49.653654545454543</c:v>
                    </c:pt>
                    <c:pt idx="313">
                      <c:v>49.340363636363641</c:v>
                    </c:pt>
                    <c:pt idx="314">
                      <c:v>49.005181818181818</c:v>
                    </c:pt>
                    <c:pt idx="315">
                      <c:v>48.631081818181819</c:v>
                    </c:pt>
                    <c:pt idx="316">
                      <c:v>48.228745454545454</c:v>
                    </c:pt>
                    <c:pt idx="317">
                      <c:v>47.850418181818185</c:v>
                    </c:pt>
                    <c:pt idx="318">
                      <c:v>47.569545454545455</c:v>
                    </c:pt>
                    <c:pt idx="319">
                      <c:v>47.306872727272726</c:v>
                    </c:pt>
                    <c:pt idx="320">
                      <c:v>46.879454545454543</c:v>
                    </c:pt>
                    <c:pt idx="321">
                      <c:v>46.391890909090904</c:v>
                    </c:pt>
                    <c:pt idx="322">
                      <c:v>45.880718181818182</c:v>
                    </c:pt>
                    <c:pt idx="323">
                      <c:v>45.388418181818182</c:v>
                    </c:pt>
                    <c:pt idx="324">
                      <c:v>44.974154545454546</c:v>
                    </c:pt>
                    <c:pt idx="325">
                      <c:v>44.721563636363641</c:v>
                    </c:pt>
                    <c:pt idx="326">
                      <c:v>44.556899999999999</c:v>
                    </c:pt>
                    <c:pt idx="327">
                      <c:v>44.315036363636359</c:v>
                    </c:pt>
                    <c:pt idx="328">
                      <c:v>44.018136363636366</c:v>
                    </c:pt>
                    <c:pt idx="329">
                      <c:v>43.654436363636364</c:v>
                    </c:pt>
                    <c:pt idx="330">
                      <c:v>43.230172727272731</c:v>
                    </c:pt>
                    <c:pt idx="331">
                      <c:v>42.803072727272728</c:v>
                    </c:pt>
                    <c:pt idx="332">
                      <c:v>42.494736363636363</c:v>
                    </c:pt>
                    <c:pt idx="333">
                      <c:v>42.205972727272723</c:v>
                    </c:pt>
                    <c:pt idx="334">
                      <c:v>41.363581818181814</c:v>
                    </c:pt>
                    <c:pt idx="335">
                      <c:v>41.020990909090912</c:v>
                    </c:pt>
                    <c:pt idx="336">
                      <c:v>40.610754545454547</c:v>
                    </c:pt>
                    <c:pt idx="337">
                      <c:v>40.195900000000002</c:v>
                    </c:pt>
                    <c:pt idx="338">
                      <c:v>39.888145454545459</c:v>
                    </c:pt>
                    <c:pt idx="339">
                      <c:v>39.587800000000001</c:v>
                    </c:pt>
                    <c:pt idx="340">
                      <c:v>39.134709090909091</c:v>
                    </c:pt>
                    <c:pt idx="341">
                      <c:v>38.692154545454542</c:v>
                    </c:pt>
                    <c:pt idx="342">
                      <c:v>38.27297272727273</c:v>
                    </c:pt>
                    <c:pt idx="343">
                      <c:v>37.878381818181815</c:v>
                    </c:pt>
                    <c:pt idx="344">
                      <c:v>37.509245454545457</c:v>
                    </c:pt>
                    <c:pt idx="345">
                      <c:v>37.280736363636365</c:v>
                    </c:pt>
                    <c:pt idx="346">
                      <c:v>37.053863636363637</c:v>
                    </c:pt>
                    <c:pt idx="347">
                      <c:v>36.721572727272729</c:v>
                    </c:pt>
                    <c:pt idx="348">
                      <c:v>36.348972727272731</c:v>
                    </c:pt>
                    <c:pt idx="349">
                      <c:v>35.962699999999998</c:v>
                    </c:pt>
                    <c:pt idx="350">
                      <c:v>35.631881818181817</c:v>
                    </c:pt>
                    <c:pt idx="351">
                      <c:v>35.3536</c:v>
                    </c:pt>
                    <c:pt idx="352">
                      <c:v>35.193081818181817</c:v>
                    </c:pt>
                    <c:pt idx="353">
                      <c:v>35.052690909090913</c:v>
                    </c:pt>
                    <c:pt idx="354">
                      <c:v>34.797381818181819</c:v>
                    </c:pt>
                    <c:pt idx="355">
                      <c:v>34.58271818181818</c:v>
                    </c:pt>
                    <c:pt idx="356">
                      <c:v>34.360609090909094</c:v>
                    </c:pt>
                    <c:pt idx="357">
                      <c:v>34.166272727272727</c:v>
                    </c:pt>
                    <c:pt idx="358">
                      <c:v>34.043636363636367</c:v>
                    </c:pt>
                    <c:pt idx="359">
                      <c:v>34.012009090909089</c:v>
                    </c:pt>
                    <c:pt idx="360">
                      <c:v>34.00915454545455</c:v>
                    </c:pt>
                    <c:pt idx="361">
                      <c:v>33.971654545454548</c:v>
                    </c:pt>
                    <c:pt idx="362">
                      <c:v>33.86311818181818</c:v>
                    </c:pt>
                    <c:pt idx="363">
                      <c:v>33.770081818181815</c:v>
                    </c:pt>
                    <c:pt idx="364">
                      <c:v>33.795618181818185</c:v>
                    </c:pt>
                  </c:numLit>
                </c:val>
                <c:smooth val="0"/>
                <c:extLst>
                  <c:ext xmlns:c16="http://schemas.microsoft.com/office/drawing/2014/chart" uri="{C3380CC4-5D6E-409C-BE32-E72D297353CC}">
                    <c16:uniqueId val="{00000007-48C4-423E-AB14-633243A89B01}"/>
                  </c:ext>
                </c:extLst>
              </c15:ser>
            </c15:filteredLineSeries>
            <c15:filteredLineSeries>
              <c15:ser>
                <c:idx val="7"/>
                <c:order val="7"/>
                <c:tx>
                  <c:v>14/15</c:v>
                </c:tx>
                <c:spPr>
                  <a:ln w="28575" cap="rnd">
                    <a:solidFill>
                      <a:schemeClr val="accent2">
                        <a:lumMod val="60000"/>
                      </a:schemeClr>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40.363400000000006</c:v>
                    </c:pt>
                    <c:pt idx="1">
                      <c:v>40.467409090909094</c:v>
                    </c:pt>
                    <c:pt idx="2">
                      <c:v>40.59341818181818</c:v>
                    </c:pt>
                    <c:pt idx="3">
                      <c:v>40.691936363636366</c:v>
                    </c:pt>
                    <c:pt idx="4">
                      <c:v>40.866527272727268</c:v>
                    </c:pt>
                    <c:pt idx="5">
                      <c:v>41.059536363636362</c:v>
                    </c:pt>
                    <c:pt idx="6">
                      <c:v>41.997163636363638</c:v>
                    </c:pt>
                    <c:pt idx="7">
                      <c:v>42.127699999999997</c:v>
                    </c:pt>
                    <c:pt idx="8">
                      <c:v>42.230881818181814</c:v>
                    </c:pt>
                    <c:pt idx="9">
                      <c:v>42.317645454545456</c:v>
                    </c:pt>
                    <c:pt idx="10">
                      <c:v>42.412790909090909</c:v>
                    </c:pt>
                    <c:pt idx="11">
                      <c:v>42.58124545454546</c:v>
                    </c:pt>
                    <c:pt idx="12">
                      <c:v>42.762218181818184</c:v>
                    </c:pt>
                    <c:pt idx="13">
                      <c:v>42.893381818181815</c:v>
                    </c:pt>
                    <c:pt idx="14">
                      <c:v>42.955081818181817</c:v>
                    </c:pt>
                    <c:pt idx="15">
                      <c:v>43.034072727272729</c:v>
                    </c:pt>
                    <c:pt idx="16">
                      <c:v>43.142918181818182</c:v>
                    </c:pt>
                    <c:pt idx="17">
                      <c:v>43.289899999999996</c:v>
                    </c:pt>
                    <c:pt idx="18">
                      <c:v>43.491800000000005</c:v>
                    </c:pt>
                    <c:pt idx="19">
                      <c:v>43.751690909090911</c:v>
                    </c:pt>
                    <c:pt idx="20">
                      <c:v>44.022800000000004</c:v>
                    </c:pt>
                    <c:pt idx="21">
                      <c:v>44.194354545454544</c:v>
                    </c:pt>
                    <c:pt idx="22">
                      <c:v>44.400663636363639</c:v>
                    </c:pt>
                    <c:pt idx="23">
                      <c:v>44.581863636363636</c:v>
                    </c:pt>
                    <c:pt idx="24">
                      <c:v>44.83658181818182</c:v>
                    </c:pt>
                    <c:pt idx="25">
                      <c:v>45.046272727272729</c:v>
                    </c:pt>
                    <c:pt idx="26">
                      <c:v>45.258099999999999</c:v>
                    </c:pt>
                    <c:pt idx="27">
                      <c:v>45.360345454545453</c:v>
                    </c:pt>
                    <c:pt idx="28">
                      <c:v>45.512918181818186</c:v>
                    </c:pt>
                    <c:pt idx="29">
                      <c:v>45.712645454545452</c:v>
                    </c:pt>
                    <c:pt idx="30">
                      <c:v>45.91732727272727</c:v>
                    </c:pt>
                    <c:pt idx="31">
                      <c:v>46.223799999999997</c:v>
                    </c:pt>
                    <c:pt idx="32">
                      <c:v>46.473936363636362</c:v>
                    </c:pt>
                    <c:pt idx="33">
                      <c:v>46.713309090909092</c:v>
                    </c:pt>
                    <c:pt idx="34">
                      <c:v>46.928809090909091</c:v>
                    </c:pt>
                    <c:pt idx="35">
                      <c:v>47.160536363636361</c:v>
                    </c:pt>
                    <c:pt idx="36">
                      <c:v>47.384700000000002</c:v>
                    </c:pt>
                    <c:pt idx="37">
                      <c:v>47.609336363636366</c:v>
                    </c:pt>
                    <c:pt idx="38">
                      <c:v>47.863945454545458</c:v>
                    </c:pt>
                    <c:pt idx="39">
                      <c:v>48.135709090909089</c:v>
                    </c:pt>
                    <c:pt idx="40">
                      <c:v>48.400136363636371</c:v>
                    </c:pt>
                    <c:pt idx="41">
                      <c:v>48.601363636363637</c:v>
                    </c:pt>
                    <c:pt idx="42">
                      <c:v>48.778236363636367</c:v>
                    </c:pt>
                    <c:pt idx="43">
                      <c:v>48.94136363636364</c:v>
                    </c:pt>
                    <c:pt idx="44">
                      <c:v>49.120990909090914</c:v>
                    </c:pt>
                    <c:pt idx="45">
                      <c:v>49.349481818181815</c:v>
                    </c:pt>
                    <c:pt idx="46">
                      <c:v>49.613263636363634</c:v>
                    </c:pt>
                    <c:pt idx="47">
                      <c:v>49.896263636363635</c:v>
                    </c:pt>
                    <c:pt idx="48">
                      <c:v>50.125127272727269</c:v>
                    </c:pt>
                    <c:pt idx="49">
                      <c:v>50.370763636363634</c:v>
                    </c:pt>
                    <c:pt idx="50">
                      <c:v>50.602627272727275</c:v>
                    </c:pt>
                    <c:pt idx="51">
                      <c:v>50.836009090909094</c:v>
                    </c:pt>
                    <c:pt idx="52">
                      <c:v>51.101318181818186</c:v>
                    </c:pt>
                    <c:pt idx="53">
                      <c:v>51.42802727272727</c:v>
                    </c:pt>
                    <c:pt idx="54">
                      <c:v>51.764890909090916</c:v>
                    </c:pt>
                    <c:pt idx="55">
                      <c:v>52.024709090909091</c:v>
                    </c:pt>
                    <c:pt idx="56">
                      <c:v>52.282636363636364</c:v>
                    </c:pt>
                    <c:pt idx="57">
                      <c:v>52.486209090909092</c:v>
                    </c:pt>
                    <c:pt idx="58">
                      <c:v>52.772600000000004</c:v>
                    </c:pt>
                    <c:pt idx="59">
                      <c:v>53.05484545454545</c:v>
                    </c:pt>
                    <c:pt idx="60">
                      <c:v>53.365054545454541</c:v>
                    </c:pt>
                    <c:pt idx="61">
                      <c:v>53.679199999999994</c:v>
                    </c:pt>
                    <c:pt idx="62">
                      <c:v>53.951354545454542</c:v>
                    </c:pt>
                    <c:pt idx="63">
                      <c:v>54.211636363636359</c:v>
                    </c:pt>
                    <c:pt idx="64">
                      <c:v>54.422954545454552</c:v>
                    </c:pt>
                    <c:pt idx="65">
                      <c:v>54.656863636363639</c:v>
                    </c:pt>
                    <c:pt idx="66">
                      <c:v>54.950127272727279</c:v>
                    </c:pt>
                    <c:pt idx="67">
                      <c:v>55.273272727272726</c:v>
                    </c:pt>
                    <c:pt idx="68">
                      <c:v>55.603554545454543</c:v>
                    </c:pt>
                    <c:pt idx="69">
                      <c:v>55.897418181818175</c:v>
                    </c:pt>
                    <c:pt idx="70">
                      <c:v>56.167881818181826</c:v>
                    </c:pt>
                    <c:pt idx="71">
                      <c:v>56.403199999999998</c:v>
                    </c:pt>
                    <c:pt idx="72">
                      <c:v>56.631872727272729</c:v>
                    </c:pt>
                    <c:pt idx="73">
                      <c:v>56.881263636363634</c:v>
                    </c:pt>
                    <c:pt idx="74">
                      <c:v>57.166809090909084</c:v>
                    </c:pt>
                    <c:pt idx="75">
                      <c:v>57.465472727272726</c:v>
                    </c:pt>
                    <c:pt idx="76">
                      <c:v>57.716545454545447</c:v>
                    </c:pt>
                    <c:pt idx="77">
                      <c:v>57.975072727272732</c:v>
                    </c:pt>
                    <c:pt idx="78">
                      <c:v>58.217181818181821</c:v>
                    </c:pt>
                    <c:pt idx="79">
                      <c:v>58.468118181818184</c:v>
                    </c:pt>
                    <c:pt idx="80">
                      <c:v>58.722672727272723</c:v>
                    </c:pt>
                    <c:pt idx="81">
                      <c:v>59.015227272727273</c:v>
                    </c:pt>
                    <c:pt idx="82">
                      <c:v>59.313727272727277</c:v>
                    </c:pt>
                    <c:pt idx="83">
                      <c:v>59.573181818181816</c:v>
                    </c:pt>
                    <c:pt idx="84">
                      <c:v>59.79141818181818</c:v>
                    </c:pt>
                    <c:pt idx="85">
                      <c:v>59.983527272727272</c:v>
                    </c:pt>
                    <c:pt idx="86">
                      <c:v>60.174945454545451</c:v>
                    </c:pt>
                    <c:pt idx="87">
                      <c:v>60.402381818181816</c:v>
                    </c:pt>
                    <c:pt idx="88">
                      <c:v>60.681390909090915</c:v>
                    </c:pt>
                    <c:pt idx="89">
                      <c:v>60.995000000000005</c:v>
                    </c:pt>
                    <c:pt idx="90">
                      <c:v>61.22291818181818</c:v>
                    </c:pt>
                    <c:pt idx="91">
                      <c:v>61.453409090909084</c:v>
                    </c:pt>
                    <c:pt idx="92">
                      <c:v>61.645827272727274</c:v>
                    </c:pt>
                    <c:pt idx="93">
                      <c:v>61.906072727272729</c:v>
                    </c:pt>
                    <c:pt idx="94">
                      <c:v>62.151954545454551</c:v>
                    </c:pt>
                    <c:pt idx="95">
                      <c:v>62.441645454545458</c:v>
                    </c:pt>
                    <c:pt idx="96">
                      <c:v>62.756309090909092</c:v>
                    </c:pt>
                    <c:pt idx="97">
                      <c:v>62.985136363636364</c:v>
                    </c:pt>
                    <c:pt idx="98">
                      <c:v>63.189345454545453</c:v>
                    </c:pt>
                    <c:pt idx="99">
                      <c:v>63.388890909090904</c:v>
                    </c:pt>
                    <c:pt idx="100">
                      <c:v>63.595481818181817</c:v>
                    </c:pt>
                    <c:pt idx="101">
                      <c:v>63.821572727272724</c:v>
                    </c:pt>
                    <c:pt idx="102">
                      <c:v>64.115154545454544</c:v>
                    </c:pt>
                    <c:pt idx="103">
                      <c:v>64.427781818181813</c:v>
                    </c:pt>
                    <c:pt idx="104">
                      <c:v>64.663290909090904</c:v>
                    </c:pt>
                    <c:pt idx="105">
                      <c:v>64.79591818181818</c:v>
                    </c:pt>
                    <c:pt idx="106">
                      <c:v>64.984890909090907</c:v>
                    </c:pt>
                    <c:pt idx="107">
                      <c:v>65.194590909090905</c:v>
                    </c:pt>
                    <c:pt idx="108">
                      <c:v>65.438763636363646</c:v>
                    </c:pt>
                    <c:pt idx="109">
                      <c:v>65.740290909090902</c:v>
                    </c:pt>
                    <c:pt idx="110">
                      <c:v>66.048227272727274</c:v>
                    </c:pt>
                    <c:pt idx="111">
                      <c:v>66.276399999999995</c:v>
                    </c:pt>
                    <c:pt idx="112">
                      <c:v>66.51488181818182</c:v>
                    </c:pt>
                    <c:pt idx="113">
                      <c:v>66.752763636363639</c:v>
                    </c:pt>
                    <c:pt idx="114">
                      <c:v>66.991781818181821</c:v>
                    </c:pt>
                    <c:pt idx="115">
                      <c:v>67.257009090909094</c:v>
                    </c:pt>
                    <c:pt idx="116">
                      <c:v>67.55380000000001</c:v>
                    </c:pt>
                    <c:pt idx="117">
                      <c:v>67.872327272727276</c:v>
                    </c:pt>
                    <c:pt idx="118">
                      <c:v>68.129281818181823</c:v>
                    </c:pt>
                    <c:pt idx="119">
                      <c:v>68.401354545454538</c:v>
                    </c:pt>
                    <c:pt idx="120">
                      <c:v>68.674963636363643</c:v>
                    </c:pt>
                    <c:pt idx="121">
                      <c:v>68.926927272727269</c:v>
                    </c:pt>
                    <c:pt idx="122">
                      <c:v>69.199872727272734</c:v>
                    </c:pt>
                    <c:pt idx="123">
                      <c:v>69.529954545454544</c:v>
                    </c:pt>
                    <c:pt idx="124">
                      <c:v>69.861472727272727</c:v>
                    </c:pt>
                    <c:pt idx="125">
                      <c:v>70.128745454545452</c:v>
                    </c:pt>
                    <c:pt idx="126">
                      <c:v>70.399336363636365</c:v>
                    </c:pt>
                    <c:pt idx="127">
                      <c:v>70.676263636363629</c:v>
                    </c:pt>
                    <c:pt idx="128">
                      <c:v>70.96647272727273</c:v>
                    </c:pt>
                    <c:pt idx="129">
                      <c:v>71.257999999999996</c:v>
                    </c:pt>
                    <c:pt idx="130">
                      <c:v>71.57701818181819</c:v>
                    </c:pt>
                    <c:pt idx="131">
                      <c:v>71.894236363636367</c:v>
                    </c:pt>
                    <c:pt idx="132">
                      <c:v>72.180872727272728</c:v>
                    </c:pt>
                    <c:pt idx="133">
                      <c:v>72.468636363636364</c:v>
                    </c:pt>
                    <c:pt idx="134">
                      <c:v>72.724018181818181</c:v>
                    </c:pt>
                    <c:pt idx="135">
                      <c:v>72.968472727272726</c:v>
                    </c:pt>
                    <c:pt idx="136">
                      <c:v>73.226745454545451</c:v>
                    </c:pt>
                    <c:pt idx="137">
                      <c:v>73.505372727272729</c:v>
                    </c:pt>
                    <c:pt idx="138">
                      <c:v>73.748445454545447</c:v>
                    </c:pt>
                    <c:pt idx="139">
                      <c:v>73.964945454545457</c:v>
                    </c:pt>
                    <c:pt idx="140">
                      <c:v>74.15812727272727</c:v>
                    </c:pt>
                    <c:pt idx="141">
                      <c:v>74.336018181818176</c:v>
                    </c:pt>
                    <c:pt idx="142">
                      <c:v>74.530436363636355</c:v>
                    </c:pt>
                    <c:pt idx="143">
                      <c:v>74.740654545454547</c:v>
                    </c:pt>
                    <c:pt idx="144">
                      <c:v>74.966800000000006</c:v>
                    </c:pt>
                    <c:pt idx="145">
                      <c:v>75.191727272727277</c:v>
                    </c:pt>
                    <c:pt idx="146">
                      <c:v>75.351436363636367</c:v>
                    </c:pt>
                    <c:pt idx="147">
                      <c:v>75.467990909090915</c:v>
                    </c:pt>
                    <c:pt idx="148">
                      <c:v>75.605945454545449</c:v>
                    </c:pt>
                    <c:pt idx="149">
                      <c:v>75.72414545454545</c:v>
                    </c:pt>
                    <c:pt idx="150">
                      <c:v>75.907045454545454</c:v>
                    </c:pt>
                    <c:pt idx="151">
                      <c:v>76.121381818181817</c:v>
                    </c:pt>
                    <c:pt idx="152">
                      <c:v>76.339927272727266</c:v>
                    </c:pt>
                    <c:pt idx="153">
                      <c:v>76.486836363636357</c:v>
                    </c:pt>
                    <c:pt idx="154">
                      <c:v>76.62381818181818</c:v>
                    </c:pt>
                    <c:pt idx="155">
                      <c:v>76.720172727272725</c:v>
                    </c:pt>
                    <c:pt idx="156">
                      <c:v>77.02700909090909</c:v>
                    </c:pt>
                    <c:pt idx="157">
                      <c:v>77.225645454545443</c:v>
                    </c:pt>
                    <c:pt idx="158">
                      <c:v>77.430963636363629</c:v>
                    </c:pt>
                    <c:pt idx="159">
                      <c:v>77.663363636363641</c:v>
                    </c:pt>
                    <c:pt idx="160">
                      <c:v>77.807145454545449</c:v>
                    </c:pt>
                    <c:pt idx="161">
                      <c:v>77.918718181818178</c:v>
                    </c:pt>
                    <c:pt idx="162">
                      <c:v>78.042790909090911</c:v>
                    </c:pt>
                    <c:pt idx="163">
                      <c:v>78.153518181818185</c:v>
                    </c:pt>
                    <c:pt idx="164">
                      <c:v>78.287099999999995</c:v>
                    </c:pt>
                    <c:pt idx="165">
                      <c:v>78.499027272727275</c:v>
                    </c:pt>
                    <c:pt idx="166">
                      <c:v>78.708727272727273</c:v>
                    </c:pt>
                    <c:pt idx="167">
                      <c:v>78.845163636363637</c:v>
                    </c:pt>
                    <c:pt idx="168">
                      <c:v>78.93568181818182</c:v>
                    </c:pt>
                    <c:pt idx="169">
                      <c:v>79.050409090909085</c:v>
                    </c:pt>
                    <c:pt idx="170">
                      <c:v>79.181118181818178</c:v>
                    </c:pt>
                    <c:pt idx="171">
                      <c:v>79.316236363636364</c:v>
                    </c:pt>
                    <c:pt idx="172">
                      <c:v>79.482399999999998</c:v>
                    </c:pt>
                    <c:pt idx="173">
                      <c:v>79.672954545454544</c:v>
                    </c:pt>
                    <c:pt idx="174">
                      <c:v>79.787881818181816</c:v>
                    </c:pt>
                    <c:pt idx="175">
                      <c:v>79.820963636363643</c:v>
                    </c:pt>
                    <c:pt idx="176">
                      <c:v>79.888581818181819</c:v>
                    </c:pt>
                    <c:pt idx="177">
                      <c:v>79.951418181818184</c:v>
                    </c:pt>
                    <c:pt idx="178">
                      <c:v>80.016436363636359</c:v>
                    </c:pt>
                    <c:pt idx="179">
                      <c:v>80.202836363636365</c:v>
                    </c:pt>
                    <c:pt idx="180">
                      <c:v>80.391109090909083</c:v>
                    </c:pt>
                    <c:pt idx="181">
                      <c:v>80.500945454545459</c:v>
                    </c:pt>
                    <c:pt idx="182">
                      <c:v>80.68816363636364</c:v>
                    </c:pt>
                    <c:pt idx="183">
                      <c:v>80.799327272727268</c:v>
                    </c:pt>
                    <c:pt idx="184">
                      <c:v>80.91637272727273</c:v>
                    </c:pt>
                    <c:pt idx="185">
                      <c:v>81.049245454545456</c:v>
                    </c:pt>
                    <c:pt idx="186">
                      <c:v>81.210636363636368</c:v>
                    </c:pt>
                    <c:pt idx="187">
                      <c:v>81.374572727272735</c:v>
                    </c:pt>
                    <c:pt idx="188">
                      <c:v>81.454390909090904</c:v>
                    </c:pt>
                    <c:pt idx="189">
                      <c:v>81.488472727272722</c:v>
                    </c:pt>
                    <c:pt idx="190">
                      <c:v>81.554100000000005</c:v>
                    </c:pt>
                    <c:pt idx="191">
                      <c:v>81.633809090909097</c:v>
                    </c:pt>
                    <c:pt idx="192">
                      <c:v>81.714309090909083</c:v>
                    </c:pt>
                    <c:pt idx="193">
                      <c:v>81.867736363636368</c:v>
                    </c:pt>
                    <c:pt idx="194">
                      <c:v>82.046309090909091</c:v>
                    </c:pt>
                    <c:pt idx="195">
                      <c:v>82.146345454545454</c:v>
                    </c:pt>
                    <c:pt idx="196">
                      <c:v>82.214563636363636</c:v>
                    </c:pt>
                    <c:pt idx="197">
                      <c:v>82.272418181818182</c:v>
                    </c:pt>
                    <c:pt idx="198">
                      <c:v>82.361272727272734</c:v>
                    </c:pt>
                    <c:pt idx="199">
                      <c:v>82.44608181818181</c:v>
                    </c:pt>
                    <c:pt idx="200">
                      <c:v>82.607799999999997</c:v>
                    </c:pt>
                    <c:pt idx="201">
                      <c:v>82.77979090909092</c:v>
                    </c:pt>
                    <c:pt idx="202">
                      <c:v>82.874109090909087</c:v>
                    </c:pt>
                    <c:pt idx="203">
                      <c:v>82.924445454545449</c:v>
                    </c:pt>
                    <c:pt idx="204">
                      <c:v>82.908809090909088</c:v>
                    </c:pt>
                    <c:pt idx="205">
                      <c:v>82.861981818181818</c:v>
                    </c:pt>
                    <c:pt idx="206">
                      <c:v>82.843236363636365</c:v>
                    </c:pt>
                    <c:pt idx="207">
                      <c:v>82.884309090909085</c:v>
                    </c:pt>
                    <c:pt idx="208">
                      <c:v>82.933154545454542</c:v>
                    </c:pt>
                    <c:pt idx="209">
                      <c:v>82.882609090909099</c:v>
                    </c:pt>
                    <c:pt idx="210">
                      <c:v>82.772454545454536</c:v>
                    </c:pt>
                    <c:pt idx="211">
                      <c:v>82.625336363636364</c:v>
                    </c:pt>
                    <c:pt idx="212">
                      <c:v>82.510318181818192</c:v>
                    </c:pt>
                    <c:pt idx="213">
                      <c:v>82.832218181818178</c:v>
                    </c:pt>
                    <c:pt idx="214">
                      <c:v>82.876736363636368</c:v>
                    </c:pt>
                    <c:pt idx="215">
                      <c:v>82.921300000000002</c:v>
                    </c:pt>
                    <c:pt idx="216">
                      <c:v>82.85387272727273</c:v>
                    </c:pt>
                    <c:pt idx="217">
                      <c:v>82.769345454545459</c:v>
                    </c:pt>
                    <c:pt idx="218">
                      <c:v>82.648845454545452</c:v>
                    </c:pt>
                    <c:pt idx="219">
                      <c:v>82.508872727272731</c:v>
                    </c:pt>
                    <c:pt idx="220">
                      <c:v>82.426272727272718</c:v>
                    </c:pt>
                    <c:pt idx="221">
                      <c:v>82.403281818181824</c:v>
                    </c:pt>
                    <c:pt idx="222">
                      <c:v>82.374918181818188</c:v>
                    </c:pt>
                    <c:pt idx="223">
                      <c:v>82.251536363636362</c:v>
                    </c:pt>
                    <c:pt idx="224">
                      <c:v>82.168554545454541</c:v>
                    </c:pt>
                    <c:pt idx="225">
                      <c:v>82.055036363636361</c:v>
                    </c:pt>
                    <c:pt idx="226">
                      <c:v>81.950518181818182</c:v>
                    </c:pt>
                    <c:pt idx="227">
                      <c:v>81.882763636363634</c:v>
                    </c:pt>
                    <c:pt idx="228">
                      <c:v>81.850745454545461</c:v>
                    </c:pt>
                    <c:pt idx="229">
                      <c:v>81.806809090909098</c:v>
                    </c:pt>
                    <c:pt idx="230">
                      <c:v>81.655172727272728</c:v>
                    </c:pt>
                    <c:pt idx="231">
                      <c:v>81.463045454545451</c:v>
                    </c:pt>
                    <c:pt idx="232">
                      <c:v>81.242509090909095</c:v>
                    </c:pt>
                    <c:pt idx="233">
                      <c:v>80.988427272727279</c:v>
                    </c:pt>
                    <c:pt idx="234">
                      <c:v>80.733727272727279</c:v>
                    </c:pt>
                    <c:pt idx="235">
                      <c:v>80.5903909090909</c:v>
                    </c:pt>
                    <c:pt idx="236">
                      <c:v>80.479690909090905</c:v>
                    </c:pt>
                    <c:pt idx="237">
                      <c:v>80.230081818181816</c:v>
                    </c:pt>
                    <c:pt idx="238">
                      <c:v>79.904063636363631</c:v>
                    </c:pt>
                    <c:pt idx="239">
                      <c:v>79.557090909090917</c:v>
                    </c:pt>
                    <c:pt idx="240">
                      <c:v>79.248963636363641</c:v>
                    </c:pt>
                    <c:pt idx="241">
                      <c:v>78.982790909090909</c:v>
                    </c:pt>
                    <c:pt idx="242">
                      <c:v>78.754718181818191</c:v>
                    </c:pt>
                    <c:pt idx="243">
                      <c:v>78.535299999999992</c:v>
                    </c:pt>
                    <c:pt idx="244">
                      <c:v>78.214336363636363</c:v>
                    </c:pt>
                    <c:pt idx="245">
                      <c:v>77.754618181818174</c:v>
                    </c:pt>
                    <c:pt idx="246">
                      <c:v>77.255081818181807</c:v>
                    </c:pt>
                    <c:pt idx="247">
                      <c:v>76.764918181818175</c:v>
                    </c:pt>
                    <c:pt idx="248">
                      <c:v>76.328272727272733</c:v>
                    </c:pt>
                    <c:pt idx="249">
                      <c:v>76.035045454545454</c:v>
                    </c:pt>
                    <c:pt idx="250">
                      <c:v>75.74009090909091</c:v>
                    </c:pt>
                    <c:pt idx="251">
                      <c:v>75.34157272727272</c:v>
                    </c:pt>
                    <c:pt idx="252">
                      <c:v>74.839918181818177</c:v>
                    </c:pt>
                    <c:pt idx="253">
                      <c:v>74.366136363636372</c:v>
                    </c:pt>
                    <c:pt idx="254">
                      <c:v>73.886318181818183</c:v>
                    </c:pt>
                    <c:pt idx="255">
                      <c:v>73.465572727272729</c:v>
                    </c:pt>
                    <c:pt idx="256">
                      <c:v>73.141054545454551</c:v>
                    </c:pt>
                    <c:pt idx="257">
                      <c:v>72.832499999999996</c:v>
                    </c:pt>
                    <c:pt idx="258">
                      <c:v>72.386927272727277</c:v>
                    </c:pt>
                    <c:pt idx="259">
                      <c:v>71.987336363636359</c:v>
                    </c:pt>
                    <c:pt idx="260">
                      <c:v>71.578790909090912</c:v>
                    </c:pt>
                    <c:pt idx="261">
                      <c:v>71.265454545454546</c:v>
                    </c:pt>
                    <c:pt idx="262">
                      <c:v>70.977890909090902</c:v>
                    </c:pt>
                    <c:pt idx="263">
                      <c:v>70.699754545454553</c:v>
                    </c:pt>
                    <c:pt idx="264">
                      <c:v>70.42495454545454</c:v>
                    </c:pt>
                    <c:pt idx="265">
                      <c:v>70.106945454545453</c:v>
                    </c:pt>
                    <c:pt idx="266">
                      <c:v>69.862381818181817</c:v>
                    </c:pt>
                    <c:pt idx="267">
                      <c:v>69.667609090909096</c:v>
                    </c:pt>
                    <c:pt idx="268">
                      <c:v>69.471000000000004</c:v>
                    </c:pt>
                    <c:pt idx="269">
                      <c:v>69.182209090909083</c:v>
                    </c:pt>
                    <c:pt idx="270">
                      <c:v>68.774772727272733</c:v>
                    </c:pt>
                    <c:pt idx="271">
                      <c:v>68.282827272727275</c:v>
                    </c:pt>
                    <c:pt idx="272">
                      <c:v>67.66546363636364</c:v>
                    </c:pt>
                    <c:pt idx="273">
                      <c:v>67.094945454545453</c:v>
                    </c:pt>
                    <c:pt idx="274">
                      <c:v>66.583190909090916</c:v>
                    </c:pt>
                    <c:pt idx="275">
                      <c:v>67.673618181818185</c:v>
                    </c:pt>
                    <c:pt idx="276">
                      <c:v>67.228936363636365</c:v>
                    </c:pt>
                    <c:pt idx="277">
                      <c:v>66.845809090909086</c:v>
                    </c:pt>
                    <c:pt idx="278">
                      <c:v>66.460454545454553</c:v>
                    </c:pt>
                    <c:pt idx="279">
                      <c:v>65.915809090909093</c:v>
                    </c:pt>
                    <c:pt idx="280">
                      <c:v>65.365099999999998</c:v>
                    </c:pt>
                    <c:pt idx="281">
                      <c:v>64.787454545454551</c:v>
                    </c:pt>
                    <c:pt idx="282">
                      <c:v>64.272100000000009</c:v>
                    </c:pt>
                    <c:pt idx="283">
                      <c:v>63.869427272727279</c:v>
                    </c:pt>
                    <c:pt idx="284">
                      <c:v>63.592018181818183</c:v>
                    </c:pt>
                    <c:pt idx="285">
                      <c:v>63.239772727272729</c:v>
                    </c:pt>
                    <c:pt idx="286">
                      <c:v>62.779909090909086</c:v>
                    </c:pt>
                    <c:pt idx="287">
                      <c:v>62.329772727272733</c:v>
                    </c:pt>
                    <c:pt idx="288">
                      <c:v>61.787809090909086</c:v>
                    </c:pt>
                    <c:pt idx="289">
                      <c:v>61.314236363636361</c:v>
                    </c:pt>
                    <c:pt idx="290">
                      <c:v>60.793500000000002</c:v>
                    </c:pt>
                    <c:pt idx="291">
                      <c:v>60.324609090909092</c:v>
                    </c:pt>
                    <c:pt idx="292">
                      <c:v>59.846190909090907</c:v>
                    </c:pt>
                    <c:pt idx="293">
                      <c:v>59.184554545454539</c:v>
                    </c:pt>
                    <c:pt idx="294">
                      <c:v>58.508545454545462</c:v>
                    </c:pt>
                    <c:pt idx="295">
                      <c:v>57.837727272727278</c:v>
                    </c:pt>
                    <c:pt idx="296">
                      <c:v>57.146609090909095</c:v>
                    </c:pt>
                    <c:pt idx="297">
                      <c:v>56.449436363636366</c:v>
                    </c:pt>
                    <c:pt idx="298">
                      <c:v>55.855181818181819</c:v>
                    </c:pt>
                    <c:pt idx="299">
                      <c:v>55.288627272727268</c:v>
                    </c:pt>
                    <c:pt idx="300">
                      <c:v>54.636445454545452</c:v>
                    </c:pt>
                    <c:pt idx="301">
                      <c:v>53.978618181818184</c:v>
                    </c:pt>
                    <c:pt idx="302">
                      <c:v>53.322254545454548</c:v>
                    </c:pt>
                    <c:pt idx="303">
                      <c:v>52.623672727272726</c:v>
                    </c:pt>
                    <c:pt idx="304">
                      <c:v>51.940545454545457</c:v>
                    </c:pt>
                    <c:pt idx="305">
                      <c:v>51.368309090909086</c:v>
                    </c:pt>
                    <c:pt idx="306">
                      <c:v>50.787345454545452</c:v>
                    </c:pt>
                    <c:pt idx="307">
                      <c:v>50.045445454545458</c:v>
                    </c:pt>
                    <c:pt idx="308">
                      <c:v>49.260899999999999</c:v>
                    </c:pt>
                    <c:pt idx="309">
                      <c:v>48.48364545454546</c:v>
                    </c:pt>
                    <c:pt idx="310">
                      <c:v>47.703354545454545</c:v>
                    </c:pt>
                    <c:pt idx="311">
                      <c:v>46.913390909090907</c:v>
                    </c:pt>
                    <c:pt idx="312">
                      <c:v>46.193800000000003</c:v>
                    </c:pt>
                    <c:pt idx="313">
                      <c:v>45.54287272727273</c:v>
                    </c:pt>
                    <c:pt idx="314">
                      <c:v>44.823190909090904</c:v>
                    </c:pt>
                    <c:pt idx="315">
                      <c:v>44.14730909090909</c:v>
                    </c:pt>
                    <c:pt idx="316">
                      <c:v>43.454127272727277</c:v>
                    </c:pt>
                    <c:pt idx="317">
                      <c:v>42.770509090909087</c:v>
                    </c:pt>
                    <c:pt idx="318">
                      <c:v>42.154409090909091</c:v>
                    </c:pt>
                    <c:pt idx="319">
                      <c:v>41.639836363636363</c:v>
                    </c:pt>
                    <c:pt idx="320">
                      <c:v>41.150236363636367</c:v>
                    </c:pt>
                    <c:pt idx="321">
                      <c:v>40.523200000000003</c:v>
                    </c:pt>
                    <c:pt idx="322">
                      <c:v>39.889781818181817</c:v>
                    </c:pt>
                    <c:pt idx="323">
                      <c:v>39.222418181818178</c:v>
                    </c:pt>
                    <c:pt idx="324">
                      <c:v>38.578981818181823</c:v>
                    </c:pt>
                    <c:pt idx="325">
                      <c:v>37.95629090909091</c:v>
                    </c:pt>
                    <c:pt idx="326">
                      <c:v>37.421609090909094</c:v>
                    </c:pt>
                    <c:pt idx="327">
                      <c:v>36.93540909090909</c:v>
                    </c:pt>
                    <c:pt idx="328">
                      <c:v>36.399000000000001</c:v>
                    </c:pt>
                    <c:pt idx="329">
                      <c:v>35.860654545454544</c:v>
                    </c:pt>
                    <c:pt idx="330">
                      <c:v>35.340800000000002</c:v>
                    </c:pt>
                    <c:pt idx="331">
                      <c:v>34.857527272727275</c:v>
                    </c:pt>
                    <c:pt idx="332">
                      <c:v>34.368372727272728</c:v>
                    </c:pt>
                    <c:pt idx="333">
                      <c:v>33.935690909090908</c:v>
                    </c:pt>
                    <c:pt idx="334">
                      <c:v>33.571127272727274</c:v>
                    </c:pt>
                    <c:pt idx="335">
                      <c:v>33.15476363636364</c:v>
                    </c:pt>
                    <c:pt idx="336">
                      <c:v>32.681972727272729</c:v>
                    </c:pt>
                    <c:pt idx="337">
                      <c:v>32.200827272727274</c:v>
                    </c:pt>
                    <c:pt idx="338">
                      <c:v>31.736036363636366</c:v>
                    </c:pt>
                    <c:pt idx="339">
                      <c:v>31.375163636363638</c:v>
                    </c:pt>
                    <c:pt idx="340">
                      <c:v>31.13660909090909</c:v>
                    </c:pt>
                    <c:pt idx="341">
                      <c:v>30.953381818181814</c:v>
                    </c:pt>
                    <c:pt idx="342">
                      <c:v>30.681854545454545</c:v>
                    </c:pt>
                    <c:pt idx="343">
                      <c:v>30.447690909090909</c:v>
                    </c:pt>
                    <c:pt idx="344">
                      <c:v>30.192427272727272</c:v>
                    </c:pt>
                    <c:pt idx="345">
                      <c:v>29.904418181818183</c:v>
                    </c:pt>
                    <c:pt idx="346">
                      <c:v>29.611636363636364</c:v>
                    </c:pt>
                    <c:pt idx="347">
                      <c:v>29.336263636363636</c:v>
                    </c:pt>
                    <c:pt idx="348">
                      <c:v>29.079827272727275</c:v>
                    </c:pt>
                    <c:pt idx="349">
                      <c:v>28.782318181818184</c:v>
                    </c:pt>
                    <c:pt idx="350">
                      <c:v>28.553627272727272</c:v>
                    </c:pt>
                    <c:pt idx="351">
                      <c:v>28.327754545454546</c:v>
                    </c:pt>
                    <c:pt idx="352">
                      <c:v>28.092254545454544</c:v>
                    </c:pt>
                    <c:pt idx="353">
                      <c:v>27.836672727272727</c:v>
                    </c:pt>
                    <c:pt idx="354">
                      <c:v>27.630518181818182</c:v>
                    </c:pt>
                    <c:pt idx="355">
                      <c:v>27.402609090909092</c:v>
                    </c:pt>
                    <c:pt idx="356">
                      <c:v>27.12391818181818</c:v>
                    </c:pt>
                    <c:pt idx="357">
                      <c:v>26.874836363636362</c:v>
                    </c:pt>
                    <c:pt idx="358">
                      <c:v>26.615363636363636</c:v>
                    </c:pt>
                    <c:pt idx="359">
                      <c:v>26.385381818181816</c:v>
                    </c:pt>
                    <c:pt idx="360">
                      <c:v>26.170918181818184</c:v>
                    </c:pt>
                    <c:pt idx="361">
                      <c:v>26.082481818181819</c:v>
                    </c:pt>
                    <c:pt idx="362">
                      <c:v>26.032799999999998</c:v>
                    </c:pt>
                    <c:pt idx="363">
                      <c:v>25.879463636363639</c:v>
                    </c:pt>
                    <c:pt idx="364">
                      <c:v>25.692854545454544</c:v>
                    </c:pt>
                  </c:numLit>
                </c:val>
                <c:smooth val="0"/>
                <c:extLst xmlns:c15="http://schemas.microsoft.com/office/drawing/2012/chart">
                  <c:ext xmlns:c16="http://schemas.microsoft.com/office/drawing/2014/chart" uri="{C3380CC4-5D6E-409C-BE32-E72D297353CC}">
                    <c16:uniqueId val="{00000008-48C4-423E-AB14-633243A89B01}"/>
                  </c:ext>
                </c:extLst>
              </c15:ser>
            </c15:filteredLineSeries>
            <c15:filteredLineSeries>
              <c15:ser>
                <c:idx val="8"/>
                <c:order val="8"/>
                <c:tx>
                  <c:v>13/14</c:v>
                </c:tx>
                <c:spPr>
                  <a:ln w="28575" cap="rnd">
                    <a:solidFill>
                      <a:schemeClr val="accent3">
                        <a:lumMod val="60000"/>
                      </a:schemeClr>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20.359654545454546</c:v>
                    </c:pt>
                    <c:pt idx="1">
                      <c:v>20.069063636363637</c:v>
                    </c:pt>
                    <c:pt idx="2">
                      <c:v>19.850763636363634</c:v>
                    </c:pt>
                    <c:pt idx="3">
                      <c:v>19.614627272727272</c:v>
                    </c:pt>
                    <c:pt idx="4">
                      <c:v>19.411127272727274</c:v>
                    </c:pt>
                    <c:pt idx="5">
                      <c:v>19.301618181818181</c:v>
                    </c:pt>
                    <c:pt idx="6">
                      <c:v>19.231227272727271</c:v>
                    </c:pt>
                    <c:pt idx="7">
                      <c:v>19.047909090909091</c:v>
                    </c:pt>
                    <c:pt idx="8">
                      <c:v>18.929045454545456</c:v>
                    </c:pt>
                    <c:pt idx="9">
                      <c:v>18.836463636363636</c:v>
                    </c:pt>
                    <c:pt idx="10">
                      <c:v>18.835963636363637</c:v>
                    </c:pt>
                    <c:pt idx="11">
                      <c:v>18.824200000000001</c:v>
                    </c:pt>
                    <c:pt idx="12">
                      <c:v>18.942645454545456</c:v>
                    </c:pt>
                    <c:pt idx="13">
                      <c:v>19.134981818181817</c:v>
                    </c:pt>
                    <c:pt idx="14">
                      <c:v>19.271263636363638</c:v>
                    </c:pt>
                    <c:pt idx="15">
                      <c:v>19.433772727272729</c:v>
                    </c:pt>
                    <c:pt idx="16">
                      <c:v>19.630863636363639</c:v>
                    </c:pt>
                    <c:pt idx="17">
                      <c:v>19.829345454545457</c:v>
                    </c:pt>
                    <c:pt idx="18">
                      <c:v>19.991327272727272</c:v>
                    </c:pt>
                    <c:pt idx="19">
                      <c:v>20.159354545454548</c:v>
                    </c:pt>
                    <c:pt idx="20">
                      <c:v>20.327554545454547</c:v>
                    </c:pt>
                    <c:pt idx="21">
                      <c:v>20.467281818181817</c:v>
                    </c:pt>
                    <c:pt idx="22">
                      <c:v>20.632072727272728</c:v>
                    </c:pt>
                    <c:pt idx="23">
                      <c:v>20.830872727272727</c:v>
                    </c:pt>
                    <c:pt idx="24">
                      <c:v>21.04210909090909</c:v>
                    </c:pt>
                    <c:pt idx="25">
                      <c:v>21.266627272727273</c:v>
                    </c:pt>
                    <c:pt idx="26">
                      <c:v>21.459190909090907</c:v>
                    </c:pt>
                    <c:pt idx="27">
                      <c:v>21.64298181818182</c:v>
                    </c:pt>
                    <c:pt idx="28">
                      <c:v>21.762863636363637</c:v>
                    </c:pt>
                    <c:pt idx="29">
                      <c:v>21.992427272727273</c:v>
                    </c:pt>
                    <c:pt idx="30">
                      <c:v>22.345745454545455</c:v>
                    </c:pt>
                    <c:pt idx="31">
                      <c:v>22.530790909090907</c:v>
                    </c:pt>
                    <c:pt idx="32">
                      <c:v>22.74950909090909</c:v>
                    </c:pt>
                    <c:pt idx="33">
                      <c:v>23.022572727272728</c:v>
                    </c:pt>
                    <c:pt idx="34">
                      <c:v>23.307227272727275</c:v>
                    </c:pt>
                    <c:pt idx="35">
                      <c:v>23.570090909090911</c:v>
                    </c:pt>
                    <c:pt idx="36">
                      <c:v>23.833381818181817</c:v>
                    </c:pt>
                    <c:pt idx="37">
                      <c:v>24.073881818181817</c:v>
                    </c:pt>
                    <c:pt idx="38">
                      <c:v>24.365436363636363</c:v>
                    </c:pt>
                    <c:pt idx="39">
                      <c:v>24.643936363636364</c:v>
                    </c:pt>
                    <c:pt idx="40">
                      <c:v>24.92589090909091</c:v>
                    </c:pt>
                    <c:pt idx="41">
                      <c:v>25.18959090909091</c:v>
                    </c:pt>
                    <c:pt idx="42">
                      <c:v>25.421881818181816</c:v>
                    </c:pt>
                    <c:pt idx="43">
                      <c:v>25.620954545454541</c:v>
                    </c:pt>
                    <c:pt idx="44">
                      <c:v>25.83920909090909</c:v>
                    </c:pt>
                    <c:pt idx="45">
                      <c:v>26.044390909090907</c:v>
                    </c:pt>
                    <c:pt idx="46">
                      <c:v>26.254090909090909</c:v>
                    </c:pt>
                    <c:pt idx="47">
                      <c:v>26.538181818181819</c:v>
                    </c:pt>
                    <c:pt idx="48">
                      <c:v>26.822481818181817</c:v>
                    </c:pt>
                    <c:pt idx="49">
                      <c:v>27.072009090909091</c:v>
                    </c:pt>
                    <c:pt idx="50">
                      <c:v>27.29179090909091</c:v>
                    </c:pt>
                    <c:pt idx="51">
                      <c:v>27.488499999999998</c:v>
                    </c:pt>
                    <c:pt idx="52">
                      <c:v>27.605627272727272</c:v>
                    </c:pt>
                    <c:pt idx="53">
                      <c:v>27.692281818181815</c:v>
                    </c:pt>
                    <c:pt idx="54">
                      <c:v>27.878590909090907</c:v>
                    </c:pt>
                    <c:pt idx="55">
                      <c:v>28.070772727272729</c:v>
                    </c:pt>
                    <c:pt idx="56">
                      <c:v>28.252300000000002</c:v>
                    </c:pt>
                    <c:pt idx="57">
                      <c:v>28.43252727272727</c:v>
                    </c:pt>
                    <c:pt idx="58">
                      <c:v>28.605572727272726</c:v>
                    </c:pt>
                    <c:pt idx="59">
                      <c:v>28.80148181818182</c:v>
                    </c:pt>
                    <c:pt idx="60">
                      <c:v>29.019718181818181</c:v>
                    </c:pt>
                    <c:pt idx="61">
                      <c:v>29.29702727272727</c:v>
                    </c:pt>
                    <c:pt idx="62">
                      <c:v>29.569199999999999</c:v>
                    </c:pt>
                    <c:pt idx="63">
                      <c:v>29.755972727272727</c:v>
                    </c:pt>
                    <c:pt idx="64">
                      <c:v>29.988563636363633</c:v>
                    </c:pt>
                    <c:pt idx="65">
                      <c:v>30.23400909090909</c:v>
                    </c:pt>
                    <c:pt idx="66">
                      <c:v>30.513581818181819</c:v>
                    </c:pt>
                    <c:pt idx="67">
                      <c:v>30.834427272727272</c:v>
                    </c:pt>
                    <c:pt idx="68">
                      <c:v>31.192563636363637</c:v>
                    </c:pt>
                    <c:pt idx="69">
                      <c:v>31.536463636363635</c:v>
                    </c:pt>
                    <c:pt idx="70">
                      <c:v>31.823927272727271</c:v>
                    </c:pt>
                    <c:pt idx="71">
                      <c:v>32.115918181818181</c:v>
                    </c:pt>
                    <c:pt idx="72">
                      <c:v>32.398381818181818</c:v>
                    </c:pt>
                    <c:pt idx="73">
                      <c:v>32.699354545454547</c:v>
                    </c:pt>
                    <c:pt idx="74">
                      <c:v>32.999672727272724</c:v>
                    </c:pt>
                    <c:pt idx="75">
                      <c:v>33.324736363636362</c:v>
                    </c:pt>
                    <c:pt idx="76">
                      <c:v>33.641618181818181</c:v>
                    </c:pt>
                    <c:pt idx="77">
                      <c:v>33.934018181818182</c:v>
                    </c:pt>
                    <c:pt idx="78">
                      <c:v>34.223081818181818</c:v>
                    </c:pt>
                    <c:pt idx="79">
                      <c:v>34.481863636363634</c:v>
                    </c:pt>
                    <c:pt idx="80">
                      <c:v>34.754927272727272</c:v>
                    </c:pt>
                    <c:pt idx="81">
                      <c:v>35.048409090909097</c:v>
                    </c:pt>
                    <c:pt idx="82">
                      <c:v>35.395681818181821</c:v>
                    </c:pt>
                    <c:pt idx="83">
                      <c:v>35.744099999999996</c:v>
                    </c:pt>
                    <c:pt idx="84">
                      <c:v>36.023827272727267</c:v>
                    </c:pt>
                    <c:pt idx="85">
                      <c:v>36.298936363636365</c:v>
                    </c:pt>
                    <c:pt idx="86">
                      <c:v>36.575181818181818</c:v>
                    </c:pt>
                    <c:pt idx="87">
                      <c:v>36.861072727272727</c:v>
                    </c:pt>
                    <c:pt idx="88">
                      <c:v>37.139399999999995</c:v>
                    </c:pt>
                    <c:pt idx="89">
                      <c:v>37.494300000000003</c:v>
                    </c:pt>
                    <c:pt idx="90">
                      <c:v>37.849818181818186</c:v>
                    </c:pt>
                    <c:pt idx="91">
                      <c:v>38.164927272727276</c:v>
                    </c:pt>
                    <c:pt idx="92">
                      <c:v>38.48125454545454</c:v>
                    </c:pt>
                    <c:pt idx="93">
                      <c:v>38.751490909090904</c:v>
                    </c:pt>
                    <c:pt idx="94">
                      <c:v>39.027090909090909</c:v>
                    </c:pt>
                    <c:pt idx="95">
                      <c:v>39.343881818181814</c:v>
                    </c:pt>
                    <c:pt idx="96">
                      <c:v>39.717172727272725</c:v>
                    </c:pt>
                    <c:pt idx="97">
                      <c:v>40.100272727272731</c:v>
                    </c:pt>
                    <c:pt idx="98">
                      <c:v>40.423445454545451</c:v>
                    </c:pt>
                    <c:pt idx="99">
                      <c:v>40.730163636363635</c:v>
                    </c:pt>
                    <c:pt idx="100">
                      <c:v>41.012799999999999</c:v>
                    </c:pt>
                    <c:pt idx="101">
                      <c:v>41.295663636363635</c:v>
                    </c:pt>
                    <c:pt idx="102">
                      <c:v>41.639863636363636</c:v>
                    </c:pt>
                    <c:pt idx="103">
                      <c:v>41.985336363636364</c:v>
                    </c:pt>
                    <c:pt idx="104">
                      <c:v>42.360036363636361</c:v>
                    </c:pt>
                    <c:pt idx="105">
                      <c:v>42.689336363636365</c:v>
                    </c:pt>
                    <c:pt idx="106">
                      <c:v>42.995281818181816</c:v>
                    </c:pt>
                    <c:pt idx="107">
                      <c:v>43.288000000000004</c:v>
                    </c:pt>
                    <c:pt idx="108">
                      <c:v>43.568090909090913</c:v>
                    </c:pt>
                    <c:pt idx="109">
                      <c:v>43.865881818181819</c:v>
                    </c:pt>
                    <c:pt idx="110">
                      <c:v>44.209509090909087</c:v>
                    </c:pt>
                    <c:pt idx="111">
                      <c:v>44.567672727272729</c:v>
                    </c:pt>
                    <c:pt idx="112">
                      <c:v>44.886336363636367</c:v>
                    </c:pt>
                    <c:pt idx="113">
                      <c:v>45.185290909090909</c:v>
                    </c:pt>
                    <c:pt idx="114">
                      <c:v>45.480590909090907</c:v>
                    </c:pt>
                    <c:pt idx="115">
                      <c:v>45.783590909090911</c:v>
                    </c:pt>
                    <c:pt idx="116">
                      <c:v>46.100972727272726</c:v>
                    </c:pt>
                    <c:pt idx="117">
                      <c:v>46.454472727272723</c:v>
                    </c:pt>
                    <c:pt idx="118">
                      <c:v>46.832118181818174</c:v>
                    </c:pt>
                    <c:pt idx="119">
                      <c:v>47.15082727272727</c:v>
                    </c:pt>
                    <c:pt idx="120">
                      <c:v>47.477600000000002</c:v>
                    </c:pt>
                    <c:pt idx="121">
                      <c:v>47.79248181818182</c:v>
                    </c:pt>
                    <c:pt idx="122">
                      <c:v>48.113218181818183</c:v>
                    </c:pt>
                    <c:pt idx="123">
                      <c:v>48.457881818181818</c:v>
                    </c:pt>
                    <c:pt idx="124">
                      <c:v>48.820427272727279</c:v>
                    </c:pt>
                    <c:pt idx="125">
                      <c:v>49.19697272727273</c:v>
                    </c:pt>
                    <c:pt idx="126">
                      <c:v>49.34341818181818</c:v>
                    </c:pt>
                    <c:pt idx="127">
                      <c:v>49.667363636363639</c:v>
                    </c:pt>
                    <c:pt idx="128">
                      <c:v>49.98357272727273</c:v>
                    </c:pt>
                    <c:pt idx="129">
                      <c:v>50.306418181818181</c:v>
                    </c:pt>
                    <c:pt idx="130">
                      <c:v>50.782027272727277</c:v>
                    </c:pt>
                    <c:pt idx="131">
                      <c:v>50.975272727272724</c:v>
                    </c:pt>
                    <c:pt idx="132">
                      <c:v>51.318827272727276</c:v>
                    </c:pt>
                    <c:pt idx="133">
                      <c:v>51.598227272727279</c:v>
                    </c:pt>
                    <c:pt idx="134">
                      <c:v>51.863345454545453</c:v>
                    </c:pt>
                    <c:pt idx="135">
                      <c:v>52.129754545454539</c:v>
                    </c:pt>
                    <c:pt idx="136">
                      <c:v>52.399136363636359</c:v>
                    </c:pt>
                    <c:pt idx="137">
                      <c:v>52.69018181818182</c:v>
                    </c:pt>
                    <c:pt idx="138">
                      <c:v>53.026963636363639</c:v>
                    </c:pt>
                    <c:pt idx="139">
                      <c:v>53.355554545454545</c:v>
                    </c:pt>
                    <c:pt idx="140">
                      <c:v>53.613572727272725</c:v>
                    </c:pt>
                    <c:pt idx="141">
                      <c:v>53.888890909090904</c:v>
                    </c:pt>
                    <c:pt idx="142">
                      <c:v>54.162881818181816</c:v>
                    </c:pt>
                    <c:pt idx="143">
                      <c:v>54.413872727272725</c:v>
                    </c:pt>
                    <c:pt idx="144">
                      <c:v>54.671645454545455</c:v>
                    </c:pt>
                    <c:pt idx="145">
                      <c:v>54.981209090909097</c:v>
                    </c:pt>
                    <c:pt idx="146">
                      <c:v>55.29990909090909</c:v>
                    </c:pt>
                    <c:pt idx="147">
                      <c:v>55.571627272727277</c:v>
                    </c:pt>
                    <c:pt idx="148">
                      <c:v>55.81668181818182</c:v>
                    </c:pt>
                    <c:pt idx="149">
                      <c:v>56.081099999999999</c:v>
                    </c:pt>
                    <c:pt idx="150">
                      <c:v>56.328663636363643</c:v>
                    </c:pt>
                    <c:pt idx="151">
                      <c:v>56.58294545454546</c:v>
                    </c:pt>
                    <c:pt idx="152">
                      <c:v>56.91034545454545</c:v>
                    </c:pt>
                    <c:pt idx="153">
                      <c:v>57.214990909090915</c:v>
                    </c:pt>
                    <c:pt idx="154">
                      <c:v>57.454063636363635</c:v>
                    </c:pt>
                    <c:pt idx="155">
                      <c:v>57.663872727272725</c:v>
                    </c:pt>
                    <c:pt idx="156">
                      <c:v>57.899645454545457</c:v>
                    </c:pt>
                    <c:pt idx="157">
                      <c:v>58.143499999999996</c:v>
                    </c:pt>
                    <c:pt idx="158">
                      <c:v>58.388672727272727</c:v>
                    </c:pt>
                    <c:pt idx="159">
                      <c:v>58.677999999999997</c:v>
                    </c:pt>
                    <c:pt idx="160">
                      <c:v>58.972263636363635</c:v>
                    </c:pt>
                    <c:pt idx="161">
                      <c:v>59.180036363636368</c:v>
                    </c:pt>
                    <c:pt idx="162">
                      <c:v>59.38060909090909</c:v>
                    </c:pt>
                    <c:pt idx="163">
                      <c:v>59.575836363636363</c:v>
                    </c:pt>
                    <c:pt idx="164">
                      <c:v>59.799318181818187</c:v>
                    </c:pt>
                    <c:pt idx="165">
                      <c:v>60.022499999999994</c:v>
                    </c:pt>
                    <c:pt idx="166">
                      <c:v>60.298327272727278</c:v>
                    </c:pt>
                    <c:pt idx="167">
                      <c:v>60.570327272727269</c:v>
                    </c:pt>
                    <c:pt idx="168">
                      <c:v>60.769418181818189</c:v>
                    </c:pt>
                    <c:pt idx="169">
                      <c:v>60.949818181818181</c:v>
                    </c:pt>
                    <c:pt idx="170">
                      <c:v>61.107472727272722</c:v>
                    </c:pt>
                    <c:pt idx="171">
                      <c:v>61.246200000000002</c:v>
                    </c:pt>
                    <c:pt idx="172">
                      <c:v>61.499672727272724</c:v>
                    </c:pt>
                    <c:pt idx="173">
                      <c:v>61.712363636363641</c:v>
                    </c:pt>
                    <c:pt idx="174">
                      <c:v>61.955645454545454</c:v>
                    </c:pt>
                    <c:pt idx="175">
                      <c:v>62.120909090909095</c:v>
                    </c:pt>
                    <c:pt idx="176">
                      <c:v>62.284463636363633</c:v>
                    </c:pt>
                    <c:pt idx="177">
                      <c:v>62.415727272727274</c:v>
                    </c:pt>
                    <c:pt idx="178">
                      <c:v>62.52980909090909</c:v>
                    </c:pt>
                    <c:pt idx="179">
                      <c:v>62.662754545454547</c:v>
                    </c:pt>
                    <c:pt idx="180">
                      <c:v>62.892763636363632</c:v>
                    </c:pt>
                    <c:pt idx="181">
                      <c:v>63.138136363636363</c:v>
                    </c:pt>
                    <c:pt idx="182">
                      <c:v>63.276590909090913</c:v>
                    </c:pt>
                    <c:pt idx="183">
                      <c:v>67.91491818181818</c:v>
                    </c:pt>
                    <c:pt idx="184">
                      <c:v>68.049872727272728</c:v>
                    </c:pt>
                    <c:pt idx="185">
                      <c:v>68.190881818181822</c:v>
                    </c:pt>
                    <c:pt idx="186">
                      <c:v>68.311199999999999</c:v>
                    </c:pt>
                    <c:pt idx="187">
                      <c:v>68.491654545454537</c:v>
                    </c:pt>
                    <c:pt idx="188">
                      <c:v>68.691299999999998</c:v>
                    </c:pt>
                    <c:pt idx="189">
                      <c:v>68.837218181818173</c:v>
                    </c:pt>
                    <c:pt idx="190">
                      <c:v>68.982136363636357</c:v>
                    </c:pt>
                    <c:pt idx="191">
                      <c:v>69.115854545454553</c:v>
                    </c:pt>
                    <c:pt idx="192">
                      <c:v>69.244763636363643</c:v>
                    </c:pt>
                    <c:pt idx="193">
                      <c:v>69.322072727272726</c:v>
                    </c:pt>
                    <c:pt idx="194">
                      <c:v>69.479190909090917</c:v>
                    </c:pt>
                    <c:pt idx="195">
                      <c:v>69.62709090909091</c:v>
                    </c:pt>
                    <c:pt idx="196">
                      <c:v>69.664018181818179</c:v>
                    </c:pt>
                    <c:pt idx="197">
                      <c:v>69.708981818181826</c:v>
                    </c:pt>
                    <c:pt idx="198">
                      <c:v>69.763281818181824</c:v>
                    </c:pt>
                    <c:pt idx="199">
                      <c:v>69.85453636363637</c:v>
                    </c:pt>
                    <c:pt idx="200">
                      <c:v>69.943545454545458</c:v>
                    </c:pt>
                    <c:pt idx="201">
                      <c:v>70.0946</c:v>
                    </c:pt>
                    <c:pt idx="202">
                      <c:v>70.262336363636365</c:v>
                    </c:pt>
                    <c:pt idx="203">
                      <c:v>70.381236363636361</c:v>
                    </c:pt>
                    <c:pt idx="204">
                      <c:v>70.519890909090904</c:v>
                    </c:pt>
                    <c:pt idx="205">
                      <c:v>70.654681818181814</c:v>
                    </c:pt>
                    <c:pt idx="206">
                      <c:v>70.793572727272718</c:v>
                    </c:pt>
                    <c:pt idx="207">
                      <c:v>70.956445454545459</c:v>
                    </c:pt>
                    <c:pt idx="208">
                      <c:v>71.143109090909093</c:v>
                    </c:pt>
                    <c:pt idx="209">
                      <c:v>71.336390909090909</c:v>
                    </c:pt>
                    <c:pt idx="210">
                      <c:v>71.465754545454544</c:v>
                    </c:pt>
                    <c:pt idx="211">
                      <c:v>71.532272727272726</c:v>
                    </c:pt>
                    <c:pt idx="212">
                      <c:v>71.554436363636356</c:v>
                    </c:pt>
                    <c:pt idx="213">
                      <c:v>71.55689090909091</c:v>
                    </c:pt>
                    <c:pt idx="214">
                      <c:v>71.766045454545463</c:v>
                    </c:pt>
                    <c:pt idx="215">
                      <c:v>71.829690909090914</c:v>
                    </c:pt>
                    <c:pt idx="216">
                      <c:v>71.877118181818176</c:v>
                    </c:pt>
                    <c:pt idx="217">
                      <c:v>71.811599999999999</c:v>
                    </c:pt>
                    <c:pt idx="218">
                      <c:v>71.738445454545456</c:v>
                    </c:pt>
                    <c:pt idx="219">
                      <c:v>71.673090909090902</c:v>
                    </c:pt>
                    <c:pt idx="220">
                      <c:v>71.682754545454543</c:v>
                    </c:pt>
                    <c:pt idx="221">
                      <c:v>71.668327272727268</c:v>
                    </c:pt>
                    <c:pt idx="222">
                      <c:v>71.690690909090918</c:v>
                    </c:pt>
                    <c:pt idx="223">
                      <c:v>71.671618181818175</c:v>
                    </c:pt>
                    <c:pt idx="224">
                      <c:v>71.574590909090915</c:v>
                    </c:pt>
                    <c:pt idx="225">
                      <c:v>71.442118181818174</c:v>
                    </c:pt>
                    <c:pt idx="226">
                      <c:v>71.298418181818178</c:v>
                    </c:pt>
                    <c:pt idx="227">
                      <c:v>71.135400000000004</c:v>
                    </c:pt>
                    <c:pt idx="228">
                      <c:v>70.926027272727268</c:v>
                    </c:pt>
                    <c:pt idx="229">
                      <c:v>70.782699999999991</c:v>
                    </c:pt>
                    <c:pt idx="230">
                      <c:v>70.646163636363639</c:v>
                    </c:pt>
                    <c:pt idx="231">
                      <c:v>70.432900000000004</c:v>
                    </c:pt>
                    <c:pt idx="232">
                      <c:v>70.200327272727279</c:v>
                    </c:pt>
                    <c:pt idx="233">
                      <c:v>69.944363636363633</c:v>
                    </c:pt>
                    <c:pt idx="234">
                      <c:v>69.607318181818187</c:v>
                    </c:pt>
                    <c:pt idx="235">
                      <c:v>69.305236363636368</c:v>
                    </c:pt>
                    <c:pt idx="236">
                      <c:v>69.111736363636368</c:v>
                    </c:pt>
                    <c:pt idx="237">
                      <c:v>68.949681818181816</c:v>
                    </c:pt>
                    <c:pt idx="238">
                      <c:v>68.591727272727269</c:v>
                    </c:pt>
                    <c:pt idx="239">
                      <c:v>68.143609090909095</c:v>
                    </c:pt>
                    <c:pt idx="240">
                      <c:v>67.680272727272722</c:v>
                    </c:pt>
                    <c:pt idx="241">
                      <c:v>67.21971818181818</c:v>
                    </c:pt>
                    <c:pt idx="242">
                      <c:v>66.846636363636364</c:v>
                    </c:pt>
                    <c:pt idx="243">
                      <c:v>66.606281818181813</c:v>
                    </c:pt>
                    <c:pt idx="244">
                      <c:v>66.370590909090907</c:v>
                    </c:pt>
                    <c:pt idx="245">
                      <c:v>65.997399999999999</c:v>
                    </c:pt>
                    <c:pt idx="246">
                      <c:v>65.569336363636367</c:v>
                    </c:pt>
                    <c:pt idx="247">
                      <c:v>65.115499999999997</c:v>
                    </c:pt>
                    <c:pt idx="248">
                      <c:v>64.68789090909091</c:v>
                    </c:pt>
                    <c:pt idx="249">
                      <c:v>64.270981818181824</c:v>
                    </c:pt>
                    <c:pt idx="250">
                      <c:v>63.949727272727273</c:v>
                    </c:pt>
                    <c:pt idx="251">
                      <c:v>63.706454545454541</c:v>
                    </c:pt>
                    <c:pt idx="252">
                      <c:v>63.314027272727273</c:v>
                    </c:pt>
                    <c:pt idx="253">
                      <c:v>62.923081818181821</c:v>
                    </c:pt>
                    <c:pt idx="254">
                      <c:v>62.506254545454546</c:v>
                    </c:pt>
                    <c:pt idx="255">
                      <c:v>62.069672727272724</c:v>
                    </c:pt>
                    <c:pt idx="256">
                      <c:v>61.645918181818182</c:v>
                    </c:pt>
                    <c:pt idx="257">
                      <c:v>61.371781818181823</c:v>
                    </c:pt>
                    <c:pt idx="258">
                      <c:v>61.154790909090913</c:v>
                    </c:pt>
                    <c:pt idx="259">
                      <c:v>60.849463636363637</c:v>
                    </c:pt>
                    <c:pt idx="260">
                      <c:v>60.47985454545455</c:v>
                    </c:pt>
                    <c:pt idx="261">
                      <c:v>60.127800000000001</c:v>
                    </c:pt>
                    <c:pt idx="262">
                      <c:v>59.80263636363636</c:v>
                    </c:pt>
                    <c:pt idx="263">
                      <c:v>59.486681818181822</c:v>
                    </c:pt>
                    <c:pt idx="264">
                      <c:v>59.298781818181823</c:v>
                    </c:pt>
                    <c:pt idx="265">
                      <c:v>59.146518181818188</c:v>
                    </c:pt>
                    <c:pt idx="266">
                      <c:v>58.993563636363639</c:v>
                    </c:pt>
                    <c:pt idx="267">
                      <c:v>58.910163636363635</c:v>
                    </c:pt>
                    <c:pt idx="268">
                      <c:v>58.873745454545457</c:v>
                    </c:pt>
                    <c:pt idx="269">
                      <c:v>58.808854545454544</c:v>
                    </c:pt>
                    <c:pt idx="270">
                      <c:v>58.714599999999997</c:v>
                    </c:pt>
                    <c:pt idx="271">
                      <c:v>58.630527272727271</c:v>
                    </c:pt>
                    <c:pt idx="272">
                      <c:v>58.535827272727268</c:v>
                    </c:pt>
                    <c:pt idx="273">
                      <c:v>58.485309090909091</c:v>
                    </c:pt>
                    <c:pt idx="274">
                      <c:v>58.347572727272727</c:v>
                    </c:pt>
                    <c:pt idx="275">
                      <c:v>58.275199999999998</c:v>
                    </c:pt>
                    <c:pt idx="276">
                      <c:v>58.137127272727277</c:v>
                    </c:pt>
                    <c:pt idx="277">
                      <c:v>57.975818181818184</c:v>
                    </c:pt>
                    <c:pt idx="278">
                      <c:v>57.848409090909087</c:v>
                    </c:pt>
                    <c:pt idx="279">
                      <c:v>57.722909090909091</c:v>
                    </c:pt>
                    <c:pt idx="280">
                      <c:v>57.551154545454544</c:v>
                    </c:pt>
                    <c:pt idx="281">
                      <c:v>57.350409090909096</c:v>
                    </c:pt>
                    <c:pt idx="282">
                      <c:v>57.13479090909091</c:v>
                    </c:pt>
                    <c:pt idx="283">
                      <c:v>56.929409090909083</c:v>
                    </c:pt>
                    <c:pt idx="284">
                      <c:v>56.692372727272726</c:v>
                    </c:pt>
                    <c:pt idx="285">
                      <c:v>56.502381818181817</c:v>
                    </c:pt>
                    <c:pt idx="286">
                      <c:v>56.307336363636367</c:v>
                    </c:pt>
                    <c:pt idx="287">
                      <c:v>55.984827272727266</c:v>
                    </c:pt>
                    <c:pt idx="288">
                      <c:v>55.639063636363637</c:v>
                    </c:pt>
                    <c:pt idx="289">
                      <c:v>55.306345454545458</c:v>
                    </c:pt>
                    <c:pt idx="290">
                      <c:v>55.000445454545456</c:v>
                    </c:pt>
                    <c:pt idx="291">
                      <c:v>54.712127272727272</c:v>
                    </c:pt>
                    <c:pt idx="292">
                      <c:v>54.497399999999999</c:v>
                    </c:pt>
                    <c:pt idx="293">
                      <c:v>54.297245454545447</c:v>
                    </c:pt>
                    <c:pt idx="294">
                      <c:v>53.948763636363644</c:v>
                    </c:pt>
                    <c:pt idx="295">
                      <c:v>53.562690909090911</c:v>
                    </c:pt>
                    <c:pt idx="296">
                      <c:v>53.166727272727265</c:v>
                    </c:pt>
                    <c:pt idx="297">
                      <c:v>52.754636363636365</c:v>
                    </c:pt>
                    <c:pt idx="298">
                      <c:v>52.368245454545452</c:v>
                    </c:pt>
                    <c:pt idx="299">
                      <c:v>52.082736363636371</c:v>
                    </c:pt>
                    <c:pt idx="300">
                      <c:v>51.797436363636365</c:v>
                    </c:pt>
                    <c:pt idx="301">
                      <c:v>51.346081818181823</c:v>
                    </c:pt>
                    <c:pt idx="302">
                      <c:v>50.905199999999994</c:v>
                    </c:pt>
                    <c:pt idx="303">
                      <c:v>50.422927272727271</c:v>
                    </c:pt>
                    <c:pt idx="304">
                      <c:v>49.904745454545449</c:v>
                    </c:pt>
                    <c:pt idx="305">
                      <c:v>49.46925454545454</c:v>
                    </c:pt>
                    <c:pt idx="306">
                      <c:v>49.199963636363641</c:v>
                    </c:pt>
                    <c:pt idx="307">
                      <c:v>48.945118181818181</c:v>
                    </c:pt>
                    <c:pt idx="308">
                      <c:v>48.580536363636362</c:v>
                    </c:pt>
                    <c:pt idx="309">
                      <c:v>48.23637272727273</c:v>
                    </c:pt>
                    <c:pt idx="310">
                      <c:v>47.904899999999998</c:v>
                    </c:pt>
                    <c:pt idx="311">
                      <c:v>47.60687272727273</c:v>
                    </c:pt>
                    <c:pt idx="312">
                      <c:v>47.340981818181824</c:v>
                    </c:pt>
                    <c:pt idx="313">
                      <c:v>47.126554545454546</c:v>
                    </c:pt>
                    <c:pt idx="314">
                      <c:v>46.912036363636368</c:v>
                    </c:pt>
                    <c:pt idx="315">
                      <c:v>46.571872727272734</c:v>
                    </c:pt>
                    <c:pt idx="316">
                      <c:v>46.251199999999997</c:v>
                    </c:pt>
                    <c:pt idx="317">
                      <c:v>45.932736363636366</c:v>
                    </c:pt>
                    <c:pt idx="318">
                      <c:v>45.612245454545452</c:v>
                    </c:pt>
                    <c:pt idx="319">
                      <c:v>45.339845454545454</c:v>
                    </c:pt>
                    <c:pt idx="320">
                      <c:v>45.143854545454545</c:v>
                    </c:pt>
                    <c:pt idx="321">
                      <c:v>44.953127272727272</c:v>
                    </c:pt>
                    <c:pt idx="322">
                      <c:v>44.668999999999997</c:v>
                    </c:pt>
                    <c:pt idx="323">
                      <c:v>44.407863636363636</c:v>
                    </c:pt>
                    <c:pt idx="324">
                      <c:v>44.194872727272724</c:v>
                    </c:pt>
                    <c:pt idx="325">
                      <c:v>43.972345454545454</c:v>
                    </c:pt>
                    <c:pt idx="326">
                      <c:v>43.771981818181821</c:v>
                    </c:pt>
                    <c:pt idx="327">
                      <c:v>43.628354545454549</c:v>
                    </c:pt>
                    <c:pt idx="328">
                      <c:v>43.494236363636361</c:v>
                    </c:pt>
                    <c:pt idx="329">
                      <c:v>43.285763636363633</c:v>
                    </c:pt>
                    <c:pt idx="330">
                      <c:v>43.070727272727275</c:v>
                    </c:pt>
                    <c:pt idx="331">
                      <c:v>42.846918181818182</c:v>
                    </c:pt>
                    <c:pt idx="332">
                      <c:v>42.615709090909093</c:v>
                    </c:pt>
                    <c:pt idx="333">
                      <c:v>42.367472727272727</c:v>
                    </c:pt>
                    <c:pt idx="334">
                      <c:v>42.609509090909093</c:v>
                    </c:pt>
                    <c:pt idx="335">
                      <c:v>42.467690909090912</c:v>
                    </c:pt>
                    <c:pt idx="336">
                      <c:v>42.258509090909087</c:v>
                    </c:pt>
                    <c:pt idx="337">
                      <c:v>42.021872727272722</c:v>
                    </c:pt>
                    <c:pt idx="338">
                      <c:v>41.833136363636363</c:v>
                    </c:pt>
                    <c:pt idx="339">
                      <c:v>41.658090909090909</c:v>
                    </c:pt>
                    <c:pt idx="340">
                      <c:v>41.533118181818182</c:v>
                    </c:pt>
                    <c:pt idx="341">
                      <c:v>41.466554545454542</c:v>
                    </c:pt>
                    <c:pt idx="342">
                      <c:v>41.434363636363635</c:v>
                    </c:pt>
                    <c:pt idx="343">
                      <c:v>41.341445454545457</c:v>
                    </c:pt>
                    <c:pt idx="344">
                      <c:v>41.22</c:v>
                    </c:pt>
                    <c:pt idx="345">
                      <c:v>41.104609090909086</c:v>
                    </c:pt>
                    <c:pt idx="346">
                      <c:v>40.669945454545456</c:v>
                    </c:pt>
                    <c:pt idx="347">
                      <c:v>40.617581818181819</c:v>
                    </c:pt>
                    <c:pt idx="348">
                      <c:v>40.620518181818177</c:v>
                    </c:pt>
                    <c:pt idx="349">
                      <c:v>40.639618181818179</c:v>
                    </c:pt>
                    <c:pt idx="350">
                      <c:v>40.591245454545451</c:v>
                    </c:pt>
                    <c:pt idx="351">
                      <c:v>40.572636363636363</c:v>
                    </c:pt>
                    <c:pt idx="352">
                      <c:v>40.561963636363636</c:v>
                    </c:pt>
                    <c:pt idx="353">
                      <c:v>40.57951818181818</c:v>
                    </c:pt>
                    <c:pt idx="354">
                      <c:v>40.607172727272726</c:v>
                    </c:pt>
                    <c:pt idx="355">
                      <c:v>40.634381818181822</c:v>
                    </c:pt>
                    <c:pt idx="356">
                      <c:v>40.503381818181815</c:v>
                    </c:pt>
                    <c:pt idx="357">
                      <c:v>40.37788181818182</c:v>
                    </c:pt>
                    <c:pt idx="358">
                      <c:v>40.185709090909093</c:v>
                    </c:pt>
                    <c:pt idx="359">
                      <c:v>40.021109090909086</c:v>
                    </c:pt>
                    <c:pt idx="360">
                      <c:v>39.898409090909091</c:v>
                    </c:pt>
                    <c:pt idx="361">
                      <c:v>39.864036363636359</c:v>
                    </c:pt>
                    <c:pt idx="362">
                      <c:v>39.936218181818184</c:v>
                    </c:pt>
                    <c:pt idx="363">
                      <c:v>40.057863636363635</c:v>
                    </c:pt>
                    <c:pt idx="364">
                      <c:v>40.122754545454548</c:v>
                    </c:pt>
                  </c:numLit>
                </c:val>
                <c:smooth val="0"/>
                <c:extLst xmlns:c15="http://schemas.microsoft.com/office/drawing/2012/chart">
                  <c:ext xmlns:c16="http://schemas.microsoft.com/office/drawing/2014/chart" uri="{C3380CC4-5D6E-409C-BE32-E72D297353CC}">
                    <c16:uniqueId val="{00000009-48C4-423E-AB14-633243A89B01}"/>
                  </c:ext>
                </c:extLst>
              </c15:ser>
            </c15:filteredLineSeries>
            <c15:filteredLineSeries>
              <c15:ser>
                <c:idx val="9"/>
                <c:order val="9"/>
                <c:tx>
                  <c:v>12/13</c:v>
                </c:tx>
                <c:spPr>
                  <a:ln w="28575" cap="rnd">
                    <a:solidFill>
                      <a:schemeClr val="accent4">
                        <a:lumMod val="60000"/>
                      </a:schemeClr>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31.990572727272728</c:v>
                    </c:pt>
                    <c:pt idx="1">
                      <c:v>32.006963636363636</c:v>
                    </c:pt>
                    <c:pt idx="2">
                      <c:v>32.06210909090909</c:v>
                    </c:pt>
                    <c:pt idx="3">
                      <c:v>32.133436363636363</c:v>
                    </c:pt>
                    <c:pt idx="4">
                      <c:v>32.200200000000002</c:v>
                    </c:pt>
                    <c:pt idx="5">
                      <c:v>32.308490909090906</c:v>
                    </c:pt>
                    <c:pt idx="6">
                      <c:v>32.42320909090909</c:v>
                    </c:pt>
                    <c:pt idx="7">
                      <c:v>32.522163636363636</c:v>
                    </c:pt>
                    <c:pt idx="8">
                      <c:v>32.601845454545455</c:v>
                    </c:pt>
                    <c:pt idx="9">
                      <c:v>32.630790909090905</c:v>
                    </c:pt>
                    <c:pt idx="10">
                      <c:v>32.629309090909089</c:v>
                    </c:pt>
                    <c:pt idx="11">
                      <c:v>32.657790909090913</c:v>
                    </c:pt>
                    <c:pt idx="12">
                      <c:v>32.696545454545451</c:v>
                    </c:pt>
                    <c:pt idx="13">
                      <c:v>32.781472727272728</c:v>
                    </c:pt>
                    <c:pt idx="14">
                      <c:v>32.868027272727268</c:v>
                    </c:pt>
                    <c:pt idx="15">
                      <c:v>32.872027272727273</c:v>
                    </c:pt>
                    <c:pt idx="16">
                      <c:v>32.858118181818185</c:v>
                    </c:pt>
                    <c:pt idx="17">
                      <c:v>32.846672727272725</c:v>
                    </c:pt>
                    <c:pt idx="18">
                      <c:v>32.84380909090909</c:v>
                    </c:pt>
                    <c:pt idx="19">
                      <c:v>32.880472727272725</c:v>
                    </c:pt>
                    <c:pt idx="20">
                      <c:v>32.987772727272727</c:v>
                    </c:pt>
                    <c:pt idx="21">
                      <c:v>33.115963636363638</c:v>
                    </c:pt>
                    <c:pt idx="22">
                      <c:v>33.19310909090909</c:v>
                    </c:pt>
                    <c:pt idx="23">
                      <c:v>33.269090909090906</c:v>
                    </c:pt>
                    <c:pt idx="24">
                      <c:v>33.398845454545452</c:v>
                    </c:pt>
                    <c:pt idx="25">
                      <c:v>33.526209090909092</c:v>
                    </c:pt>
                    <c:pt idx="26">
                      <c:v>33.683063636363634</c:v>
                    </c:pt>
                    <c:pt idx="27">
                      <c:v>33.920645454545451</c:v>
                    </c:pt>
                    <c:pt idx="28">
                      <c:v>34.185099999999998</c:v>
                    </c:pt>
                    <c:pt idx="29">
                      <c:v>34.374063636363637</c:v>
                    </c:pt>
                    <c:pt idx="30">
                      <c:v>34.616581818181821</c:v>
                    </c:pt>
                    <c:pt idx="31">
                      <c:v>34.801836363636362</c:v>
                    </c:pt>
                    <c:pt idx="32">
                      <c:v>34.981227272727274</c:v>
                    </c:pt>
                    <c:pt idx="33">
                      <c:v>35.195872727272729</c:v>
                    </c:pt>
                    <c:pt idx="34">
                      <c:v>35.421854545454543</c:v>
                    </c:pt>
                    <c:pt idx="35">
                      <c:v>35.627518181818182</c:v>
                    </c:pt>
                    <c:pt idx="36">
                      <c:v>35.793672727272728</c:v>
                    </c:pt>
                    <c:pt idx="37">
                      <c:v>35.989790909090907</c:v>
                    </c:pt>
                    <c:pt idx="38">
                      <c:v>36.206590909090906</c:v>
                    </c:pt>
                    <c:pt idx="39">
                      <c:v>36.438872727272731</c:v>
                    </c:pt>
                    <c:pt idx="40">
                      <c:v>36.669845454545452</c:v>
                    </c:pt>
                    <c:pt idx="41">
                      <c:v>36.888936363636361</c:v>
                    </c:pt>
                    <c:pt idx="42">
                      <c:v>37.117381818181819</c:v>
                    </c:pt>
                    <c:pt idx="43">
                      <c:v>37.290163636363637</c:v>
                    </c:pt>
                    <c:pt idx="44">
                      <c:v>37.438418181818186</c:v>
                    </c:pt>
                    <c:pt idx="45">
                      <c:v>37.683918181818179</c:v>
                    </c:pt>
                    <c:pt idx="46">
                      <c:v>37.875763636363637</c:v>
                    </c:pt>
                    <c:pt idx="47">
                      <c:v>38.093654545454541</c:v>
                    </c:pt>
                    <c:pt idx="48">
                      <c:v>38.371054545454541</c:v>
                    </c:pt>
                    <c:pt idx="49">
                      <c:v>38.635218181818182</c:v>
                    </c:pt>
                    <c:pt idx="50">
                      <c:v>38.85391818181818</c:v>
                    </c:pt>
                    <c:pt idx="51">
                      <c:v>39.085627272727272</c:v>
                    </c:pt>
                    <c:pt idx="52">
                      <c:v>39.308509090909091</c:v>
                    </c:pt>
                    <c:pt idx="53">
                      <c:v>39.568463636363639</c:v>
                    </c:pt>
                    <c:pt idx="54">
                      <c:v>39.830527272727274</c:v>
                    </c:pt>
                    <c:pt idx="55">
                      <c:v>40.12595454545454</c:v>
                    </c:pt>
                    <c:pt idx="56">
                      <c:v>40.424727272727274</c:v>
                    </c:pt>
                    <c:pt idx="57">
                      <c:v>40.702590909090908</c:v>
                    </c:pt>
                    <c:pt idx="58">
                      <c:v>40.940881818181815</c:v>
                    </c:pt>
                    <c:pt idx="59">
                      <c:v>41.195763636363637</c:v>
                    </c:pt>
                    <c:pt idx="60">
                      <c:v>41.410163636363635</c:v>
                    </c:pt>
                    <c:pt idx="61">
                      <c:v>41.723627272727271</c:v>
                    </c:pt>
                    <c:pt idx="62">
                      <c:v>42.009727272727275</c:v>
                    </c:pt>
                    <c:pt idx="63">
                      <c:v>42.281999999999996</c:v>
                    </c:pt>
                    <c:pt idx="64">
                      <c:v>42.522454545454544</c:v>
                    </c:pt>
                    <c:pt idx="65">
                      <c:v>42.752172727272729</c:v>
                    </c:pt>
                    <c:pt idx="66">
                      <c:v>42.967790909090908</c:v>
                    </c:pt>
                    <c:pt idx="67">
                      <c:v>43.206645454545452</c:v>
                    </c:pt>
                    <c:pt idx="68">
                      <c:v>43.472654545454546</c:v>
                    </c:pt>
                    <c:pt idx="69">
                      <c:v>43.757899999999999</c:v>
                    </c:pt>
                    <c:pt idx="70">
                      <c:v>44.049518181818179</c:v>
                    </c:pt>
                    <c:pt idx="71">
                      <c:v>44.279518181818183</c:v>
                    </c:pt>
                    <c:pt idx="72">
                      <c:v>44.489754545454545</c:v>
                    </c:pt>
                    <c:pt idx="73">
                      <c:v>44.674181818181815</c:v>
                    </c:pt>
                    <c:pt idx="74">
                      <c:v>44.882318181818178</c:v>
                    </c:pt>
                    <c:pt idx="75">
                      <c:v>45.106781818181815</c:v>
                    </c:pt>
                    <c:pt idx="76">
                      <c:v>45.362490909090909</c:v>
                    </c:pt>
                    <c:pt idx="77">
                      <c:v>45.61587272727273</c:v>
                    </c:pt>
                    <c:pt idx="78">
                      <c:v>45.812290909090912</c:v>
                    </c:pt>
                    <c:pt idx="79">
                      <c:v>45.999600000000001</c:v>
                    </c:pt>
                    <c:pt idx="80">
                      <c:v>46.183918181818179</c:v>
                    </c:pt>
                    <c:pt idx="81">
                      <c:v>46.375036363636362</c:v>
                    </c:pt>
                    <c:pt idx="82">
                      <c:v>46.57885454545454</c:v>
                    </c:pt>
                    <c:pt idx="83">
                      <c:v>46.833290909090913</c:v>
                    </c:pt>
                    <c:pt idx="84">
                      <c:v>47.092872727272727</c:v>
                    </c:pt>
                    <c:pt idx="85">
                      <c:v>47.351154545454548</c:v>
                    </c:pt>
                    <c:pt idx="86">
                      <c:v>47.544509090909088</c:v>
                    </c:pt>
                    <c:pt idx="87">
                      <c:v>47.724636363636364</c:v>
                    </c:pt>
                    <c:pt idx="88">
                      <c:v>47.902927272727268</c:v>
                    </c:pt>
                    <c:pt idx="89">
                      <c:v>48.12802727272728</c:v>
                    </c:pt>
                    <c:pt idx="90">
                      <c:v>48.410936363636367</c:v>
                    </c:pt>
                    <c:pt idx="91">
                      <c:v>48.677563636363637</c:v>
                    </c:pt>
                    <c:pt idx="92">
                      <c:v>48.900509090909097</c:v>
                    </c:pt>
                    <c:pt idx="93">
                      <c:v>49.087236363636364</c:v>
                    </c:pt>
                    <c:pt idx="94">
                      <c:v>49.277809090909088</c:v>
                    </c:pt>
                    <c:pt idx="95">
                      <c:v>49.470781818181813</c:v>
                    </c:pt>
                    <c:pt idx="96">
                      <c:v>49.684963636363634</c:v>
                    </c:pt>
                    <c:pt idx="97">
                      <c:v>49.946699999999993</c:v>
                    </c:pt>
                    <c:pt idx="98">
                      <c:v>50.206554545454544</c:v>
                    </c:pt>
                    <c:pt idx="99">
                      <c:v>50.407545454545449</c:v>
                    </c:pt>
                    <c:pt idx="100">
                      <c:v>50.562136363636363</c:v>
                    </c:pt>
                    <c:pt idx="101">
                      <c:v>50.712736363636367</c:v>
                    </c:pt>
                    <c:pt idx="102">
                      <c:v>50.89817272727273</c:v>
                    </c:pt>
                    <c:pt idx="103">
                      <c:v>51.098045454545449</c:v>
                    </c:pt>
                    <c:pt idx="104">
                      <c:v>51.354463636363633</c:v>
                    </c:pt>
                    <c:pt idx="105">
                      <c:v>51.62140909090909</c:v>
                    </c:pt>
                    <c:pt idx="106">
                      <c:v>51.839918181818184</c:v>
                    </c:pt>
                    <c:pt idx="107">
                      <c:v>52.047509090909095</c:v>
                    </c:pt>
                    <c:pt idx="108">
                      <c:v>52.239072727272735</c:v>
                    </c:pt>
                    <c:pt idx="109">
                      <c:v>52.424236363636368</c:v>
                    </c:pt>
                    <c:pt idx="110">
                      <c:v>52.617545454545457</c:v>
                    </c:pt>
                    <c:pt idx="111">
                      <c:v>52.850572727272727</c:v>
                    </c:pt>
                    <c:pt idx="112">
                      <c:v>53.104772727272731</c:v>
                    </c:pt>
                    <c:pt idx="113">
                      <c:v>53.307190909090906</c:v>
                    </c:pt>
                    <c:pt idx="114">
                      <c:v>53.491100000000003</c:v>
                    </c:pt>
                    <c:pt idx="115">
                      <c:v>53.671027272727272</c:v>
                    </c:pt>
                    <c:pt idx="116">
                      <c:v>53.894745454545458</c:v>
                    </c:pt>
                    <c:pt idx="117">
                      <c:v>54.140136363636366</c:v>
                    </c:pt>
                    <c:pt idx="118">
                      <c:v>54.402299999999997</c:v>
                    </c:pt>
                    <c:pt idx="119">
                      <c:v>54.667563636363639</c:v>
                    </c:pt>
                    <c:pt idx="120">
                      <c:v>54.959109090909095</c:v>
                    </c:pt>
                    <c:pt idx="121">
                      <c:v>55.20029090909091</c:v>
                    </c:pt>
                    <c:pt idx="122">
                      <c:v>55.437436363636358</c:v>
                    </c:pt>
                    <c:pt idx="123">
                      <c:v>55.672909090909094</c:v>
                    </c:pt>
                    <c:pt idx="124">
                      <c:v>55.929645454545451</c:v>
                    </c:pt>
                    <c:pt idx="125">
                      <c:v>56.198509090909084</c:v>
                    </c:pt>
                    <c:pt idx="126">
                      <c:v>56.473618181818182</c:v>
                    </c:pt>
                    <c:pt idx="127">
                      <c:v>56.717872727272727</c:v>
                    </c:pt>
                    <c:pt idx="128">
                      <c:v>56.954527272727276</c:v>
                    </c:pt>
                    <c:pt idx="129">
                      <c:v>57.168436363636367</c:v>
                    </c:pt>
                    <c:pt idx="130">
                      <c:v>57.392081818181822</c:v>
                    </c:pt>
                    <c:pt idx="131">
                      <c:v>57.644145454545452</c:v>
                    </c:pt>
                    <c:pt idx="132">
                      <c:v>57.895527272727279</c:v>
                    </c:pt>
                    <c:pt idx="133">
                      <c:v>58.150718181818185</c:v>
                    </c:pt>
                    <c:pt idx="134">
                      <c:v>58.383218181818187</c:v>
                    </c:pt>
                    <c:pt idx="135">
                      <c:v>58.607718181818178</c:v>
                    </c:pt>
                    <c:pt idx="136">
                      <c:v>58.864145454545451</c:v>
                    </c:pt>
                    <c:pt idx="137">
                      <c:v>59.106490909090901</c:v>
                    </c:pt>
                    <c:pt idx="138">
                      <c:v>59.343336363636361</c:v>
                    </c:pt>
                    <c:pt idx="139">
                      <c:v>59.60119090909091</c:v>
                    </c:pt>
                    <c:pt idx="140">
                      <c:v>59.861272727272734</c:v>
                    </c:pt>
                    <c:pt idx="141">
                      <c:v>60.090890909090916</c:v>
                    </c:pt>
                    <c:pt idx="142">
                      <c:v>60.289490909090908</c:v>
                    </c:pt>
                    <c:pt idx="143">
                      <c:v>60.505972727272727</c:v>
                    </c:pt>
                    <c:pt idx="144">
                      <c:v>60.718072727272734</c:v>
                    </c:pt>
                    <c:pt idx="145">
                      <c:v>60.930309090909084</c:v>
                    </c:pt>
                    <c:pt idx="146">
                      <c:v>61.172172727272731</c:v>
                    </c:pt>
                    <c:pt idx="147">
                      <c:v>61.409027272727265</c:v>
                    </c:pt>
                    <c:pt idx="148">
                      <c:v>61.616490909090906</c:v>
                    </c:pt>
                    <c:pt idx="149">
                      <c:v>61.831427272727275</c:v>
                    </c:pt>
                    <c:pt idx="150">
                      <c:v>62.038900000000005</c:v>
                    </c:pt>
                    <c:pt idx="151">
                      <c:v>62.241581818181821</c:v>
                    </c:pt>
                    <c:pt idx="152">
                      <c:v>62.456736363636359</c:v>
                    </c:pt>
                    <c:pt idx="153">
                      <c:v>62.674436363636367</c:v>
                    </c:pt>
                    <c:pt idx="154">
                      <c:v>62.89976363636363</c:v>
                    </c:pt>
                    <c:pt idx="155">
                      <c:v>63.067936363636363</c:v>
                    </c:pt>
                    <c:pt idx="156">
                      <c:v>63.253290909090907</c:v>
                    </c:pt>
                    <c:pt idx="157">
                      <c:v>63.451318181818188</c:v>
                    </c:pt>
                    <c:pt idx="158">
                      <c:v>63.627472727272725</c:v>
                    </c:pt>
                    <c:pt idx="159">
                      <c:v>63.806436363636365</c:v>
                    </c:pt>
                    <c:pt idx="160">
                      <c:v>64.033263636363642</c:v>
                    </c:pt>
                    <c:pt idx="161">
                      <c:v>64.258918181818188</c:v>
                    </c:pt>
                    <c:pt idx="162">
                      <c:v>64.373263636363632</c:v>
                    </c:pt>
                    <c:pt idx="163">
                      <c:v>64.482936363636369</c:v>
                    </c:pt>
                    <c:pt idx="164">
                      <c:v>64.594345454545447</c:v>
                    </c:pt>
                    <c:pt idx="165">
                      <c:v>64.704972727272718</c:v>
                    </c:pt>
                    <c:pt idx="166">
                      <c:v>64.855018181818181</c:v>
                    </c:pt>
                    <c:pt idx="167">
                      <c:v>65.017154545454545</c:v>
                    </c:pt>
                    <c:pt idx="168">
                      <c:v>65.196990909090914</c:v>
                    </c:pt>
                    <c:pt idx="169">
                      <c:v>65.293690909090913</c:v>
                    </c:pt>
                    <c:pt idx="170">
                      <c:v>65.383263636363637</c:v>
                    </c:pt>
                    <c:pt idx="171">
                      <c:v>65.492318181818177</c:v>
                    </c:pt>
                    <c:pt idx="172">
                      <c:v>65.596945454545462</c:v>
                    </c:pt>
                    <c:pt idx="173">
                      <c:v>65.71778181818182</c:v>
                    </c:pt>
                    <c:pt idx="174">
                      <c:v>65.882263636363632</c:v>
                    </c:pt>
                    <c:pt idx="175">
                      <c:v>66.034590909090909</c:v>
                    </c:pt>
                    <c:pt idx="176">
                      <c:v>66.169190909090901</c:v>
                    </c:pt>
                    <c:pt idx="177">
                      <c:v>66.287536363636363</c:v>
                    </c:pt>
                    <c:pt idx="178">
                      <c:v>66.399345454545454</c:v>
                    </c:pt>
                    <c:pt idx="179">
                      <c:v>66.524063636363636</c:v>
                    </c:pt>
                    <c:pt idx="180">
                      <c:v>66.675472727272734</c:v>
                    </c:pt>
                    <c:pt idx="181">
                      <c:v>66.842363636363629</c:v>
                    </c:pt>
                    <c:pt idx="182">
                      <c:v>67.015918181818179</c:v>
                    </c:pt>
                    <c:pt idx="183">
                      <c:v>67.214863636363646</c:v>
                    </c:pt>
                    <c:pt idx="184">
                      <c:v>67.318399999999997</c:v>
                    </c:pt>
                    <c:pt idx="185">
                      <c:v>67.44286363636364</c:v>
                    </c:pt>
                    <c:pt idx="186">
                      <c:v>67.541081818181823</c:v>
                    </c:pt>
                    <c:pt idx="187">
                      <c:v>67.665818181818182</c:v>
                    </c:pt>
                    <c:pt idx="188">
                      <c:v>67.811381818181815</c:v>
                    </c:pt>
                    <c:pt idx="189">
                      <c:v>67.942509090909098</c:v>
                    </c:pt>
                    <c:pt idx="190">
                      <c:v>68.013209090909086</c:v>
                    </c:pt>
                    <c:pt idx="191">
                      <c:v>68.085972727272733</c:v>
                    </c:pt>
                    <c:pt idx="192">
                      <c:v>68.108136363636362</c:v>
                    </c:pt>
                    <c:pt idx="193">
                      <c:v>68.158481818181812</c:v>
                    </c:pt>
                    <c:pt idx="194">
                      <c:v>68.216918181818187</c:v>
                    </c:pt>
                    <c:pt idx="195">
                      <c:v>68.307072727272725</c:v>
                    </c:pt>
                    <c:pt idx="196">
                      <c:v>68.3797</c:v>
                    </c:pt>
                    <c:pt idx="197">
                      <c:v>68.388990909090907</c:v>
                    </c:pt>
                    <c:pt idx="198">
                      <c:v>68.419954545454544</c:v>
                    </c:pt>
                    <c:pt idx="199">
                      <c:v>68.444718181818175</c:v>
                    </c:pt>
                    <c:pt idx="200">
                      <c:v>68.505518181818175</c:v>
                    </c:pt>
                    <c:pt idx="201">
                      <c:v>68.585727272727269</c:v>
                    </c:pt>
                    <c:pt idx="202">
                      <c:v>68.702027272727278</c:v>
                    </c:pt>
                    <c:pt idx="203">
                      <c:v>68.822518181818182</c:v>
                    </c:pt>
                    <c:pt idx="204">
                      <c:v>68.912472727272728</c:v>
                    </c:pt>
                    <c:pt idx="205">
                      <c:v>68.95208181818181</c:v>
                    </c:pt>
                    <c:pt idx="206">
                      <c:v>68.964718181818185</c:v>
                    </c:pt>
                    <c:pt idx="207">
                      <c:v>68.973472727272735</c:v>
                    </c:pt>
                    <c:pt idx="208">
                      <c:v>68.961327272727274</c:v>
                    </c:pt>
                    <c:pt idx="209">
                      <c:v>68.9691090909091</c:v>
                    </c:pt>
                    <c:pt idx="210">
                      <c:v>68.922445454545453</c:v>
                    </c:pt>
                    <c:pt idx="211">
                      <c:v>68.784145454545452</c:v>
                    </c:pt>
                    <c:pt idx="212">
                      <c:v>68.62123636363637</c:v>
                    </c:pt>
                    <c:pt idx="213">
                      <c:v>68.490809090909096</c:v>
                    </c:pt>
                    <c:pt idx="214">
                      <c:v>68.417963636363638</c:v>
                    </c:pt>
                    <c:pt idx="215">
                      <c:v>68.350672727272723</c:v>
                    </c:pt>
                    <c:pt idx="216">
                      <c:v>68.310209090909083</c:v>
                    </c:pt>
                    <c:pt idx="217">
                      <c:v>68.272436363636359</c:v>
                    </c:pt>
                    <c:pt idx="218">
                      <c:v>68.170890909090915</c:v>
                    </c:pt>
                    <c:pt idx="219">
                      <c:v>68.03758181818182</c:v>
                    </c:pt>
                    <c:pt idx="220">
                      <c:v>67.878845454545456</c:v>
                    </c:pt>
                    <c:pt idx="221">
                      <c:v>67.649900000000002</c:v>
                    </c:pt>
                    <c:pt idx="222">
                      <c:v>67.517563636363647</c:v>
                    </c:pt>
                    <c:pt idx="223">
                      <c:v>67.437781818181818</c:v>
                    </c:pt>
                    <c:pt idx="224">
                      <c:v>67.340909090909093</c:v>
                    </c:pt>
                    <c:pt idx="225">
                      <c:v>67.175527272727265</c:v>
                    </c:pt>
                    <c:pt idx="226">
                      <c:v>67.002027272727275</c:v>
                    </c:pt>
                    <c:pt idx="227">
                      <c:v>66.839409090909101</c:v>
                    </c:pt>
                    <c:pt idx="228">
                      <c:v>66.635518181818171</c:v>
                    </c:pt>
                    <c:pt idx="229">
                      <c:v>66.440436363636366</c:v>
                    </c:pt>
                    <c:pt idx="230">
                      <c:v>66.294263636363638</c:v>
                    </c:pt>
                    <c:pt idx="231">
                      <c:v>66.169627272727269</c:v>
                    </c:pt>
                    <c:pt idx="232">
                      <c:v>65.972663636363635</c:v>
                    </c:pt>
                    <c:pt idx="233">
                      <c:v>65.793972727272731</c:v>
                    </c:pt>
                    <c:pt idx="234">
                      <c:v>65.611645454545453</c:v>
                    </c:pt>
                    <c:pt idx="235">
                      <c:v>65.420072727272725</c:v>
                    </c:pt>
                    <c:pt idx="236">
                      <c:v>65.246445454545452</c:v>
                    </c:pt>
                    <c:pt idx="237">
                      <c:v>65.144563636363628</c:v>
                    </c:pt>
                    <c:pt idx="238">
                      <c:v>65.04840909090909</c:v>
                    </c:pt>
                    <c:pt idx="239">
                      <c:v>64.900227272727278</c:v>
                    </c:pt>
                    <c:pt idx="240">
                      <c:v>64.732727272727274</c:v>
                    </c:pt>
                    <c:pt idx="241">
                      <c:v>64.538409090909099</c:v>
                    </c:pt>
                    <c:pt idx="242">
                      <c:v>64.291527272727279</c:v>
                    </c:pt>
                    <c:pt idx="243">
                      <c:v>63.985472727272729</c:v>
                    </c:pt>
                    <c:pt idx="244">
                      <c:v>63.725618181818184</c:v>
                    </c:pt>
                    <c:pt idx="245">
                      <c:v>63.47102727272727</c:v>
                    </c:pt>
                    <c:pt idx="246">
                      <c:v>63.069827272727274</c:v>
                    </c:pt>
                    <c:pt idx="247">
                      <c:v>62.737200000000001</c:v>
                    </c:pt>
                    <c:pt idx="248">
                      <c:v>62.409236363636367</c:v>
                    </c:pt>
                    <c:pt idx="249">
                      <c:v>61.944299999999998</c:v>
                    </c:pt>
                    <c:pt idx="250">
                      <c:v>61.496536363636366</c:v>
                    </c:pt>
                    <c:pt idx="251">
                      <c:v>61.107245454545456</c:v>
                    </c:pt>
                    <c:pt idx="252">
                      <c:v>60.740818181818184</c:v>
                    </c:pt>
                    <c:pt idx="253">
                      <c:v>60.254554545454546</c:v>
                    </c:pt>
                    <c:pt idx="254">
                      <c:v>59.730936363636367</c:v>
                    </c:pt>
                    <c:pt idx="255">
                      <c:v>59.149681818181811</c:v>
                    </c:pt>
                    <c:pt idx="256">
                      <c:v>58.55116363636364</c:v>
                    </c:pt>
                    <c:pt idx="257">
                      <c:v>58.083790909090908</c:v>
                    </c:pt>
                    <c:pt idx="258">
                      <c:v>57.800063636363639</c:v>
                    </c:pt>
                    <c:pt idx="259">
                      <c:v>57.56640909090909</c:v>
                    </c:pt>
                    <c:pt idx="260">
                      <c:v>57.256009090909089</c:v>
                    </c:pt>
                    <c:pt idx="261">
                      <c:v>56.935763636363639</c:v>
                    </c:pt>
                    <c:pt idx="262">
                      <c:v>56.594663636363634</c:v>
                    </c:pt>
                    <c:pt idx="263">
                      <c:v>56.263545454545458</c:v>
                    </c:pt>
                    <c:pt idx="264">
                      <c:v>55.807545454545455</c:v>
                    </c:pt>
                    <c:pt idx="265">
                      <c:v>55.564236363636361</c:v>
                    </c:pt>
                    <c:pt idx="266">
                      <c:v>55.358081818181816</c:v>
                    </c:pt>
                    <c:pt idx="267">
                      <c:v>55.185181818181825</c:v>
                    </c:pt>
                    <c:pt idx="268">
                      <c:v>55.064936363636363</c:v>
                    </c:pt>
                    <c:pt idx="269">
                      <c:v>54.954609090909095</c:v>
                    </c:pt>
                    <c:pt idx="270">
                      <c:v>54.811018181818184</c:v>
                    </c:pt>
                    <c:pt idx="271">
                      <c:v>54.683572727272733</c:v>
                    </c:pt>
                    <c:pt idx="272">
                      <c:v>54.563118181818183</c:v>
                    </c:pt>
                    <c:pt idx="273">
                      <c:v>54.429563636363632</c:v>
                    </c:pt>
                    <c:pt idx="274">
                      <c:v>54.299418181818176</c:v>
                    </c:pt>
                    <c:pt idx="275">
                      <c:v>53.957390909090911</c:v>
                    </c:pt>
                    <c:pt idx="276">
                      <c:v>53.656081818181818</c:v>
                    </c:pt>
                    <c:pt idx="277">
                      <c:v>53.358772727272729</c:v>
                    </c:pt>
                    <c:pt idx="278">
                      <c:v>53.123990909090907</c:v>
                    </c:pt>
                    <c:pt idx="279">
                      <c:v>52.918018181818184</c:v>
                    </c:pt>
                    <c:pt idx="280">
                      <c:v>52.691081818181821</c:v>
                    </c:pt>
                    <c:pt idx="281">
                      <c:v>52.370336363636369</c:v>
                    </c:pt>
                    <c:pt idx="282">
                      <c:v>52.033654545454539</c:v>
                    </c:pt>
                    <c:pt idx="283">
                      <c:v>51.653954545454546</c:v>
                    </c:pt>
                    <c:pt idx="284">
                      <c:v>51.269509090909089</c:v>
                    </c:pt>
                    <c:pt idx="285">
                      <c:v>50.857172727272726</c:v>
                    </c:pt>
                    <c:pt idx="286">
                      <c:v>50.525427272727278</c:v>
                    </c:pt>
                    <c:pt idx="287">
                      <c:v>50.17475454545454</c:v>
                    </c:pt>
                    <c:pt idx="288">
                      <c:v>49.661963636363637</c:v>
                    </c:pt>
                    <c:pt idx="289">
                      <c:v>49.123590909090915</c:v>
                    </c:pt>
                    <c:pt idx="290">
                      <c:v>48.531272727272729</c:v>
                    </c:pt>
                    <c:pt idx="291">
                      <c:v>47.897890909090911</c:v>
                    </c:pt>
                    <c:pt idx="292">
                      <c:v>47.303472727272727</c:v>
                    </c:pt>
                    <c:pt idx="293">
                      <c:v>46.841736363636365</c:v>
                    </c:pt>
                    <c:pt idx="294">
                      <c:v>46.433872727272728</c:v>
                    </c:pt>
                    <c:pt idx="295">
                      <c:v>45.932072727272725</c:v>
                    </c:pt>
                    <c:pt idx="296">
                      <c:v>45.432736363636366</c:v>
                    </c:pt>
                    <c:pt idx="297">
                      <c:v>44.886500000000005</c:v>
                    </c:pt>
                    <c:pt idx="298">
                      <c:v>44.325554545454544</c:v>
                    </c:pt>
                    <c:pt idx="299">
                      <c:v>43.774981818181821</c:v>
                    </c:pt>
                    <c:pt idx="300">
                      <c:v>43.335745454545453</c:v>
                    </c:pt>
                    <c:pt idx="301">
                      <c:v>42.938772727272728</c:v>
                    </c:pt>
                    <c:pt idx="302">
                      <c:v>42.444545454545455</c:v>
                    </c:pt>
                    <c:pt idx="303">
                      <c:v>42.059627272727269</c:v>
                    </c:pt>
                    <c:pt idx="304">
                      <c:v>41.728990909090903</c:v>
                    </c:pt>
                    <c:pt idx="305">
                      <c:v>41.432990909090911</c:v>
                    </c:pt>
                    <c:pt idx="306">
                      <c:v>41.119772727272725</c:v>
                    </c:pt>
                    <c:pt idx="307">
                      <c:v>40.862127272727271</c:v>
                    </c:pt>
                    <c:pt idx="308">
                      <c:v>40.578099999999999</c:v>
                    </c:pt>
                    <c:pt idx="309">
                      <c:v>40.200654545454547</c:v>
                    </c:pt>
                    <c:pt idx="310">
                      <c:v>39.793563636363636</c:v>
                    </c:pt>
                    <c:pt idx="311">
                      <c:v>39.3902</c:v>
                    </c:pt>
                    <c:pt idx="312">
                      <c:v>38.945463636363634</c:v>
                    </c:pt>
                    <c:pt idx="313">
                      <c:v>38.482018181818184</c:v>
                    </c:pt>
                    <c:pt idx="314">
                      <c:v>38.071809090909092</c:v>
                    </c:pt>
                    <c:pt idx="315">
                      <c:v>37.672236363636365</c:v>
                    </c:pt>
                    <c:pt idx="316">
                      <c:v>37.15097272727273</c:v>
                    </c:pt>
                    <c:pt idx="317">
                      <c:v>36.627218181818186</c:v>
                    </c:pt>
                    <c:pt idx="318">
                      <c:v>36.0749</c:v>
                    </c:pt>
                    <c:pt idx="319">
                      <c:v>35.583027272727271</c:v>
                    </c:pt>
                    <c:pt idx="320">
                      <c:v>35.175609090909091</c:v>
                    </c:pt>
                    <c:pt idx="321">
                      <c:v>34.879036363636367</c:v>
                    </c:pt>
                    <c:pt idx="322">
                      <c:v>34.873527272727273</c:v>
                    </c:pt>
                    <c:pt idx="323">
                      <c:v>34.451909090909091</c:v>
                    </c:pt>
                    <c:pt idx="324">
                      <c:v>34.164454545454547</c:v>
                    </c:pt>
                    <c:pt idx="325">
                      <c:v>33.673518181818181</c:v>
                    </c:pt>
                    <c:pt idx="326">
                      <c:v>33.11963636363636</c:v>
                    </c:pt>
                    <c:pt idx="327">
                      <c:v>32.541363636363634</c:v>
                    </c:pt>
                    <c:pt idx="328">
                      <c:v>32.036663636363635</c:v>
                    </c:pt>
                    <c:pt idx="329">
                      <c:v>31.565554545454543</c:v>
                    </c:pt>
                    <c:pt idx="330">
                      <c:v>31.038900000000002</c:v>
                    </c:pt>
                    <c:pt idx="331">
                      <c:v>30.561509090909091</c:v>
                    </c:pt>
                    <c:pt idx="332">
                      <c:v>30.104209090909091</c:v>
                    </c:pt>
                    <c:pt idx="333">
                      <c:v>29.702372727272724</c:v>
                    </c:pt>
                    <c:pt idx="334">
                      <c:v>29.358327272727273</c:v>
                    </c:pt>
                    <c:pt idx="335">
                      <c:v>29.088327272727273</c:v>
                    </c:pt>
                    <c:pt idx="336">
                      <c:v>28.817981818181817</c:v>
                    </c:pt>
                    <c:pt idx="337">
                      <c:v>28.50661818181818</c:v>
                    </c:pt>
                    <c:pt idx="338">
                      <c:v>28.245436363636362</c:v>
                    </c:pt>
                    <c:pt idx="339">
                      <c:v>28.016172727272728</c:v>
                    </c:pt>
                    <c:pt idx="340">
                      <c:v>27.827254545454547</c:v>
                    </c:pt>
                    <c:pt idx="341">
                      <c:v>27.669609090909091</c:v>
                    </c:pt>
                    <c:pt idx="342">
                      <c:v>27.553745454545457</c:v>
                    </c:pt>
                    <c:pt idx="343">
                      <c:v>27.401372727272726</c:v>
                    </c:pt>
                    <c:pt idx="344">
                      <c:v>27.097981818181822</c:v>
                    </c:pt>
                    <c:pt idx="345">
                      <c:v>26.708536363636366</c:v>
                    </c:pt>
                    <c:pt idx="346">
                      <c:v>26.270081818181815</c:v>
                    </c:pt>
                    <c:pt idx="347">
                      <c:v>25.811463636363637</c:v>
                    </c:pt>
                    <c:pt idx="348">
                      <c:v>25.37841818181818</c:v>
                    </c:pt>
                    <c:pt idx="349">
                      <c:v>25.068154545454547</c:v>
                    </c:pt>
                    <c:pt idx="350">
                      <c:v>24.796736363636363</c:v>
                    </c:pt>
                    <c:pt idx="351">
                      <c:v>24.415800000000001</c:v>
                    </c:pt>
                    <c:pt idx="352">
                      <c:v>24.09578181818182</c:v>
                    </c:pt>
                    <c:pt idx="353">
                      <c:v>23.74958181818182</c:v>
                    </c:pt>
                    <c:pt idx="354">
                      <c:v>23.450454545454544</c:v>
                    </c:pt>
                    <c:pt idx="355">
                      <c:v>23.170645454545454</c:v>
                    </c:pt>
                    <c:pt idx="356">
                      <c:v>22.890381818181819</c:v>
                    </c:pt>
                    <c:pt idx="357">
                      <c:v>22.578827272727271</c:v>
                    </c:pt>
                    <c:pt idx="358">
                      <c:v>22.186081818181819</c:v>
                    </c:pt>
                    <c:pt idx="359">
                      <c:v>21.778481818181817</c:v>
                    </c:pt>
                    <c:pt idx="360">
                      <c:v>21.40470909090909</c:v>
                    </c:pt>
                    <c:pt idx="361">
                      <c:v>21.0761</c:v>
                    </c:pt>
                    <c:pt idx="362">
                      <c:v>20.818463636363635</c:v>
                    </c:pt>
                    <c:pt idx="363">
                      <c:v>20.647881818181819</c:v>
                    </c:pt>
                    <c:pt idx="364">
                      <c:v>20.498890909090907</c:v>
                    </c:pt>
                  </c:numLit>
                </c:val>
                <c:smooth val="0"/>
                <c:extLst xmlns:c15="http://schemas.microsoft.com/office/drawing/2012/chart">
                  <c:ext xmlns:c16="http://schemas.microsoft.com/office/drawing/2014/chart" uri="{C3380CC4-5D6E-409C-BE32-E72D297353CC}">
                    <c16:uniqueId val="{0000000A-48C4-423E-AB14-633243A89B01}"/>
                  </c:ext>
                </c:extLst>
              </c15:ser>
            </c15:filteredLineSeries>
            <c15:filteredLineSeries>
              <c15:ser>
                <c:idx val="10"/>
                <c:order val="10"/>
                <c:tx>
                  <c:v>11/12</c:v>
                </c:tx>
                <c:spPr>
                  <a:ln w="28575" cap="rnd">
                    <a:solidFill>
                      <a:schemeClr val="accent5">
                        <a:lumMod val="60000"/>
                      </a:schemeClr>
                    </a:solidFill>
                    <a:round/>
                  </a:ln>
                  <a:effectLst/>
                </c:spPr>
                <c:marker>
                  <c:symbol val="none"/>
                </c:marker>
                <c:cat>
                  <c:numLit>
                    <c:formatCode>General</c:formatCode>
                    <c:ptCount val="365"/>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pt idx="91">
                      <c:v>44013</c:v>
                    </c:pt>
                    <c:pt idx="92">
                      <c:v>44014</c:v>
                    </c:pt>
                    <c:pt idx="93">
                      <c:v>44015</c:v>
                    </c:pt>
                    <c:pt idx="94">
                      <c:v>44016</c:v>
                    </c:pt>
                    <c:pt idx="95">
                      <c:v>44017</c:v>
                    </c:pt>
                    <c:pt idx="96">
                      <c:v>44018</c:v>
                    </c:pt>
                    <c:pt idx="97">
                      <c:v>44019</c:v>
                    </c:pt>
                    <c:pt idx="98">
                      <c:v>44020</c:v>
                    </c:pt>
                    <c:pt idx="99">
                      <c:v>44021</c:v>
                    </c:pt>
                    <c:pt idx="100">
                      <c:v>44022</c:v>
                    </c:pt>
                    <c:pt idx="101">
                      <c:v>44023</c:v>
                    </c:pt>
                    <c:pt idx="102">
                      <c:v>44024</c:v>
                    </c:pt>
                    <c:pt idx="103">
                      <c:v>44025</c:v>
                    </c:pt>
                    <c:pt idx="104">
                      <c:v>44026</c:v>
                    </c:pt>
                    <c:pt idx="105">
                      <c:v>44027</c:v>
                    </c:pt>
                    <c:pt idx="106">
                      <c:v>44028</c:v>
                    </c:pt>
                    <c:pt idx="107">
                      <c:v>44029</c:v>
                    </c:pt>
                    <c:pt idx="108">
                      <c:v>44030</c:v>
                    </c:pt>
                    <c:pt idx="109">
                      <c:v>44031</c:v>
                    </c:pt>
                    <c:pt idx="110">
                      <c:v>44032</c:v>
                    </c:pt>
                    <c:pt idx="111">
                      <c:v>44033</c:v>
                    </c:pt>
                    <c:pt idx="112">
                      <c:v>44034</c:v>
                    </c:pt>
                    <c:pt idx="113">
                      <c:v>44035</c:v>
                    </c:pt>
                    <c:pt idx="114">
                      <c:v>44036</c:v>
                    </c:pt>
                    <c:pt idx="115">
                      <c:v>44037</c:v>
                    </c:pt>
                    <c:pt idx="116">
                      <c:v>44038</c:v>
                    </c:pt>
                    <c:pt idx="117">
                      <c:v>44039</c:v>
                    </c:pt>
                    <c:pt idx="118">
                      <c:v>44040</c:v>
                    </c:pt>
                    <c:pt idx="119">
                      <c:v>44041</c:v>
                    </c:pt>
                    <c:pt idx="120">
                      <c:v>44042</c:v>
                    </c:pt>
                    <c:pt idx="121">
                      <c:v>44043</c:v>
                    </c:pt>
                    <c:pt idx="122">
                      <c:v>44044</c:v>
                    </c:pt>
                    <c:pt idx="123">
                      <c:v>44045</c:v>
                    </c:pt>
                    <c:pt idx="124">
                      <c:v>44046</c:v>
                    </c:pt>
                    <c:pt idx="125">
                      <c:v>44047</c:v>
                    </c:pt>
                    <c:pt idx="126">
                      <c:v>44048</c:v>
                    </c:pt>
                    <c:pt idx="127">
                      <c:v>44049</c:v>
                    </c:pt>
                    <c:pt idx="128">
                      <c:v>44050</c:v>
                    </c:pt>
                    <c:pt idx="129">
                      <c:v>44051</c:v>
                    </c:pt>
                    <c:pt idx="130">
                      <c:v>44052</c:v>
                    </c:pt>
                    <c:pt idx="131">
                      <c:v>44053</c:v>
                    </c:pt>
                    <c:pt idx="132">
                      <c:v>44054</c:v>
                    </c:pt>
                    <c:pt idx="133">
                      <c:v>44055</c:v>
                    </c:pt>
                    <c:pt idx="134">
                      <c:v>44056</c:v>
                    </c:pt>
                    <c:pt idx="135">
                      <c:v>44057</c:v>
                    </c:pt>
                    <c:pt idx="136">
                      <c:v>44058</c:v>
                    </c:pt>
                    <c:pt idx="137">
                      <c:v>44059</c:v>
                    </c:pt>
                    <c:pt idx="138">
                      <c:v>44060</c:v>
                    </c:pt>
                    <c:pt idx="139">
                      <c:v>44061</c:v>
                    </c:pt>
                    <c:pt idx="140">
                      <c:v>44062</c:v>
                    </c:pt>
                    <c:pt idx="141">
                      <c:v>44063</c:v>
                    </c:pt>
                    <c:pt idx="142">
                      <c:v>44064</c:v>
                    </c:pt>
                    <c:pt idx="143">
                      <c:v>44065</c:v>
                    </c:pt>
                    <c:pt idx="144">
                      <c:v>44066</c:v>
                    </c:pt>
                    <c:pt idx="145">
                      <c:v>44067</c:v>
                    </c:pt>
                    <c:pt idx="146">
                      <c:v>44068</c:v>
                    </c:pt>
                    <c:pt idx="147">
                      <c:v>44069</c:v>
                    </c:pt>
                    <c:pt idx="148">
                      <c:v>44070</c:v>
                    </c:pt>
                    <c:pt idx="149">
                      <c:v>44071</c:v>
                    </c:pt>
                    <c:pt idx="150">
                      <c:v>44072</c:v>
                    </c:pt>
                    <c:pt idx="151">
                      <c:v>44073</c:v>
                    </c:pt>
                    <c:pt idx="152">
                      <c:v>44074</c:v>
                    </c:pt>
                    <c:pt idx="153">
                      <c:v>44075</c:v>
                    </c:pt>
                    <c:pt idx="154">
                      <c:v>44076</c:v>
                    </c:pt>
                    <c:pt idx="155">
                      <c:v>44077</c:v>
                    </c:pt>
                    <c:pt idx="156">
                      <c:v>44078</c:v>
                    </c:pt>
                    <c:pt idx="157">
                      <c:v>44079</c:v>
                    </c:pt>
                    <c:pt idx="158">
                      <c:v>44080</c:v>
                    </c:pt>
                    <c:pt idx="159">
                      <c:v>44081</c:v>
                    </c:pt>
                    <c:pt idx="160">
                      <c:v>44082</c:v>
                    </c:pt>
                    <c:pt idx="161">
                      <c:v>44083</c:v>
                    </c:pt>
                    <c:pt idx="162">
                      <c:v>44084</c:v>
                    </c:pt>
                    <c:pt idx="163">
                      <c:v>44085</c:v>
                    </c:pt>
                    <c:pt idx="164">
                      <c:v>44086</c:v>
                    </c:pt>
                    <c:pt idx="165">
                      <c:v>44087</c:v>
                    </c:pt>
                    <c:pt idx="166">
                      <c:v>44088</c:v>
                    </c:pt>
                    <c:pt idx="167">
                      <c:v>44089</c:v>
                    </c:pt>
                    <c:pt idx="168">
                      <c:v>44090</c:v>
                    </c:pt>
                    <c:pt idx="169">
                      <c:v>44091</c:v>
                    </c:pt>
                    <c:pt idx="170">
                      <c:v>44092</c:v>
                    </c:pt>
                    <c:pt idx="171">
                      <c:v>44093</c:v>
                    </c:pt>
                    <c:pt idx="172">
                      <c:v>44094</c:v>
                    </c:pt>
                    <c:pt idx="173">
                      <c:v>44095</c:v>
                    </c:pt>
                    <c:pt idx="174">
                      <c:v>44096</c:v>
                    </c:pt>
                    <c:pt idx="175">
                      <c:v>44097</c:v>
                    </c:pt>
                    <c:pt idx="176">
                      <c:v>44098</c:v>
                    </c:pt>
                    <c:pt idx="177">
                      <c:v>44099</c:v>
                    </c:pt>
                    <c:pt idx="178">
                      <c:v>44100</c:v>
                    </c:pt>
                    <c:pt idx="179">
                      <c:v>44101</c:v>
                    </c:pt>
                    <c:pt idx="180">
                      <c:v>44102</c:v>
                    </c:pt>
                    <c:pt idx="181">
                      <c:v>44103</c:v>
                    </c:pt>
                    <c:pt idx="182">
                      <c:v>44104</c:v>
                    </c:pt>
                    <c:pt idx="183">
                      <c:v>44105</c:v>
                    </c:pt>
                    <c:pt idx="184">
                      <c:v>44106</c:v>
                    </c:pt>
                    <c:pt idx="185">
                      <c:v>44107</c:v>
                    </c:pt>
                    <c:pt idx="186">
                      <c:v>44108</c:v>
                    </c:pt>
                    <c:pt idx="187">
                      <c:v>44109</c:v>
                    </c:pt>
                    <c:pt idx="188">
                      <c:v>44110</c:v>
                    </c:pt>
                    <c:pt idx="189">
                      <c:v>44111</c:v>
                    </c:pt>
                    <c:pt idx="190">
                      <c:v>44112</c:v>
                    </c:pt>
                    <c:pt idx="191">
                      <c:v>44113</c:v>
                    </c:pt>
                    <c:pt idx="192">
                      <c:v>44114</c:v>
                    </c:pt>
                    <c:pt idx="193">
                      <c:v>44115</c:v>
                    </c:pt>
                    <c:pt idx="194">
                      <c:v>44116</c:v>
                    </c:pt>
                    <c:pt idx="195">
                      <c:v>44117</c:v>
                    </c:pt>
                    <c:pt idx="196">
                      <c:v>44118</c:v>
                    </c:pt>
                    <c:pt idx="197">
                      <c:v>44119</c:v>
                    </c:pt>
                    <c:pt idx="198">
                      <c:v>44120</c:v>
                    </c:pt>
                    <c:pt idx="199">
                      <c:v>44121</c:v>
                    </c:pt>
                    <c:pt idx="200">
                      <c:v>44122</c:v>
                    </c:pt>
                    <c:pt idx="201">
                      <c:v>44123</c:v>
                    </c:pt>
                    <c:pt idx="202">
                      <c:v>44124</c:v>
                    </c:pt>
                    <c:pt idx="203">
                      <c:v>44125</c:v>
                    </c:pt>
                    <c:pt idx="204">
                      <c:v>44126</c:v>
                    </c:pt>
                    <c:pt idx="205">
                      <c:v>44127</c:v>
                    </c:pt>
                    <c:pt idx="206">
                      <c:v>44128</c:v>
                    </c:pt>
                    <c:pt idx="207">
                      <c:v>44129</c:v>
                    </c:pt>
                    <c:pt idx="208">
                      <c:v>44130</c:v>
                    </c:pt>
                    <c:pt idx="209">
                      <c:v>44131</c:v>
                    </c:pt>
                    <c:pt idx="210">
                      <c:v>44132</c:v>
                    </c:pt>
                    <c:pt idx="211">
                      <c:v>44133</c:v>
                    </c:pt>
                    <c:pt idx="212">
                      <c:v>44134</c:v>
                    </c:pt>
                    <c:pt idx="213">
                      <c:v>44135</c:v>
                    </c:pt>
                    <c:pt idx="214">
                      <c:v>44136</c:v>
                    </c:pt>
                    <c:pt idx="215">
                      <c:v>44137</c:v>
                    </c:pt>
                    <c:pt idx="216">
                      <c:v>44138</c:v>
                    </c:pt>
                    <c:pt idx="217">
                      <c:v>44139</c:v>
                    </c:pt>
                    <c:pt idx="218">
                      <c:v>44140</c:v>
                    </c:pt>
                    <c:pt idx="219">
                      <c:v>44141</c:v>
                    </c:pt>
                    <c:pt idx="220">
                      <c:v>44142</c:v>
                    </c:pt>
                    <c:pt idx="221">
                      <c:v>44143</c:v>
                    </c:pt>
                    <c:pt idx="222">
                      <c:v>44144</c:v>
                    </c:pt>
                    <c:pt idx="223">
                      <c:v>44145</c:v>
                    </c:pt>
                    <c:pt idx="224">
                      <c:v>44146</c:v>
                    </c:pt>
                    <c:pt idx="225">
                      <c:v>44147</c:v>
                    </c:pt>
                    <c:pt idx="226">
                      <c:v>44148</c:v>
                    </c:pt>
                    <c:pt idx="227">
                      <c:v>44149</c:v>
                    </c:pt>
                    <c:pt idx="228">
                      <c:v>44150</c:v>
                    </c:pt>
                    <c:pt idx="229">
                      <c:v>44151</c:v>
                    </c:pt>
                    <c:pt idx="230">
                      <c:v>44152</c:v>
                    </c:pt>
                    <c:pt idx="231">
                      <c:v>44153</c:v>
                    </c:pt>
                    <c:pt idx="232">
                      <c:v>44154</c:v>
                    </c:pt>
                    <c:pt idx="233">
                      <c:v>44155</c:v>
                    </c:pt>
                    <c:pt idx="234">
                      <c:v>44156</c:v>
                    </c:pt>
                    <c:pt idx="235">
                      <c:v>44157</c:v>
                    </c:pt>
                    <c:pt idx="236">
                      <c:v>44158</c:v>
                    </c:pt>
                    <c:pt idx="237">
                      <c:v>44159</c:v>
                    </c:pt>
                    <c:pt idx="238">
                      <c:v>44160</c:v>
                    </c:pt>
                    <c:pt idx="239">
                      <c:v>44161</c:v>
                    </c:pt>
                    <c:pt idx="240">
                      <c:v>44162</c:v>
                    </c:pt>
                    <c:pt idx="241">
                      <c:v>44163</c:v>
                    </c:pt>
                    <c:pt idx="242">
                      <c:v>44164</c:v>
                    </c:pt>
                    <c:pt idx="243">
                      <c:v>44165</c:v>
                    </c:pt>
                    <c:pt idx="244">
                      <c:v>44166</c:v>
                    </c:pt>
                    <c:pt idx="245">
                      <c:v>44167</c:v>
                    </c:pt>
                    <c:pt idx="246">
                      <c:v>44168</c:v>
                    </c:pt>
                    <c:pt idx="247">
                      <c:v>44169</c:v>
                    </c:pt>
                    <c:pt idx="248">
                      <c:v>44170</c:v>
                    </c:pt>
                    <c:pt idx="249">
                      <c:v>44171</c:v>
                    </c:pt>
                    <c:pt idx="250">
                      <c:v>44172</c:v>
                    </c:pt>
                    <c:pt idx="251">
                      <c:v>44173</c:v>
                    </c:pt>
                    <c:pt idx="252">
                      <c:v>44174</c:v>
                    </c:pt>
                    <c:pt idx="253">
                      <c:v>44175</c:v>
                    </c:pt>
                    <c:pt idx="254">
                      <c:v>44176</c:v>
                    </c:pt>
                    <c:pt idx="255">
                      <c:v>44177</c:v>
                    </c:pt>
                    <c:pt idx="256">
                      <c:v>44178</c:v>
                    </c:pt>
                    <c:pt idx="257">
                      <c:v>44179</c:v>
                    </c:pt>
                    <c:pt idx="258">
                      <c:v>44180</c:v>
                    </c:pt>
                    <c:pt idx="259">
                      <c:v>44181</c:v>
                    </c:pt>
                    <c:pt idx="260">
                      <c:v>44182</c:v>
                    </c:pt>
                    <c:pt idx="261">
                      <c:v>44183</c:v>
                    </c:pt>
                    <c:pt idx="262">
                      <c:v>44184</c:v>
                    </c:pt>
                    <c:pt idx="263">
                      <c:v>44185</c:v>
                    </c:pt>
                    <c:pt idx="264">
                      <c:v>44186</c:v>
                    </c:pt>
                    <c:pt idx="265">
                      <c:v>44187</c:v>
                    </c:pt>
                    <c:pt idx="266">
                      <c:v>44188</c:v>
                    </c:pt>
                    <c:pt idx="267">
                      <c:v>44189</c:v>
                    </c:pt>
                    <c:pt idx="268">
                      <c:v>44190</c:v>
                    </c:pt>
                    <c:pt idx="269">
                      <c:v>44191</c:v>
                    </c:pt>
                    <c:pt idx="270">
                      <c:v>44192</c:v>
                    </c:pt>
                    <c:pt idx="271">
                      <c:v>44193</c:v>
                    </c:pt>
                    <c:pt idx="272">
                      <c:v>44194</c:v>
                    </c:pt>
                    <c:pt idx="273">
                      <c:v>44195</c:v>
                    </c:pt>
                    <c:pt idx="274">
                      <c:v>44196</c:v>
                    </c:pt>
                    <c:pt idx="275">
                      <c:v>44197</c:v>
                    </c:pt>
                    <c:pt idx="276">
                      <c:v>44198</c:v>
                    </c:pt>
                    <c:pt idx="277">
                      <c:v>44199</c:v>
                    </c:pt>
                    <c:pt idx="278">
                      <c:v>44200</c:v>
                    </c:pt>
                    <c:pt idx="279">
                      <c:v>44201</c:v>
                    </c:pt>
                    <c:pt idx="280">
                      <c:v>44202</c:v>
                    </c:pt>
                    <c:pt idx="281">
                      <c:v>44203</c:v>
                    </c:pt>
                    <c:pt idx="282">
                      <c:v>44204</c:v>
                    </c:pt>
                    <c:pt idx="283">
                      <c:v>44205</c:v>
                    </c:pt>
                    <c:pt idx="284">
                      <c:v>44206</c:v>
                    </c:pt>
                    <c:pt idx="285">
                      <c:v>44207</c:v>
                    </c:pt>
                    <c:pt idx="286">
                      <c:v>44208</c:v>
                    </c:pt>
                    <c:pt idx="287">
                      <c:v>44209</c:v>
                    </c:pt>
                    <c:pt idx="288">
                      <c:v>44210</c:v>
                    </c:pt>
                    <c:pt idx="289">
                      <c:v>44211</c:v>
                    </c:pt>
                    <c:pt idx="290">
                      <c:v>44212</c:v>
                    </c:pt>
                    <c:pt idx="291">
                      <c:v>44213</c:v>
                    </c:pt>
                    <c:pt idx="292">
                      <c:v>44214</c:v>
                    </c:pt>
                    <c:pt idx="293">
                      <c:v>44215</c:v>
                    </c:pt>
                    <c:pt idx="294">
                      <c:v>44216</c:v>
                    </c:pt>
                    <c:pt idx="295">
                      <c:v>44217</c:v>
                    </c:pt>
                    <c:pt idx="296">
                      <c:v>44218</c:v>
                    </c:pt>
                    <c:pt idx="297">
                      <c:v>44219</c:v>
                    </c:pt>
                    <c:pt idx="298">
                      <c:v>44220</c:v>
                    </c:pt>
                    <c:pt idx="299">
                      <c:v>44221</c:v>
                    </c:pt>
                    <c:pt idx="300">
                      <c:v>44222</c:v>
                    </c:pt>
                    <c:pt idx="301">
                      <c:v>44223</c:v>
                    </c:pt>
                    <c:pt idx="302">
                      <c:v>44224</c:v>
                    </c:pt>
                    <c:pt idx="303">
                      <c:v>44225</c:v>
                    </c:pt>
                    <c:pt idx="304">
                      <c:v>44226</c:v>
                    </c:pt>
                    <c:pt idx="305">
                      <c:v>44227</c:v>
                    </c:pt>
                    <c:pt idx="306">
                      <c:v>44228</c:v>
                    </c:pt>
                    <c:pt idx="307">
                      <c:v>44229</c:v>
                    </c:pt>
                    <c:pt idx="308">
                      <c:v>44230</c:v>
                    </c:pt>
                    <c:pt idx="309">
                      <c:v>44231</c:v>
                    </c:pt>
                    <c:pt idx="310">
                      <c:v>44232</c:v>
                    </c:pt>
                    <c:pt idx="311">
                      <c:v>44233</c:v>
                    </c:pt>
                    <c:pt idx="312">
                      <c:v>44234</c:v>
                    </c:pt>
                    <c:pt idx="313">
                      <c:v>44235</c:v>
                    </c:pt>
                    <c:pt idx="314">
                      <c:v>44236</c:v>
                    </c:pt>
                    <c:pt idx="315">
                      <c:v>44237</c:v>
                    </c:pt>
                    <c:pt idx="316">
                      <c:v>44238</c:v>
                    </c:pt>
                    <c:pt idx="317">
                      <c:v>44239</c:v>
                    </c:pt>
                    <c:pt idx="318">
                      <c:v>44240</c:v>
                    </c:pt>
                    <c:pt idx="319">
                      <c:v>44241</c:v>
                    </c:pt>
                    <c:pt idx="320">
                      <c:v>44242</c:v>
                    </c:pt>
                    <c:pt idx="321">
                      <c:v>44243</c:v>
                    </c:pt>
                    <c:pt idx="322">
                      <c:v>44244</c:v>
                    </c:pt>
                    <c:pt idx="323">
                      <c:v>44245</c:v>
                    </c:pt>
                    <c:pt idx="324">
                      <c:v>44246</c:v>
                    </c:pt>
                    <c:pt idx="325">
                      <c:v>44247</c:v>
                    </c:pt>
                    <c:pt idx="326">
                      <c:v>44248</c:v>
                    </c:pt>
                    <c:pt idx="327">
                      <c:v>44249</c:v>
                    </c:pt>
                    <c:pt idx="328">
                      <c:v>44250</c:v>
                    </c:pt>
                    <c:pt idx="329">
                      <c:v>44251</c:v>
                    </c:pt>
                    <c:pt idx="330">
                      <c:v>44252</c:v>
                    </c:pt>
                    <c:pt idx="331">
                      <c:v>44253</c:v>
                    </c:pt>
                    <c:pt idx="332">
                      <c:v>44254</c:v>
                    </c:pt>
                    <c:pt idx="333">
                      <c:v>44255</c:v>
                    </c:pt>
                    <c:pt idx="334">
                      <c:v>44256</c:v>
                    </c:pt>
                    <c:pt idx="335">
                      <c:v>44257</c:v>
                    </c:pt>
                    <c:pt idx="336">
                      <c:v>44258</c:v>
                    </c:pt>
                    <c:pt idx="337">
                      <c:v>44259</c:v>
                    </c:pt>
                    <c:pt idx="338">
                      <c:v>44260</c:v>
                    </c:pt>
                    <c:pt idx="339">
                      <c:v>44261</c:v>
                    </c:pt>
                    <c:pt idx="340">
                      <c:v>44262</c:v>
                    </c:pt>
                    <c:pt idx="341">
                      <c:v>44263</c:v>
                    </c:pt>
                    <c:pt idx="342">
                      <c:v>44264</c:v>
                    </c:pt>
                    <c:pt idx="343">
                      <c:v>44265</c:v>
                    </c:pt>
                    <c:pt idx="344">
                      <c:v>44266</c:v>
                    </c:pt>
                    <c:pt idx="345">
                      <c:v>44267</c:v>
                    </c:pt>
                    <c:pt idx="346">
                      <c:v>44268</c:v>
                    </c:pt>
                    <c:pt idx="347">
                      <c:v>44269</c:v>
                    </c:pt>
                    <c:pt idx="348">
                      <c:v>44270</c:v>
                    </c:pt>
                    <c:pt idx="349">
                      <c:v>44271</c:v>
                    </c:pt>
                    <c:pt idx="350">
                      <c:v>44272</c:v>
                    </c:pt>
                    <c:pt idx="351">
                      <c:v>44273</c:v>
                    </c:pt>
                    <c:pt idx="352">
                      <c:v>44274</c:v>
                    </c:pt>
                    <c:pt idx="353">
                      <c:v>44275</c:v>
                    </c:pt>
                    <c:pt idx="354">
                      <c:v>44276</c:v>
                    </c:pt>
                    <c:pt idx="355">
                      <c:v>44277</c:v>
                    </c:pt>
                    <c:pt idx="356">
                      <c:v>44278</c:v>
                    </c:pt>
                    <c:pt idx="357">
                      <c:v>44279</c:v>
                    </c:pt>
                    <c:pt idx="358">
                      <c:v>44280</c:v>
                    </c:pt>
                    <c:pt idx="359">
                      <c:v>44281</c:v>
                    </c:pt>
                    <c:pt idx="360">
                      <c:v>44282</c:v>
                    </c:pt>
                    <c:pt idx="361">
                      <c:v>44283</c:v>
                    </c:pt>
                    <c:pt idx="362">
                      <c:v>44284</c:v>
                    </c:pt>
                    <c:pt idx="363">
                      <c:v>44285</c:v>
                    </c:pt>
                    <c:pt idx="364">
                      <c:v>44286</c:v>
                    </c:pt>
                  </c:numLit>
                </c:cat>
                <c:val>
                  <c:numLit>
                    <c:formatCode>General</c:formatCode>
                    <c:ptCount val="365"/>
                    <c:pt idx="0">
                      <c:v>26.12450909090909</c:v>
                    </c:pt>
                    <c:pt idx="1">
                      <c:v>26.24139090909091</c:v>
                    </c:pt>
                    <c:pt idx="2">
                      <c:v>26.386109090909091</c:v>
                    </c:pt>
                    <c:pt idx="3">
                      <c:v>26.498436363636362</c:v>
                    </c:pt>
                    <c:pt idx="4">
                      <c:v>26.61301818181818</c:v>
                    </c:pt>
                    <c:pt idx="5">
                      <c:v>26.745418181818181</c:v>
                    </c:pt>
                    <c:pt idx="6">
                      <c:v>26.880836363636366</c:v>
                    </c:pt>
                    <c:pt idx="7">
                      <c:v>27.047309090909092</c:v>
                    </c:pt>
                    <c:pt idx="8">
                      <c:v>27.216809090909091</c:v>
                    </c:pt>
                    <c:pt idx="9">
                      <c:v>27.391763636363635</c:v>
                    </c:pt>
                    <c:pt idx="10">
                      <c:v>27.54816363636364</c:v>
                    </c:pt>
                    <c:pt idx="11">
                      <c:v>27.697263636363633</c:v>
                    </c:pt>
                    <c:pt idx="12">
                      <c:v>27.923936363636361</c:v>
                    </c:pt>
                    <c:pt idx="13">
                      <c:v>28.042554545454546</c:v>
                    </c:pt>
                    <c:pt idx="14">
                      <c:v>28.135836363636361</c:v>
                    </c:pt>
                    <c:pt idx="15">
                      <c:v>28.280172727272728</c:v>
                    </c:pt>
                    <c:pt idx="16">
                      <c:v>28.459236363636364</c:v>
                    </c:pt>
                    <c:pt idx="17">
                      <c:v>28.614972727272729</c:v>
                    </c:pt>
                    <c:pt idx="18">
                      <c:v>28.780172727272728</c:v>
                    </c:pt>
                    <c:pt idx="19">
                      <c:v>28.958045454545456</c:v>
                    </c:pt>
                    <c:pt idx="20">
                      <c:v>29.148181818181818</c:v>
                    </c:pt>
                    <c:pt idx="21">
                      <c:v>29.364845454545456</c:v>
                    </c:pt>
                    <c:pt idx="22">
                      <c:v>29.585645454545453</c:v>
                    </c:pt>
                    <c:pt idx="23">
                      <c:v>29.825690909090909</c:v>
                    </c:pt>
                    <c:pt idx="24">
                      <c:v>30.069918181818181</c:v>
                    </c:pt>
                    <c:pt idx="25">
                      <c:v>30.255536363636363</c:v>
                    </c:pt>
                    <c:pt idx="26">
                      <c:v>30.445945454545452</c:v>
                    </c:pt>
                    <c:pt idx="27">
                      <c:v>30.60770909090909</c:v>
                    </c:pt>
                    <c:pt idx="28">
                      <c:v>30.78831818181818</c:v>
                    </c:pt>
                    <c:pt idx="29">
                      <c:v>30.999218181818183</c:v>
                    </c:pt>
                    <c:pt idx="30">
                      <c:v>31.189445454545456</c:v>
                    </c:pt>
                    <c:pt idx="31">
                      <c:v>31.391263636363636</c:v>
                    </c:pt>
                    <c:pt idx="32">
                      <c:v>31.539254545454547</c:v>
                    </c:pt>
                    <c:pt idx="33">
                      <c:v>31.682672727272731</c:v>
                    </c:pt>
                    <c:pt idx="34">
                      <c:v>31.819600000000001</c:v>
                    </c:pt>
                    <c:pt idx="35">
                      <c:v>32.005645454545451</c:v>
                    </c:pt>
                    <c:pt idx="36">
                      <c:v>32.242281818181816</c:v>
                    </c:pt>
                    <c:pt idx="37">
                      <c:v>32.491836363636359</c:v>
                    </c:pt>
                    <c:pt idx="38">
                      <c:v>32.704127272727277</c:v>
                    </c:pt>
                    <c:pt idx="39">
                      <c:v>32.924254545454545</c:v>
                    </c:pt>
                    <c:pt idx="40">
                      <c:v>33.136527272727271</c:v>
                    </c:pt>
                    <c:pt idx="41">
                      <c:v>33.31913636363636</c:v>
                    </c:pt>
                    <c:pt idx="42">
                      <c:v>33.534727272727274</c:v>
                    </c:pt>
                    <c:pt idx="43">
                      <c:v>33.790636363636366</c:v>
                    </c:pt>
                    <c:pt idx="44">
                      <c:v>34.055154545454542</c:v>
                    </c:pt>
                    <c:pt idx="45">
                      <c:v>34.255718181818182</c:v>
                    </c:pt>
                    <c:pt idx="46">
                      <c:v>34.458163636363636</c:v>
                    </c:pt>
                    <c:pt idx="47">
                      <c:v>34.651436363636364</c:v>
                    </c:pt>
                    <c:pt idx="48">
                      <c:v>34.868663636363635</c:v>
                    </c:pt>
                    <c:pt idx="49">
                      <c:v>35.096181818181819</c:v>
                    </c:pt>
                    <c:pt idx="50">
                      <c:v>35.350099999999998</c:v>
                    </c:pt>
                    <c:pt idx="51">
                      <c:v>35.608554545454545</c:v>
                    </c:pt>
                    <c:pt idx="52">
                      <c:v>35.819800000000001</c:v>
                    </c:pt>
                    <c:pt idx="53">
                      <c:v>36.019800000000004</c:v>
                    </c:pt>
                    <c:pt idx="54">
                      <c:v>36.21782727272727</c:v>
                    </c:pt>
                    <c:pt idx="55">
                      <c:v>36.419654545454542</c:v>
                    </c:pt>
                    <c:pt idx="56">
                      <c:v>36.626645454545454</c:v>
                    </c:pt>
                    <c:pt idx="57">
                      <c:v>36.879518181818177</c:v>
                    </c:pt>
                    <c:pt idx="58">
                      <c:v>37.13656363636364</c:v>
                    </c:pt>
                    <c:pt idx="59">
                      <c:v>37.349563636363634</c:v>
                    </c:pt>
                    <c:pt idx="60">
                      <c:v>37.570027272727273</c:v>
                    </c:pt>
                    <c:pt idx="61">
                      <c:v>37.772663636363639</c:v>
                    </c:pt>
                    <c:pt idx="62">
                      <c:v>38.005063636363637</c:v>
                    </c:pt>
                    <c:pt idx="63">
                      <c:v>38.226209090909087</c:v>
                    </c:pt>
                    <c:pt idx="64">
                      <c:v>38.457472727272723</c:v>
                    </c:pt>
                    <c:pt idx="65">
                      <c:v>38.691472727272725</c:v>
                    </c:pt>
                    <c:pt idx="66">
                      <c:v>38.898954545454551</c:v>
                    </c:pt>
                    <c:pt idx="67">
                      <c:v>39.092181818181821</c:v>
                    </c:pt>
                    <c:pt idx="68">
                      <c:v>39.281872727272727</c:v>
                    </c:pt>
                    <c:pt idx="69">
                      <c:v>39.445254545454546</c:v>
                    </c:pt>
                    <c:pt idx="70">
                      <c:v>39.624490909090909</c:v>
                    </c:pt>
                    <c:pt idx="71">
                      <c:v>39.8369</c:v>
                    </c:pt>
                    <c:pt idx="72">
                      <c:v>40.063672727272724</c:v>
                    </c:pt>
                    <c:pt idx="73">
                      <c:v>40.27680909090909</c:v>
                    </c:pt>
                    <c:pt idx="74">
                      <c:v>40.481318181818182</c:v>
                    </c:pt>
                    <c:pt idx="75">
                      <c:v>40.672654545454549</c:v>
                    </c:pt>
                    <c:pt idx="76">
                      <c:v>40.865254545454547</c:v>
                    </c:pt>
                    <c:pt idx="77">
                      <c:v>41.045018181818186</c:v>
                    </c:pt>
                    <c:pt idx="78">
                      <c:v>41.259045454545451</c:v>
                    </c:pt>
                    <c:pt idx="79">
                      <c:v>41.490690909090908</c:v>
                    </c:pt>
                    <c:pt idx="80">
                      <c:v>41.703845454545451</c:v>
                    </c:pt>
                    <c:pt idx="81">
                      <c:v>41.896281818181819</c:v>
                    </c:pt>
                    <c:pt idx="82">
                      <c:v>42.084972727272728</c:v>
                    </c:pt>
                    <c:pt idx="83">
                      <c:v>42.276363636363641</c:v>
                    </c:pt>
                    <c:pt idx="84">
                      <c:v>42.461836363636365</c:v>
                    </c:pt>
                    <c:pt idx="85">
                      <c:v>42.667463636363635</c:v>
                    </c:pt>
                    <c:pt idx="86">
                      <c:v>42.88415454545455</c:v>
                    </c:pt>
                    <c:pt idx="87">
                      <c:v>43.042618181818177</c:v>
                    </c:pt>
                    <c:pt idx="88">
                      <c:v>43.192827272727271</c:v>
                    </c:pt>
                    <c:pt idx="89">
                      <c:v>43.313081818181814</c:v>
                    </c:pt>
                    <c:pt idx="90">
                      <c:v>43.522181818181821</c:v>
                    </c:pt>
                    <c:pt idx="91">
                      <c:v>43.700681818181813</c:v>
                    </c:pt>
                    <c:pt idx="92">
                      <c:v>43.915363636363637</c:v>
                    </c:pt>
                    <c:pt idx="93">
                      <c:v>44.136336363636367</c:v>
                    </c:pt>
                    <c:pt idx="94">
                      <c:v>44.304281818181821</c:v>
                    </c:pt>
                    <c:pt idx="95">
                      <c:v>44.476245454545456</c:v>
                    </c:pt>
                    <c:pt idx="96">
                      <c:v>44.690799999999996</c:v>
                    </c:pt>
                    <c:pt idx="97">
                      <c:v>44.836663636363639</c:v>
                    </c:pt>
                    <c:pt idx="98">
                      <c:v>45.012972727272725</c:v>
                    </c:pt>
                    <c:pt idx="99">
                      <c:v>45.220999999999997</c:v>
                    </c:pt>
                    <c:pt idx="100">
                      <c:v>45.43181818181818</c:v>
                    </c:pt>
                    <c:pt idx="101">
                      <c:v>45.593836363636363</c:v>
                    </c:pt>
                    <c:pt idx="102">
                      <c:v>45.755036363636364</c:v>
                    </c:pt>
                    <c:pt idx="103">
                      <c:v>45.925663636363637</c:v>
                    </c:pt>
                    <c:pt idx="104">
                      <c:v>46.089009090909094</c:v>
                    </c:pt>
                    <c:pt idx="105">
                      <c:v>46.277299999999997</c:v>
                    </c:pt>
                    <c:pt idx="106">
                      <c:v>46.465200000000003</c:v>
                    </c:pt>
                    <c:pt idx="107">
                      <c:v>46.656790909090908</c:v>
                    </c:pt>
                    <c:pt idx="108">
                      <c:v>46.801827272727273</c:v>
                    </c:pt>
                    <c:pt idx="109">
                      <c:v>46.949463636363639</c:v>
                    </c:pt>
                    <c:pt idx="110">
                      <c:v>47.107427272727271</c:v>
                    </c:pt>
                    <c:pt idx="111">
                      <c:v>47.255400000000002</c:v>
                    </c:pt>
                    <c:pt idx="112">
                      <c:v>47.42495454545454</c:v>
                    </c:pt>
                    <c:pt idx="113">
                      <c:v>47.62120909090909</c:v>
                    </c:pt>
                    <c:pt idx="114">
                      <c:v>47.807809090909089</c:v>
                    </c:pt>
                    <c:pt idx="115">
                      <c:v>47.952827272727269</c:v>
                    </c:pt>
                    <c:pt idx="116">
                      <c:v>48.088218181818185</c:v>
                    </c:pt>
                    <c:pt idx="117">
                      <c:v>48.239945454545456</c:v>
                    </c:pt>
                    <c:pt idx="118">
                      <c:v>48.419509090909088</c:v>
                    </c:pt>
                    <c:pt idx="119">
                      <c:v>48.568309090909089</c:v>
                    </c:pt>
                    <c:pt idx="120">
                      <c:v>48.763963636363634</c:v>
                    </c:pt>
                    <c:pt idx="121">
                      <c:v>48.972945454545453</c:v>
                    </c:pt>
                    <c:pt idx="122">
                      <c:v>49.100999999999999</c:v>
                    </c:pt>
                    <c:pt idx="123">
                      <c:v>49.240390909090912</c:v>
                    </c:pt>
                    <c:pt idx="124">
                      <c:v>49.374863636363642</c:v>
                    </c:pt>
                    <c:pt idx="125">
                      <c:v>49.542663636363635</c:v>
                    </c:pt>
                    <c:pt idx="126">
                      <c:v>49.688790909090905</c:v>
                    </c:pt>
                    <c:pt idx="127">
                      <c:v>49.845872727272734</c:v>
                    </c:pt>
                    <c:pt idx="128">
                      <c:v>50.014436363636371</c:v>
                    </c:pt>
                    <c:pt idx="129">
                      <c:v>50.199963636363641</c:v>
                    </c:pt>
                    <c:pt idx="130">
                      <c:v>50.360727272727267</c:v>
                    </c:pt>
                    <c:pt idx="131">
                      <c:v>50.507781818181819</c:v>
                    </c:pt>
                    <c:pt idx="132">
                      <c:v>50.673327272727278</c:v>
                    </c:pt>
                    <c:pt idx="133">
                      <c:v>50.831418181818179</c:v>
                    </c:pt>
                    <c:pt idx="134">
                      <c:v>50.993036363636364</c:v>
                    </c:pt>
                    <c:pt idx="135">
                      <c:v>51.168109090909091</c:v>
                    </c:pt>
                    <c:pt idx="136">
                      <c:v>51.330454545454543</c:v>
                    </c:pt>
                    <c:pt idx="137">
                      <c:v>51.481199999999994</c:v>
                    </c:pt>
                    <c:pt idx="138">
                      <c:v>51.626118181818178</c:v>
                    </c:pt>
                    <c:pt idx="139">
                      <c:v>51.779263636363638</c:v>
                    </c:pt>
                    <c:pt idx="140">
                      <c:v>51.930818181818182</c:v>
                    </c:pt>
                    <c:pt idx="141">
                      <c:v>52.112709090909085</c:v>
                    </c:pt>
                    <c:pt idx="142">
                      <c:v>52.294990909090913</c:v>
                    </c:pt>
                    <c:pt idx="143">
                      <c:v>52.434809090909091</c:v>
                    </c:pt>
                    <c:pt idx="144">
                      <c:v>52.567945454545452</c:v>
                    </c:pt>
                    <c:pt idx="145">
                      <c:v>52.711672727272727</c:v>
                    </c:pt>
                    <c:pt idx="146">
                      <c:v>52.848781818181813</c:v>
                    </c:pt>
                    <c:pt idx="147">
                      <c:v>53.006472727272723</c:v>
                    </c:pt>
                    <c:pt idx="148">
                      <c:v>53.173981818181822</c:v>
                    </c:pt>
                    <c:pt idx="149">
                      <c:v>53.356245454545451</c:v>
                    </c:pt>
                    <c:pt idx="150">
                      <c:v>53.506881818181817</c:v>
                    </c:pt>
                    <c:pt idx="151">
                      <c:v>53.638981818181826</c:v>
                    </c:pt>
                    <c:pt idx="152">
                      <c:v>53.752081818181821</c:v>
                    </c:pt>
                    <c:pt idx="153">
                      <c:v>53.862845454545457</c:v>
                    </c:pt>
                    <c:pt idx="154">
                      <c:v>53.990090909090902</c:v>
                    </c:pt>
                    <c:pt idx="155">
                      <c:v>54.129236363636366</c:v>
                    </c:pt>
                    <c:pt idx="156">
                      <c:v>54.276109090909088</c:v>
                    </c:pt>
                    <c:pt idx="157">
                      <c:v>54.371772727272734</c:v>
                    </c:pt>
                    <c:pt idx="158">
                      <c:v>54.496618181818185</c:v>
                    </c:pt>
                    <c:pt idx="159">
                      <c:v>54.604945454545458</c:v>
                    </c:pt>
                    <c:pt idx="160">
                      <c:v>54.691518181818189</c:v>
                    </c:pt>
                    <c:pt idx="161">
                      <c:v>54.791836363636364</c:v>
                    </c:pt>
                    <c:pt idx="162">
                      <c:v>54.935081818181814</c:v>
                    </c:pt>
                    <c:pt idx="163">
                      <c:v>55.082045454545458</c:v>
                    </c:pt>
                    <c:pt idx="164">
                      <c:v>55.181327272727273</c:v>
                    </c:pt>
                    <c:pt idx="165">
                      <c:v>55.271727272727276</c:v>
                    </c:pt>
                    <c:pt idx="166">
                      <c:v>55.359418181818185</c:v>
                    </c:pt>
                    <c:pt idx="167">
                      <c:v>55.438318181818182</c:v>
                    </c:pt>
                    <c:pt idx="168">
                      <c:v>55.546618181818182</c:v>
                    </c:pt>
                    <c:pt idx="169">
                      <c:v>55.674509090909083</c:v>
                    </c:pt>
                    <c:pt idx="170">
                      <c:v>55.809527272727273</c:v>
                    </c:pt>
                    <c:pt idx="171">
                      <c:v>55.888027272727271</c:v>
                    </c:pt>
                    <c:pt idx="172">
                      <c:v>55.949590909090915</c:v>
                    </c:pt>
                    <c:pt idx="173">
                      <c:v>56.017454545454548</c:v>
                    </c:pt>
                    <c:pt idx="174">
                      <c:v>56.092145454545452</c:v>
                    </c:pt>
                    <c:pt idx="175">
                      <c:v>56.14696363636363</c:v>
                    </c:pt>
                    <c:pt idx="176">
                      <c:v>56.232500000000002</c:v>
                    </c:pt>
                    <c:pt idx="177">
                      <c:v>56.333954545454546</c:v>
                    </c:pt>
                    <c:pt idx="178">
                      <c:v>56.41049090909091</c:v>
                    </c:pt>
                    <c:pt idx="179">
                      <c:v>56.478663636363642</c:v>
                    </c:pt>
                    <c:pt idx="180">
                      <c:v>56.539445454545451</c:v>
                    </c:pt>
                    <c:pt idx="181">
                      <c:v>56.623899999999999</c:v>
                    </c:pt>
                    <c:pt idx="182">
                      <c:v>56.683727272727268</c:v>
                    </c:pt>
                    <c:pt idx="183">
                      <c:v>56.755981818181816</c:v>
                    </c:pt>
                    <c:pt idx="184">
                      <c:v>56.827136363636356</c:v>
                    </c:pt>
                    <c:pt idx="185">
                      <c:v>56.887763636363637</c:v>
                    </c:pt>
                    <c:pt idx="186">
                      <c:v>56.949854545454542</c:v>
                    </c:pt>
                    <c:pt idx="187">
                      <c:v>57.017327272727272</c:v>
                    </c:pt>
                    <c:pt idx="188">
                      <c:v>57.066900000000004</c:v>
                    </c:pt>
                    <c:pt idx="189">
                      <c:v>57.115763636363639</c:v>
                    </c:pt>
                    <c:pt idx="190">
                      <c:v>57.187345454545451</c:v>
                    </c:pt>
                    <c:pt idx="191">
                      <c:v>57.254690909090911</c:v>
                    </c:pt>
                    <c:pt idx="192">
                      <c:v>57.296972727272731</c:v>
                    </c:pt>
                    <c:pt idx="193">
                      <c:v>57.341263636363642</c:v>
                    </c:pt>
                    <c:pt idx="194">
                      <c:v>57.383518181818182</c:v>
                    </c:pt>
                    <c:pt idx="195">
                      <c:v>57.414827272727273</c:v>
                    </c:pt>
                    <c:pt idx="196">
                      <c:v>57.472481818181819</c:v>
                    </c:pt>
                    <c:pt idx="197">
                      <c:v>57.504918181818176</c:v>
                    </c:pt>
                    <c:pt idx="198">
                      <c:v>57.551363636363639</c:v>
                    </c:pt>
                    <c:pt idx="199">
                      <c:v>57.53443636363636</c:v>
                    </c:pt>
                    <c:pt idx="200">
                      <c:v>57.506181818181815</c:v>
                    </c:pt>
                    <c:pt idx="201">
                      <c:v>57.475200000000001</c:v>
                    </c:pt>
                    <c:pt idx="202">
                      <c:v>57.451090909090908</c:v>
                    </c:pt>
                    <c:pt idx="203">
                      <c:v>57.412690909090905</c:v>
                    </c:pt>
                    <c:pt idx="204">
                      <c:v>57.413454545454549</c:v>
                    </c:pt>
                    <c:pt idx="205">
                      <c:v>57.41850909090909</c:v>
                    </c:pt>
                    <c:pt idx="206">
                      <c:v>57.37204545454545</c:v>
                    </c:pt>
                    <c:pt idx="207">
                      <c:v>57.325054545454549</c:v>
                    </c:pt>
                    <c:pt idx="208">
                      <c:v>57.303809090909091</c:v>
                    </c:pt>
                    <c:pt idx="209">
                      <c:v>57.262263636363635</c:v>
                    </c:pt>
                    <c:pt idx="210">
                      <c:v>57.224109090909089</c:v>
                    </c:pt>
                    <c:pt idx="211">
                      <c:v>57.235427272727271</c:v>
                    </c:pt>
                    <c:pt idx="212">
                      <c:v>57.258172727272722</c:v>
                    </c:pt>
                    <c:pt idx="213">
                      <c:v>57.285909090909087</c:v>
                    </c:pt>
                    <c:pt idx="214">
                      <c:v>57.26812727272727</c:v>
                    </c:pt>
                    <c:pt idx="215">
                      <c:v>57.194936363636366</c:v>
                    </c:pt>
                    <c:pt idx="216">
                      <c:v>57.138827272727276</c:v>
                    </c:pt>
                    <c:pt idx="217">
                      <c:v>57.098554545454547</c:v>
                    </c:pt>
                    <c:pt idx="218">
                      <c:v>57.076436363636361</c:v>
                    </c:pt>
                    <c:pt idx="219">
                      <c:v>57.068463636363639</c:v>
                    </c:pt>
                    <c:pt idx="220">
                      <c:v>56.990318181818182</c:v>
                    </c:pt>
                    <c:pt idx="221">
                      <c:v>56.910699999999999</c:v>
                    </c:pt>
                    <c:pt idx="222">
                      <c:v>56.830836363636358</c:v>
                    </c:pt>
                    <c:pt idx="223">
                      <c:v>56.763045454545455</c:v>
                    </c:pt>
                    <c:pt idx="224">
                      <c:v>56.672918181818183</c:v>
                    </c:pt>
                    <c:pt idx="225">
                      <c:v>57.64915454545455</c:v>
                    </c:pt>
                    <c:pt idx="226">
                      <c:v>57.584454545454541</c:v>
                    </c:pt>
                    <c:pt idx="227">
                      <c:v>57.440563636363635</c:v>
                    </c:pt>
                    <c:pt idx="228">
                      <c:v>57.264790909090905</c:v>
                    </c:pt>
                    <c:pt idx="229">
                      <c:v>57.05389090909091</c:v>
                    </c:pt>
                    <c:pt idx="230">
                      <c:v>56.826327272727276</c:v>
                    </c:pt>
                    <c:pt idx="231">
                      <c:v>56.647390909090909</c:v>
                    </c:pt>
                    <c:pt idx="232">
                      <c:v>56.549527272727275</c:v>
                    </c:pt>
                    <c:pt idx="233">
                      <c:v>56.469600000000007</c:v>
                    </c:pt>
                    <c:pt idx="234">
                      <c:v>56.286063636363636</c:v>
                    </c:pt>
                    <c:pt idx="235">
                      <c:v>56.077027272727271</c:v>
                    </c:pt>
                    <c:pt idx="236">
                      <c:v>55.883090909090917</c:v>
                    </c:pt>
                    <c:pt idx="237">
                      <c:v>55.687099999999994</c:v>
                    </c:pt>
                    <c:pt idx="238">
                      <c:v>55.502281818181814</c:v>
                    </c:pt>
                    <c:pt idx="239">
                      <c:v>55.366263636363641</c:v>
                    </c:pt>
                    <c:pt idx="240">
                      <c:v>55.259090909090908</c:v>
                    </c:pt>
                    <c:pt idx="241">
                      <c:v>55.055336363636364</c:v>
                    </c:pt>
                    <c:pt idx="242">
                      <c:v>54.860718181818179</c:v>
                    </c:pt>
                    <c:pt idx="243">
                      <c:v>54.714409090909093</c:v>
                    </c:pt>
                    <c:pt idx="244">
                      <c:v>54.488454545454552</c:v>
                    </c:pt>
                    <c:pt idx="245">
                      <c:v>54.308190909090904</c:v>
                    </c:pt>
                    <c:pt idx="246">
                      <c:v>54.178609090909092</c:v>
                    </c:pt>
                    <c:pt idx="247">
                      <c:v>54.075463636363637</c:v>
                    </c:pt>
                    <c:pt idx="248">
                      <c:v>53.871963636363631</c:v>
                    </c:pt>
                    <c:pt idx="249">
                      <c:v>53.643318181818181</c:v>
                    </c:pt>
                    <c:pt idx="250">
                      <c:v>53.428309090909096</c:v>
                    </c:pt>
                    <c:pt idx="251">
                      <c:v>53.252763636363632</c:v>
                    </c:pt>
                    <c:pt idx="252">
                      <c:v>53.068345454545458</c:v>
                    </c:pt>
                    <c:pt idx="253">
                      <c:v>52.923690909090915</c:v>
                    </c:pt>
                    <c:pt idx="254">
                      <c:v>52.763709090909089</c:v>
                    </c:pt>
                    <c:pt idx="255">
                      <c:v>52.560827272727266</c:v>
                    </c:pt>
                    <c:pt idx="256">
                      <c:v>52.334154545454545</c:v>
                    </c:pt>
                    <c:pt idx="257">
                      <c:v>52.100263636363636</c:v>
                    </c:pt>
                    <c:pt idx="258">
                      <c:v>51.998790909090914</c:v>
                    </c:pt>
                    <c:pt idx="259">
                      <c:v>51.779336363636368</c:v>
                    </c:pt>
                    <c:pt idx="260">
                      <c:v>51.614554545454546</c:v>
                    </c:pt>
                    <c:pt idx="261">
                      <c:v>51.428518181818184</c:v>
                    </c:pt>
                    <c:pt idx="262">
                      <c:v>51.132218181818182</c:v>
                    </c:pt>
                    <c:pt idx="263">
                      <c:v>50.820236363636361</c:v>
                    </c:pt>
                    <c:pt idx="264">
                      <c:v>50.519427272727278</c:v>
                    </c:pt>
                    <c:pt idx="265">
                      <c:v>50.284990909090908</c:v>
                    </c:pt>
                    <c:pt idx="266">
                      <c:v>50.127336363636367</c:v>
                    </c:pt>
                    <c:pt idx="267">
                      <c:v>49.9574</c:v>
                    </c:pt>
                    <c:pt idx="268">
                      <c:v>49.846609090909084</c:v>
                    </c:pt>
                    <c:pt idx="269">
                      <c:v>49.723527272727274</c:v>
                    </c:pt>
                    <c:pt idx="270">
                      <c:v>49.569200000000002</c:v>
                    </c:pt>
                    <c:pt idx="271">
                      <c:v>49.419681818181814</c:v>
                    </c:pt>
                    <c:pt idx="272">
                      <c:v>49.250109090909092</c:v>
                    </c:pt>
                    <c:pt idx="273">
                      <c:v>49.081445454545452</c:v>
                    </c:pt>
                    <c:pt idx="274">
                      <c:v>48.964745454545458</c:v>
                    </c:pt>
                    <c:pt idx="275">
                      <c:v>50.453263636363637</c:v>
                    </c:pt>
                    <c:pt idx="276">
                      <c:v>50.399527272727276</c:v>
                    </c:pt>
                    <c:pt idx="277">
                      <c:v>50.204099999999997</c:v>
                    </c:pt>
                    <c:pt idx="278">
                      <c:v>50.001236363636366</c:v>
                    </c:pt>
                    <c:pt idx="279">
                      <c:v>49.807581818181824</c:v>
                    </c:pt>
                    <c:pt idx="280">
                      <c:v>49.627990909090911</c:v>
                    </c:pt>
                    <c:pt idx="281">
                      <c:v>49.468799999999995</c:v>
                    </c:pt>
                    <c:pt idx="282">
                      <c:v>49.315990909090914</c:v>
                    </c:pt>
                    <c:pt idx="283">
                      <c:v>49.078827272727274</c:v>
                    </c:pt>
                    <c:pt idx="284">
                      <c:v>48.825527272727271</c:v>
                    </c:pt>
                    <c:pt idx="285">
                      <c:v>48.584863636363636</c:v>
                    </c:pt>
                    <c:pt idx="286">
                      <c:v>48.345100000000002</c:v>
                    </c:pt>
                    <c:pt idx="287">
                      <c:v>48.103790909090911</c:v>
                    </c:pt>
                    <c:pt idx="288">
                      <c:v>47.899336363636365</c:v>
                    </c:pt>
                    <c:pt idx="289">
                      <c:v>47.656481818181824</c:v>
                    </c:pt>
                    <c:pt idx="290">
                      <c:v>47.281618181818182</c:v>
                    </c:pt>
                    <c:pt idx="291">
                      <c:v>46.876254545454543</c:v>
                    </c:pt>
                    <c:pt idx="292">
                      <c:v>46.488836363636366</c:v>
                    </c:pt>
                    <c:pt idx="293">
                      <c:v>46.153245454545456</c:v>
                    </c:pt>
                    <c:pt idx="294">
                      <c:v>45.881527272727276</c:v>
                    </c:pt>
                    <c:pt idx="295">
                      <c:v>45.70060909090909</c:v>
                    </c:pt>
                    <c:pt idx="296">
                      <c:v>45.540727272727274</c:v>
                    </c:pt>
                    <c:pt idx="297">
                      <c:v>45.293372727272725</c:v>
                    </c:pt>
                    <c:pt idx="298">
                      <c:v>45.003181818181822</c:v>
                    </c:pt>
                    <c:pt idx="299">
                      <c:v>44.722827272727272</c:v>
                    </c:pt>
                    <c:pt idx="300">
                      <c:v>44.416645454545453</c:v>
                    </c:pt>
                    <c:pt idx="301">
                      <c:v>44.111881818181821</c:v>
                    </c:pt>
                    <c:pt idx="302">
                      <c:v>43.849327272727272</c:v>
                    </c:pt>
                    <c:pt idx="303">
                      <c:v>43.587363636363641</c:v>
                    </c:pt>
                    <c:pt idx="304">
                      <c:v>43.195118181818181</c:v>
                    </c:pt>
                    <c:pt idx="305">
                      <c:v>42.693636363636365</c:v>
                    </c:pt>
                    <c:pt idx="306">
                      <c:v>42.143345454545454</c:v>
                    </c:pt>
                    <c:pt idx="307">
                      <c:v>41.529936363636359</c:v>
                    </c:pt>
                    <c:pt idx="308">
                      <c:v>40.874818181818178</c:v>
                    </c:pt>
                    <c:pt idx="309">
                      <c:v>40.224390909090907</c:v>
                    </c:pt>
                    <c:pt idx="310">
                      <c:v>39.623372727272731</c:v>
                    </c:pt>
                    <c:pt idx="311">
                      <c:v>38.966127272727277</c:v>
                    </c:pt>
                    <c:pt idx="312">
                      <c:v>38.297154545454546</c:v>
                    </c:pt>
                    <c:pt idx="313">
                      <c:v>37.65153636363636</c:v>
                    </c:pt>
                    <c:pt idx="314">
                      <c:v>37.015290909090908</c:v>
                    </c:pt>
                    <c:pt idx="315">
                      <c:v>36.406645454545455</c:v>
                    </c:pt>
                    <c:pt idx="316">
                      <c:v>35.849136363636369</c:v>
                    </c:pt>
                    <c:pt idx="317">
                      <c:v>35.327436363636366</c:v>
                    </c:pt>
                    <c:pt idx="318">
                      <c:v>34.747690909090913</c:v>
                    </c:pt>
                    <c:pt idx="319">
                      <c:v>34.282972727272728</c:v>
                    </c:pt>
                    <c:pt idx="320">
                      <c:v>33.921872727272728</c:v>
                    </c:pt>
                    <c:pt idx="321">
                      <c:v>33.615854545454546</c:v>
                    </c:pt>
                    <c:pt idx="322">
                      <c:v>33.379263636363639</c:v>
                    </c:pt>
                    <c:pt idx="323">
                      <c:v>33.230827272727275</c:v>
                    </c:pt>
                    <c:pt idx="324">
                      <c:v>33.088899999999995</c:v>
                    </c:pt>
                    <c:pt idx="325">
                      <c:v>32.811954545454547</c:v>
                    </c:pt>
                    <c:pt idx="326">
                      <c:v>32.563045454545453</c:v>
                    </c:pt>
                    <c:pt idx="327">
                      <c:v>32.354309090909091</c:v>
                    </c:pt>
                    <c:pt idx="328">
                      <c:v>32.173245454545459</c:v>
                    </c:pt>
                    <c:pt idx="329">
                      <c:v>32.04078181818182</c:v>
                    </c:pt>
                    <c:pt idx="330">
                      <c:v>31.975927272727276</c:v>
                    </c:pt>
                    <c:pt idx="331">
                      <c:v>31.907263636363634</c:v>
                    </c:pt>
                    <c:pt idx="332">
                      <c:v>31.741436363636364</c:v>
                    </c:pt>
                    <c:pt idx="333">
                      <c:v>31.418654545454547</c:v>
                    </c:pt>
                    <c:pt idx="334">
                      <c:v>31.313472727272725</c:v>
                    </c:pt>
                    <c:pt idx="335">
                      <c:v>31.228827272727276</c:v>
                    </c:pt>
                    <c:pt idx="336">
                      <c:v>31.181699999999999</c:v>
                    </c:pt>
                    <c:pt idx="337">
                      <c:v>31.12150909090909</c:v>
                    </c:pt>
                    <c:pt idx="338">
                      <c:v>30.95970909090909</c:v>
                    </c:pt>
                    <c:pt idx="339">
                      <c:v>30.757781818181819</c:v>
                    </c:pt>
                    <c:pt idx="340">
                      <c:v>30.484745454545454</c:v>
                    </c:pt>
                    <c:pt idx="341">
                      <c:v>30.321354545454543</c:v>
                    </c:pt>
                    <c:pt idx="342">
                      <c:v>30.197954545454547</c:v>
                    </c:pt>
                    <c:pt idx="343">
                      <c:v>30.132154545454547</c:v>
                    </c:pt>
                    <c:pt idx="344">
                      <c:v>30.091090909090909</c:v>
                    </c:pt>
                    <c:pt idx="345">
                      <c:v>29.999327272727271</c:v>
                    </c:pt>
                    <c:pt idx="346">
                      <c:v>29.932145454545456</c:v>
                    </c:pt>
                    <c:pt idx="347">
                      <c:v>29.865027272727275</c:v>
                    </c:pt>
                    <c:pt idx="348">
                      <c:v>29.822045454545457</c:v>
                    </c:pt>
                    <c:pt idx="349">
                      <c:v>29.807381818181817</c:v>
                    </c:pt>
                    <c:pt idx="350">
                      <c:v>29.838863636363637</c:v>
                    </c:pt>
                    <c:pt idx="351">
                      <c:v>29.864418181818181</c:v>
                    </c:pt>
                    <c:pt idx="352">
                      <c:v>29.834318181818183</c:v>
                    </c:pt>
                    <c:pt idx="353">
                      <c:v>29.812363636363635</c:v>
                    </c:pt>
                    <c:pt idx="354">
                      <c:v>29.843454545454549</c:v>
                    </c:pt>
                    <c:pt idx="355">
                      <c:v>29.858463636363638</c:v>
                    </c:pt>
                    <c:pt idx="356">
                      <c:v>29.901800000000001</c:v>
                    </c:pt>
                    <c:pt idx="357">
                      <c:v>29.97508181818182</c:v>
                    </c:pt>
                    <c:pt idx="358">
                      <c:v>30.066854545454547</c:v>
                    </c:pt>
                    <c:pt idx="359">
                      <c:v>30.107081818181822</c:v>
                    </c:pt>
                    <c:pt idx="360">
                      <c:v>30.140672727272726</c:v>
                    </c:pt>
                    <c:pt idx="361">
                      <c:v>30.183490909090906</c:v>
                    </c:pt>
                    <c:pt idx="362">
                      <c:v>30.234254545454544</c:v>
                    </c:pt>
                    <c:pt idx="363">
                      <c:v>30.30280909090909</c:v>
                    </c:pt>
                    <c:pt idx="364">
                      <c:v>30.369954545454547</c:v>
                    </c:pt>
                  </c:numLit>
                </c:val>
                <c:smooth val="0"/>
                <c:extLst xmlns:c15="http://schemas.microsoft.com/office/drawing/2012/chart">
                  <c:ext xmlns:c16="http://schemas.microsoft.com/office/drawing/2014/chart" uri="{C3380CC4-5D6E-409C-BE32-E72D297353CC}">
                    <c16:uniqueId val="{0000000B-48C4-423E-AB14-633243A89B01}"/>
                  </c:ext>
                </c:extLst>
              </c15:ser>
            </c15:filteredLineSeries>
          </c:ext>
        </c:extLst>
      </c:lineChart>
      <c:catAx>
        <c:axId val="8031816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82912"/>
        <c:crosses val="autoZero"/>
        <c:auto val="1"/>
        <c:lblAlgn val="ctr"/>
        <c:lblOffset val="100"/>
        <c:noMultiLvlLbl val="1"/>
      </c:catAx>
      <c:valAx>
        <c:axId val="80318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Gas in storage (BCM)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8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2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C93F7F-1DC3-4190-BC3C-197EB18D6EEF}">
  <sheetPr>
    <tabColor rgb="FF00B050"/>
  </sheetPr>
  <sheetViews>
    <sheetView zoomScale="85"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5083A16-5AF6-42EC-9AEC-D355D684B59E}">
  <sheetPr>
    <tabColor rgb="FF00B0F0"/>
  </sheetPr>
  <sheetViews>
    <sheetView zoomScale="18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9C4B13-B11E-4C40-8A61-AD6DC12F29E0}">
  <sheetPr>
    <tabColor rgb="FF00B050"/>
  </sheetPr>
  <sheetViews>
    <sheetView zoomScale="8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8FA973-4826-4895-A3B5-5A758E3E699B}">
  <sheetPr>
    <tabColor rgb="FF00B050"/>
  </sheetPr>
  <sheetViews>
    <sheetView zoomScale="89"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AD9C154-0F4D-44E6-B995-CD0E626FA3ED}">
  <sheetPr>
    <tabColor rgb="FF00B050"/>
  </sheetPr>
  <sheetViews>
    <sheetView zoomScale="7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987A39D-30B8-46DA-B29B-8059E1786162}">
  <sheetPr>
    <tabColor rgb="FF00B050"/>
  </sheetPr>
  <sheetViews>
    <sheetView zoomScale="85"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0CCB881-DB74-497F-A043-91B184C3C6A5}">
  <sheetPr>
    <tabColor rgb="FF00B050"/>
  </sheetPr>
  <sheetViews>
    <sheetView zoomScale="7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FD755A4-B689-4387-BCB4-B646481920F4}">
  <sheetPr>
    <tabColor rgb="FF00B050"/>
  </sheetPr>
  <sheetViews>
    <sheetView zoomScale="13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BB13A0A-8580-403A-A535-0A5963AAC75A}">
  <sheetPr>
    <tabColor rgb="FF00B0F0"/>
  </sheetPr>
  <sheetViews>
    <sheetView zoomScale="85"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5F0A83F-D9AF-4E28-995D-6D653DD198B2}">
  <sheetPr>
    <tabColor rgb="FF00B0F0"/>
  </sheetPr>
  <sheetViews>
    <sheetView zoomScale="7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45359</xdr:colOff>
      <xdr:row>4</xdr:row>
      <xdr:rowOff>63500</xdr:rowOff>
    </xdr:from>
    <xdr:to>
      <xdr:col>30</xdr:col>
      <xdr:colOff>498930</xdr:colOff>
      <xdr:row>42</xdr:row>
      <xdr:rowOff>27213</xdr:rowOff>
    </xdr:to>
    <xdr:graphicFrame macro="">
      <xdr:nvGraphicFramePr>
        <xdr:cNvPr id="3" name="Chart 2">
          <a:extLst>
            <a:ext uri="{FF2B5EF4-FFF2-40B4-BE49-F238E27FC236}">
              <a16:creationId xmlns:a16="http://schemas.microsoft.com/office/drawing/2014/main" id="{953ACA2F-D1BF-46C1-9FEC-E880A2AD4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absoluteAnchor>
    <xdr:pos x="3048000" y="723900"/>
    <xdr:ext cx="13948833" cy="9112250"/>
    <xdr:graphicFrame macro="">
      <xdr:nvGraphicFramePr>
        <xdr:cNvPr id="2" name="Chart 1">
          <a:extLst>
            <a:ext uri="{FF2B5EF4-FFF2-40B4-BE49-F238E27FC236}">
              <a16:creationId xmlns:a16="http://schemas.microsoft.com/office/drawing/2014/main" id="{5E37D09F-DD1E-4648-A70A-D38CEFB8232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98112" cy="6070315"/>
    <xdr:graphicFrame macro="">
      <xdr:nvGraphicFramePr>
        <xdr:cNvPr id="2" name="Chart 1">
          <a:extLst>
            <a:ext uri="{FF2B5EF4-FFF2-40B4-BE49-F238E27FC236}">
              <a16:creationId xmlns:a16="http://schemas.microsoft.com/office/drawing/2014/main" id="{9300E608-4350-4772-AD98-F6393029944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0.06982</cdr:x>
      <cdr:y>0.08477</cdr:y>
    </cdr:from>
    <cdr:to>
      <cdr:x>0.14829</cdr:x>
      <cdr:y>0.11607</cdr:y>
    </cdr:to>
    <cdr:sp macro="" textlink="">
      <cdr:nvSpPr>
        <cdr:cNvPr id="3" name="TextBox 2">
          <a:extLst xmlns:a="http://schemas.openxmlformats.org/drawingml/2006/main">
            <a:ext uri="{FF2B5EF4-FFF2-40B4-BE49-F238E27FC236}">
              <a16:creationId xmlns:a16="http://schemas.microsoft.com/office/drawing/2014/main" id="{F812F8EB-3A21-4C31-9A80-F15DF915AEB5}"/>
            </a:ext>
          </a:extLst>
        </cdr:cNvPr>
        <cdr:cNvSpPr txBox="1"/>
      </cdr:nvSpPr>
      <cdr:spPr>
        <a:xfrm xmlns:a="http://schemas.openxmlformats.org/drawingml/2006/main">
          <a:off x="813594" y="644922"/>
          <a:ext cx="91440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a:t>NBP &gt; TTF</a:t>
          </a:r>
        </a:p>
      </cdr:txBody>
    </cdr:sp>
  </cdr:relSizeAnchor>
  <cdr:relSizeAnchor xmlns:cdr="http://schemas.openxmlformats.org/drawingml/2006/chartDrawing">
    <cdr:from>
      <cdr:x>0.06737</cdr:x>
      <cdr:y>0.85441</cdr:y>
    </cdr:from>
    <cdr:to>
      <cdr:x>0.14584</cdr:x>
      <cdr:y>0.88571</cdr:y>
    </cdr:to>
    <cdr:sp macro="" textlink="">
      <cdr:nvSpPr>
        <cdr:cNvPr id="4" name="TextBox 1">
          <a:extLst xmlns:a="http://schemas.openxmlformats.org/drawingml/2006/main">
            <a:ext uri="{FF2B5EF4-FFF2-40B4-BE49-F238E27FC236}">
              <a16:creationId xmlns:a16="http://schemas.microsoft.com/office/drawing/2014/main" id="{CB510613-43F6-4033-A732-8B065AED0824}"/>
            </a:ext>
          </a:extLst>
        </cdr:cNvPr>
        <cdr:cNvSpPr txBox="1"/>
      </cdr:nvSpPr>
      <cdr:spPr>
        <a:xfrm xmlns:a="http://schemas.openxmlformats.org/drawingml/2006/main">
          <a:off x="785018" y="6500018"/>
          <a:ext cx="914400"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NBP &lt; TTF</a:t>
          </a:r>
        </a:p>
      </cdr:txBody>
    </cdr:sp>
  </cdr:relSizeAnchor>
  <cdr:relSizeAnchor xmlns:cdr="http://schemas.openxmlformats.org/drawingml/2006/chartDrawing">
    <cdr:from>
      <cdr:x>0.86434</cdr:x>
      <cdr:y>0.07841</cdr:y>
    </cdr:from>
    <cdr:to>
      <cdr:x>0.94281</cdr:x>
      <cdr:y>0.10971</cdr:y>
    </cdr:to>
    <cdr:sp macro="" textlink="">
      <cdr:nvSpPr>
        <cdr:cNvPr id="5" name="TextBox 1">
          <a:extLst xmlns:a="http://schemas.openxmlformats.org/drawingml/2006/main">
            <a:ext uri="{FF2B5EF4-FFF2-40B4-BE49-F238E27FC236}">
              <a16:creationId xmlns:a16="http://schemas.microsoft.com/office/drawing/2014/main" id="{CB510613-43F6-4033-A732-8B065AED0824}"/>
            </a:ext>
          </a:extLst>
        </cdr:cNvPr>
        <cdr:cNvSpPr txBox="1"/>
      </cdr:nvSpPr>
      <cdr:spPr>
        <a:xfrm xmlns:a="http://schemas.openxmlformats.org/drawingml/2006/main">
          <a:off x="10071894" y="596503"/>
          <a:ext cx="914400"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t>Net imports</a:t>
          </a:r>
        </a:p>
      </cdr:txBody>
    </cdr:sp>
  </cdr:relSizeAnchor>
  <cdr:relSizeAnchor xmlns:cdr="http://schemas.openxmlformats.org/drawingml/2006/chartDrawing">
    <cdr:from>
      <cdr:x>0.86434</cdr:x>
      <cdr:y>0.85571</cdr:y>
    </cdr:from>
    <cdr:to>
      <cdr:x>0.94281</cdr:x>
      <cdr:y>0.88701</cdr:y>
    </cdr:to>
    <cdr:sp macro="" textlink="">
      <cdr:nvSpPr>
        <cdr:cNvPr id="6" name="TextBox 1">
          <a:extLst xmlns:a="http://schemas.openxmlformats.org/drawingml/2006/main">
            <a:ext uri="{FF2B5EF4-FFF2-40B4-BE49-F238E27FC236}">
              <a16:creationId xmlns:a16="http://schemas.microsoft.com/office/drawing/2014/main" id="{FB5A6F74-9B5F-449C-96C2-6DB5B9CF5DA9}"/>
            </a:ext>
          </a:extLst>
        </cdr:cNvPr>
        <cdr:cNvSpPr txBox="1"/>
      </cdr:nvSpPr>
      <cdr:spPr>
        <a:xfrm xmlns:a="http://schemas.openxmlformats.org/drawingml/2006/main">
          <a:off x="10071894" y="6509941"/>
          <a:ext cx="914400" cy="23812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t>Net exports</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1862476</xdr:colOff>
      <xdr:row>1</xdr:row>
      <xdr:rowOff>4142</xdr:rowOff>
    </xdr:to>
    <xdr:cxnSp macro="">
      <xdr:nvCxnSpPr>
        <xdr:cNvPr id="3" name="Straight Connector 2">
          <a:extLst>
            <a:ext uri="{FF2B5EF4-FFF2-40B4-BE49-F238E27FC236}">
              <a16:creationId xmlns:a16="http://schemas.microsoft.com/office/drawing/2014/main" id="{BFE7F1A6-9732-4ABD-8009-52E85B832AE1}"/>
            </a:ext>
          </a:extLst>
        </xdr:cNvPr>
        <xdr:cNvCxnSpPr/>
      </xdr:nvCxnSpPr>
      <xdr:spPr>
        <a:xfrm flipV="1">
          <a:off x="7924800" y="0"/>
          <a:ext cx="2491126" cy="41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absoluteAnchor>
    <xdr:pos x="0" y="0"/>
    <xdr:ext cx="9285514" cy="6063343"/>
    <xdr:graphicFrame macro="">
      <xdr:nvGraphicFramePr>
        <xdr:cNvPr id="2" name="Chart 1">
          <a:extLst>
            <a:ext uri="{FF2B5EF4-FFF2-40B4-BE49-F238E27FC236}">
              <a16:creationId xmlns:a16="http://schemas.microsoft.com/office/drawing/2014/main" id="{94E9C425-2F9B-4467-B42C-B604D550DE1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287435" cy="6069106"/>
    <xdr:graphicFrame macro="">
      <xdr:nvGraphicFramePr>
        <xdr:cNvPr id="2" name="Chart 1">
          <a:extLst>
            <a:ext uri="{FF2B5EF4-FFF2-40B4-BE49-F238E27FC236}">
              <a16:creationId xmlns:a16="http://schemas.microsoft.com/office/drawing/2014/main" id="{F1B75EE6-88A4-42EE-9CB9-C006A59338F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13933714" cy="9089571"/>
    <xdr:graphicFrame macro="">
      <xdr:nvGraphicFramePr>
        <xdr:cNvPr id="2" name="Chart 1">
          <a:extLst>
            <a:ext uri="{FF2B5EF4-FFF2-40B4-BE49-F238E27FC236}">
              <a16:creationId xmlns:a16="http://schemas.microsoft.com/office/drawing/2014/main" id="{08D82F68-59BF-40F0-B6B0-B4B7D1E343A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13950462" cy="9114692"/>
    <xdr:graphicFrame macro="">
      <xdr:nvGraphicFramePr>
        <xdr:cNvPr id="2" name="Chart 1">
          <a:extLst>
            <a:ext uri="{FF2B5EF4-FFF2-40B4-BE49-F238E27FC236}">
              <a16:creationId xmlns:a16="http://schemas.microsoft.com/office/drawing/2014/main" id="{9CF1E150-DB33-4623-A3FD-5234E8CE92F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1862476</xdr:colOff>
      <xdr:row>1</xdr:row>
      <xdr:rowOff>4142</xdr:rowOff>
    </xdr:to>
    <xdr:cxnSp macro="">
      <xdr:nvCxnSpPr>
        <xdr:cNvPr id="2" name="Straight Connector 1">
          <a:extLst>
            <a:ext uri="{FF2B5EF4-FFF2-40B4-BE49-F238E27FC236}">
              <a16:creationId xmlns:a16="http://schemas.microsoft.com/office/drawing/2014/main" id="{F35D96E1-33F3-455B-BC98-49DB977E6DC8}"/>
            </a:ext>
          </a:extLst>
        </xdr:cNvPr>
        <xdr:cNvCxnSpPr/>
      </xdr:nvCxnSpPr>
      <xdr:spPr>
        <a:xfrm flipV="1">
          <a:off x="215900" y="184150"/>
          <a:ext cx="1862476" cy="41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15</xdr:col>
      <xdr:colOff>1862476</xdr:colOff>
      <xdr:row>26</xdr:row>
      <xdr:rowOff>4142</xdr:rowOff>
    </xdr:to>
    <xdr:cxnSp macro="">
      <xdr:nvCxnSpPr>
        <xdr:cNvPr id="3" name="Straight Connector 2">
          <a:extLst>
            <a:ext uri="{FF2B5EF4-FFF2-40B4-BE49-F238E27FC236}">
              <a16:creationId xmlns:a16="http://schemas.microsoft.com/office/drawing/2014/main" id="{0270D6C5-B89C-4C24-9312-ABAE3406BA34}"/>
            </a:ext>
          </a:extLst>
        </xdr:cNvPr>
        <xdr:cNvCxnSpPr/>
      </xdr:nvCxnSpPr>
      <xdr:spPr>
        <a:xfrm flipV="1">
          <a:off x="11245850" y="9861550"/>
          <a:ext cx="3310276" cy="41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absoluteAnchor>
    <xdr:pos x="0" y="0"/>
    <xdr:ext cx="13940118" cy="9099176"/>
    <xdr:graphicFrame macro="">
      <xdr:nvGraphicFramePr>
        <xdr:cNvPr id="2" name="Chart 1">
          <a:extLst>
            <a:ext uri="{FF2B5EF4-FFF2-40B4-BE49-F238E27FC236}">
              <a16:creationId xmlns:a16="http://schemas.microsoft.com/office/drawing/2014/main" id="{0E2F568D-069E-412D-8DC2-073708AAD5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751874</xdr:colOff>
      <xdr:row>10</xdr:row>
      <xdr:rowOff>143184</xdr:rowOff>
    </xdr:from>
    <xdr:to>
      <xdr:col>4</xdr:col>
      <xdr:colOff>612353</xdr:colOff>
      <xdr:row>25</xdr:row>
      <xdr:rowOff>2601</xdr:rowOff>
    </xdr:to>
    <xdr:pic>
      <xdr:nvPicPr>
        <xdr:cNvPr id="2" name="Picture 1">
          <a:extLst>
            <a:ext uri="{FF2B5EF4-FFF2-40B4-BE49-F238E27FC236}">
              <a16:creationId xmlns:a16="http://schemas.microsoft.com/office/drawing/2014/main" id="{A04F86EA-4DB4-4FC2-B5BF-360372285AA9}"/>
            </a:ext>
          </a:extLst>
        </xdr:cNvPr>
        <xdr:cNvPicPr>
          <a:picLocks noChangeAspect="1"/>
        </xdr:cNvPicPr>
      </xdr:nvPicPr>
      <xdr:blipFill rotWithShape="1">
        <a:blip xmlns:r="http://schemas.openxmlformats.org/officeDocument/2006/relationships" r:embed="rId1"/>
        <a:srcRect l="61157" t="33322" r="11924" b="42704"/>
        <a:stretch/>
      </xdr:blipFill>
      <xdr:spPr>
        <a:xfrm>
          <a:off x="751874" y="2414243"/>
          <a:ext cx="4619244" cy="26608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440972</xdr:colOff>
      <xdr:row>2</xdr:row>
      <xdr:rowOff>123472</xdr:rowOff>
    </xdr:from>
    <xdr:to>
      <xdr:col>7</xdr:col>
      <xdr:colOff>316795</xdr:colOff>
      <xdr:row>29</xdr:row>
      <xdr:rowOff>21519</xdr:rowOff>
    </xdr:to>
    <xdr:graphicFrame macro="">
      <xdr:nvGraphicFramePr>
        <xdr:cNvPr id="2" name="Chart 1">
          <a:extLst>
            <a:ext uri="{FF2B5EF4-FFF2-40B4-BE49-F238E27FC236}">
              <a16:creationId xmlns:a16="http://schemas.microsoft.com/office/drawing/2014/main" id="{F7483BE3-B035-4ED6-8747-6FEEA8B06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454640</xdr:colOff>
      <xdr:row>1</xdr:row>
      <xdr:rowOff>107791</xdr:rowOff>
    </xdr:from>
    <xdr:to>
      <xdr:col>23</xdr:col>
      <xdr:colOff>136071</xdr:colOff>
      <xdr:row>36</xdr:row>
      <xdr:rowOff>90714</xdr:rowOff>
    </xdr:to>
    <xdr:graphicFrame macro="">
      <xdr:nvGraphicFramePr>
        <xdr:cNvPr id="3" name="Chart 2">
          <a:extLst>
            <a:ext uri="{FF2B5EF4-FFF2-40B4-BE49-F238E27FC236}">
              <a16:creationId xmlns:a16="http://schemas.microsoft.com/office/drawing/2014/main" id="{359C818E-6AED-4CD7-B698-B9DCFC684F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82903</xdr:colOff>
      <xdr:row>1</xdr:row>
      <xdr:rowOff>75141</xdr:rowOff>
    </xdr:from>
    <xdr:to>
      <xdr:col>26</xdr:col>
      <xdr:colOff>135064</xdr:colOff>
      <xdr:row>24</xdr:row>
      <xdr:rowOff>168325</xdr:rowOff>
    </xdr:to>
    <xdr:graphicFrame macro="">
      <xdr:nvGraphicFramePr>
        <xdr:cNvPr id="2" name="Chart 1">
          <a:extLst>
            <a:ext uri="{FF2B5EF4-FFF2-40B4-BE49-F238E27FC236}">
              <a16:creationId xmlns:a16="http://schemas.microsoft.com/office/drawing/2014/main" id="{00454C2E-B797-414E-8AAF-286563BC9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absoluteAnchor>
    <xdr:pos x="0" y="0"/>
    <xdr:ext cx="4336143" cy="2676071"/>
    <xdr:graphicFrame macro="">
      <xdr:nvGraphicFramePr>
        <xdr:cNvPr id="2" name="Chart 1">
          <a:extLst>
            <a:ext uri="{FF2B5EF4-FFF2-40B4-BE49-F238E27FC236}">
              <a16:creationId xmlns:a16="http://schemas.microsoft.com/office/drawing/2014/main" id="{8CDB73FF-9E90-4B81-B314-673A0F5EDF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4346222" cy="2681111"/>
    <xdr:graphicFrame macro="">
      <xdr:nvGraphicFramePr>
        <xdr:cNvPr id="2" name="Chart 1">
          <a:extLst>
            <a:ext uri="{FF2B5EF4-FFF2-40B4-BE49-F238E27FC236}">
              <a16:creationId xmlns:a16="http://schemas.microsoft.com/office/drawing/2014/main" id="{162B98C9-AC36-4E7C-89D3-1D6C329241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twoCellAnchor>
    <xdr:from>
      <xdr:col>11</xdr:col>
      <xdr:colOff>561975</xdr:colOff>
      <xdr:row>1</xdr:row>
      <xdr:rowOff>173036</xdr:rowOff>
    </xdr:from>
    <xdr:to>
      <xdr:col>23</xdr:col>
      <xdr:colOff>73025</xdr:colOff>
      <xdr:row>27</xdr:row>
      <xdr:rowOff>76199</xdr:rowOff>
    </xdr:to>
    <xdr:graphicFrame macro="">
      <xdr:nvGraphicFramePr>
        <xdr:cNvPr id="3" name="Chart 2">
          <a:extLst>
            <a:ext uri="{FF2B5EF4-FFF2-40B4-BE49-F238E27FC236}">
              <a16:creationId xmlns:a16="http://schemas.microsoft.com/office/drawing/2014/main" id="{43F79163-EE61-4998-8C72-AAD53CF74C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287435" cy="6069106"/>
    <xdr:graphicFrame macro="">
      <xdr:nvGraphicFramePr>
        <xdr:cNvPr id="2" name="Chart 1">
          <a:extLst>
            <a:ext uri="{FF2B5EF4-FFF2-40B4-BE49-F238E27FC236}">
              <a16:creationId xmlns:a16="http://schemas.microsoft.com/office/drawing/2014/main" id="{4CA020D8-F596-4F87-8657-50FC043FAB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8</xdr:col>
      <xdr:colOff>1415470</xdr:colOff>
      <xdr:row>32</xdr:row>
      <xdr:rowOff>128489</xdr:rowOff>
    </xdr:from>
    <xdr:to>
      <xdr:col>18</xdr:col>
      <xdr:colOff>141142</xdr:colOff>
      <xdr:row>56</xdr:row>
      <xdr:rowOff>511174</xdr:rowOff>
    </xdr:to>
    <xdr:graphicFrame macro="">
      <xdr:nvGraphicFramePr>
        <xdr:cNvPr id="2" name="Chart 1">
          <a:extLst>
            <a:ext uri="{FF2B5EF4-FFF2-40B4-BE49-F238E27FC236}">
              <a16:creationId xmlns:a16="http://schemas.microsoft.com/office/drawing/2014/main" id="{FE54D170-FC43-4CBA-8D40-3942C8D73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0" y="0"/>
    <xdr:ext cx="9287435" cy="6069106"/>
    <xdr:graphicFrame macro="">
      <xdr:nvGraphicFramePr>
        <xdr:cNvPr id="2" name="Chart 1">
          <a:extLst>
            <a:ext uri="{FF2B5EF4-FFF2-40B4-BE49-F238E27FC236}">
              <a16:creationId xmlns:a16="http://schemas.microsoft.com/office/drawing/2014/main" id="{F08094EB-69DD-4B4C-8163-86B6AA887A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220436</xdr:colOff>
      <xdr:row>1</xdr:row>
      <xdr:rowOff>12245</xdr:rowOff>
    </xdr:from>
    <xdr:to>
      <xdr:col>14</xdr:col>
      <xdr:colOff>344714</xdr:colOff>
      <xdr:row>29</xdr:row>
      <xdr:rowOff>9071</xdr:rowOff>
    </xdr:to>
    <xdr:graphicFrame macro="">
      <xdr:nvGraphicFramePr>
        <xdr:cNvPr id="2" name="Chart 1">
          <a:extLst>
            <a:ext uri="{FF2B5EF4-FFF2-40B4-BE49-F238E27FC236}">
              <a16:creationId xmlns:a16="http://schemas.microsoft.com/office/drawing/2014/main" id="{DB064041-B66F-4C27-82DB-375F76F08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333375</xdr:colOff>
      <xdr:row>3</xdr:row>
      <xdr:rowOff>9525</xdr:rowOff>
    </xdr:from>
    <xdr:to>
      <xdr:col>12</xdr:col>
      <xdr:colOff>28575</xdr:colOff>
      <xdr:row>18</xdr:row>
      <xdr:rowOff>34925</xdr:rowOff>
    </xdr:to>
    <xdr:graphicFrame macro="">
      <xdr:nvGraphicFramePr>
        <xdr:cNvPr id="5" name="Chart 4">
          <a:extLst>
            <a:ext uri="{FF2B5EF4-FFF2-40B4-BE49-F238E27FC236}">
              <a16:creationId xmlns:a16="http://schemas.microsoft.com/office/drawing/2014/main" id="{702DB3AF-9885-48E5-A54D-AD0D3C1DF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285749</xdr:colOff>
      <xdr:row>9</xdr:row>
      <xdr:rowOff>136524</xdr:rowOff>
    </xdr:from>
    <xdr:to>
      <xdr:col>17</xdr:col>
      <xdr:colOff>157162</xdr:colOff>
      <xdr:row>24</xdr:row>
      <xdr:rowOff>141286</xdr:rowOff>
    </xdr:to>
    <xdr:graphicFrame macro="">
      <xdr:nvGraphicFramePr>
        <xdr:cNvPr id="5" name="Chart 4">
          <a:extLst>
            <a:ext uri="{FF2B5EF4-FFF2-40B4-BE49-F238E27FC236}">
              <a16:creationId xmlns:a16="http://schemas.microsoft.com/office/drawing/2014/main" id="{AED05650-EADD-480B-BE13-25876E62E2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277813</xdr:colOff>
      <xdr:row>9</xdr:row>
      <xdr:rowOff>23813</xdr:rowOff>
    </xdr:from>
    <xdr:to>
      <xdr:col>30</xdr:col>
      <xdr:colOff>149225</xdr:colOff>
      <xdr:row>24</xdr:row>
      <xdr:rowOff>28576</xdr:rowOff>
    </xdr:to>
    <xdr:graphicFrame macro="">
      <xdr:nvGraphicFramePr>
        <xdr:cNvPr id="7" name="Chart 6">
          <a:extLst>
            <a:ext uri="{FF2B5EF4-FFF2-40B4-BE49-F238E27FC236}">
              <a16:creationId xmlns:a16="http://schemas.microsoft.com/office/drawing/2014/main" id="{2B57BB07-CBCE-4075-ABF1-42FE99ACD4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32</xdr:col>
      <xdr:colOff>463550</xdr:colOff>
      <xdr:row>4</xdr:row>
      <xdr:rowOff>34924</xdr:rowOff>
    </xdr:from>
    <xdr:to>
      <xdr:col>51</xdr:col>
      <xdr:colOff>146050</xdr:colOff>
      <xdr:row>33</xdr:row>
      <xdr:rowOff>127000</xdr:rowOff>
    </xdr:to>
    <xdr:graphicFrame macro="">
      <xdr:nvGraphicFramePr>
        <xdr:cNvPr id="2" name="Chart 1">
          <a:extLst>
            <a:ext uri="{FF2B5EF4-FFF2-40B4-BE49-F238E27FC236}">
              <a16:creationId xmlns:a16="http://schemas.microsoft.com/office/drawing/2014/main" id="{3D16FF58-BB56-4C6F-9730-95D7D78BB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wai02\vol1\Business_Strategy\Information_Management\Balance_Sheet_Creation_2009\2009%20Balance%20Sheets%20vs%203%20(without%20link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Rajesh.Kukadia/Local%20Settings/Temporary%20Internet%20Files/GBA%20Daily%20Tool%20-%20copy%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RI05/TEAMDATA/TMF/Wthrcorr/WCP/Reports1213/Month06_12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ai02\vol1\Business_Strategy\Information_Management\Balance_Sheet_Creation_2010\2010%20Balance%20Sheets%20vs%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wai02\vol1\Information\Models\Capacity%20Model\Capacity%20Model%20v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ared/thri05/teamdata1/ESP/GS/MK3/NTS%20datastore%20MK3_apr201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ared/THRI05/teamdata1/ESP/GS/Outlooks/Summer%20outlook/2019/summer%20outlook%20supply%20prediction%20table%20v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ared/TWAI11/TEAMDATA/_Central/NCC/Technical%20Requirements/GBA%20Development%20Winter%202009-10/Peter%20Parsons%20Models/Charts_Dynamic_V7_D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gdsswrk002.uk.corporg.net\home29_wrk$\ESP\GS\FES\Balance_sheets\MATCH%20PROCESS\2016\Balance_Sheet_Creation_Tool_2016_2.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SP\GS\FES\Balance_sheets\MATCH%20PROCESS\2016\Balance_Sheet_Creation_Tool_2016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side"/>
      <sheetName val="MENU"/>
      <sheetName val="BALANCE_SHEET"/>
      <sheetName val="Storage"/>
      <sheetName val="SubTerms"/>
      <sheetName val="Terms_Sub_term"/>
      <sheetName val="Terms"/>
      <sheetName val="Demand"/>
      <sheetName val="Supply_Main"/>
      <sheetName val="Supply_Pickup"/>
      <sheetName val="IDS"/>
      <sheetName val="Variables"/>
      <sheetName val="VLDMCFirmPivotTable"/>
      <sheetName val="VLDMCInterruptiblePivotTable"/>
      <sheetName val="LDZFirmPivotTable"/>
      <sheetName val="LDZInterruptiblePivotTable"/>
      <sheetName val="Demand_Query"/>
      <sheetName val="Ave_Supply_2008"/>
      <sheetName val="Ave_Supply_2009"/>
      <sheetName val="Ave_Supply_2010"/>
      <sheetName val="Ave_Supply_2011"/>
      <sheetName val="Ave_Supply_2012"/>
      <sheetName val="Ave_Supply_2013"/>
      <sheetName val="Ave_Supply_2014"/>
      <sheetName val="Ave_Supply_2015"/>
      <sheetName val="Ave_Supply_2016"/>
      <sheetName val="Ave_Supply_2017"/>
      <sheetName val="Ave_Supply_2018"/>
      <sheetName val="Sev_Supply_2008"/>
      <sheetName val="Sev_Supply_2009"/>
      <sheetName val="Sev_Supply_2010"/>
      <sheetName val="Sev_Supply_2011"/>
      <sheetName val="Sev_Supply_2012"/>
      <sheetName val="Sev_Supply_2013"/>
      <sheetName val="Sev_Supply_2014"/>
      <sheetName val="Sev_Supply_2015"/>
      <sheetName val="Sev_Supply_2016"/>
      <sheetName val="Sev_Supply_2017"/>
      <sheetName val="Sev_Supply_2018"/>
      <sheetName val="Sheet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Reset"/>
      <sheetName val="Menu"/>
      <sheetName val="Stock Charts - Storage"/>
      <sheetName val="Est. Monitor Breach Dates"/>
      <sheetName val="Stock Charts - LNG"/>
      <sheetName val="Other Info"/>
      <sheetName val="Publish"/>
      <sheetName val="Daily Stock Withdrawal"/>
      <sheetName val="NSS Changes"/>
      <sheetName val="Situational Data"/>
      <sheetName val="GBA Trigger Forecast"/>
      <sheetName val="VBAData"/>
      <sheetName val="Other Data"/>
      <sheetName val="GBA Trig Breakdown"/>
      <sheetName val="Proj. Stocks"/>
      <sheetName val="Proj. LNG Stocks"/>
      <sheetName val="Decay Curves - Volumes"/>
      <sheetName val=" Decay Curves - Props"/>
      <sheetName val="NSS Decay"/>
      <sheetName val="GBA History D-1 to D"/>
      <sheetName val="Min Use Calcs"/>
      <sheetName val="Chart - Main"/>
      <sheetName val="Live Data For Calcs"/>
      <sheetName val="Actuals - Daily Delivery Vols"/>
      <sheetName val="Stocks by Category"/>
      <sheetName val="Joseph Export"/>
      <sheetName val="Daily Data Publish"/>
      <sheetName val="Daily Stock Archive"/>
      <sheetName val="Ops Margins Archive"/>
      <sheetName val="Max Stock Archive"/>
      <sheetName val="Max Del Archive"/>
      <sheetName val="Forecast Archive"/>
      <sheetName val="Update Arch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sheetName val="Forecast"/>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side"/>
      <sheetName val="MENU"/>
      <sheetName val="BALANCE SHEET"/>
      <sheetName val="SubTerms"/>
      <sheetName val="Demand"/>
      <sheetName val="DemandSites"/>
      <sheetName val="Supply_Main_2"/>
      <sheetName val="Supply_Pickup"/>
      <sheetName val="Supply_Input"/>
      <sheetName val="IDS"/>
      <sheetName val="Variables"/>
      <sheetName val="VLDMCFirmPivotTable"/>
      <sheetName val="VLDMCInterruptiblePivotTable"/>
      <sheetName val="LDZFirmPivotTable"/>
      <sheetName val="LDZInterruptiblePivotTable"/>
      <sheetName val="Demand_Qu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Variables"/>
      <sheetName val="ImportSheet"/>
      <sheetName val="Input_Sheet"/>
      <sheetName val="Supp_dem"/>
      <sheetName val="IC Forecasts"/>
      <sheetName val="Model Controls"/>
      <sheetName val="Output"/>
      <sheetName val="Feeder Flows"/>
      <sheetName val="Offtakes"/>
      <sheetName val="Unbilled"/>
      <sheetName val="Planning CV's"/>
      <sheetName val="Planning CV's Working Sheet"/>
      <sheetName val="Grain CO2 Fcast"/>
      <sheetName val="Notes"/>
      <sheetName val="Scenario Results"/>
      <sheetName val="Scenario Ru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D&amp;S Drag &amp; Drop"/>
      <sheetName val="TableauTool"/>
      <sheetName val="Supply DataSheet"/>
      <sheetName val="Demand DataSheet"/>
      <sheetName val="EU S Stock DataSheet"/>
      <sheetName val="LNG Ships Drag &amp; Drop Sheet"/>
      <sheetName val="SMART DataSheet"/>
      <sheetName val="Links"/>
      <sheetName val="Supply Demand Variance"/>
      <sheetName val="SMPS db Datasheet"/>
      <sheetName val="CWV &amp; SND DataSheet"/>
      <sheetName val="Prices Drag &amp; Drop Sheet"/>
      <sheetName val="Prices DataSheet"/>
      <sheetName val="Demand Forecasting DataSheet"/>
      <sheetName val="Linepack Drag &amp; Drop Sheet"/>
      <sheetName val="Linepack DataSheet"/>
      <sheetName val="EU F Prices DataSheet"/>
      <sheetName val="Ops. Forum Price Datasheet"/>
      <sheetName val="Ops. Forum Vol Traded Data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3Supply"/>
      <sheetName val="MK3supPivTab"/>
      <sheetName val="MK3Interconnectors"/>
      <sheetName val="MK3ICPivTab"/>
      <sheetName val="UKCS&amp;Norway"/>
      <sheetName val="Continent"/>
      <sheetName val="LNG"/>
      <sheetName val="MRS"/>
      <sheetName val="MatchTable"/>
      <sheetName val="Notes"/>
    </sheetNames>
    <sheetDataSet>
      <sheetData sheetId="0" refreshError="1"/>
      <sheetData sheetId="1" refreshError="1"/>
      <sheetData sheetId="2" refreshError="1"/>
      <sheetData sheetId="3" refreshError="1"/>
      <sheetData sheetId="4"/>
      <sheetData sheetId="5" refreshError="1"/>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teractive_Charts"/>
      <sheetName val="Data_Charts"/>
      <sheetName val="Data_Storage"/>
      <sheetName val="Data_Charts_60Day"/>
      <sheetName val="Interactive_Data"/>
      <sheetName val="Model_Data"/>
      <sheetName val="Current_Run"/>
      <sheetName val="SM_Data"/>
      <sheetName val="Winter_Charts"/>
      <sheetName val="Sheet3"/>
      <sheetName val="TL_Data"/>
      <sheetName val="Temp_Charts"/>
      <sheetName val="Temp_New_Charts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ntrol"/>
      <sheetName val="Flex_Demand"/>
      <sheetName val="NEWFlex_Supply"/>
      <sheetName val="BS_Output"/>
      <sheetName val="Settings"/>
      <sheetName val="Dem_Limits"/>
      <sheetName val="Date_LDC_Lookup"/>
      <sheetName val="EmbeddedSupply"/>
      <sheetName val="s_Sub_Term"/>
      <sheetName val="NEWTest_Solver"/>
      <sheetName val="s_Sub_Term_Splits"/>
      <sheetName val="s_Annual_Match"/>
      <sheetName val="s_Demand_LDC"/>
      <sheetName val="Selected_Supply"/>
      <sheetName val="Get_AnnualSupplySplit"/>
      <sheetName val="All_SubTSplit"/>
      <sheetName val="GG_Annual"/>
      <sheetName val="SP_Annual"/>
      <sheetName val="NP_Annual"/>
      <sheetName val="CP_Annual"/>
      <sheetName val="s_CVs"/>
      <sheetName val="d_BS_Split"/>
      <sheetName val="Get_Storage_Inj"/>
      <sheetName val="s_StorageData"/>
      <sheetName val="d_StorageInj"/>
      <sheetName val="d_NewLookups"/>
      <sheetName val="DS35_Max_PS"/>
      <sheetName val="d_Calcs"/>
      <sheetName val="Get_NTS_Avg_Dem"/>
      <sheetName val="Get_NTS_Sev_Dem"/>
      <sheetName val="Get_LDZ_Demand"/>
      <sheetName val="Get_Total_Demand"/>
      <sheetName val="OLDInfo"/>
      <sheetName val="Flex_Supply"/>
      <sheetName val="s_Supply_Data"/>
      <sheetName val="Annual_Supply"/>
      <sheetName val="Burton_Connah_Fix"/>
      <sheetName val="s_Match_Sel_Dem"/>
      <sheetName val="s_Calc_Splits"/>
      <sheetName val="Supply_Split"/>
      <sheetName val="GG_SubTSplit"/>
      <sheetName val="SP_SubTSplit"/>
      <sheetName val="NP_SubTSplit"/>
      <sheetName val="CP_SubT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ntrol"/>
      <sheetName val="Flex_Demand"/>
      <sheetName val="NEWFlex_Supply"/>
      <sheetName val="BS_Output"/>
      <sheetName val="Settings"/>
      <sheetName val="Dem_Limits"/>
      <sheetName val="Date_LDC_Lookup"/>
      <sheetName val="EmbeddedSupply"/>
      <sheetName val="s_Sub_Term"/>
      <sheetName val="NEWTest_Solver"/>
      <sheetName val="s_Sub_Term_Splits"/>
      <sheetName val="s_Annual_Match"/>
      <sheetName val="s_Demand_LDC"/>
      <sheetName val="Selected_Supply"/>
      <sheetName val="Get_AnnualSupplySplit"/>
      <sheetName val="All_SubTSplit"/>
      <sheetName val="GG_Annual"/>
      <sheetName val="SP_Annual"/>
      <sheetName val="NP_Annual"/>
      <sheetName val="CP_Annual"/>
      <sheetName val="s_CVs"/>
      <sheetName val="d_BS_Split"/>
      <sheetName val="Get_Storage_Inj"/>
      <sheetName val="s_StorageData"/>
      <sheetName val="d_StorageInj"/>
      <sheetName val="d_NewLookups"/>
      <sheetName val="DS35_Max_PS"/>
      <sheetName val="d_Calcs"/>
      <sheetName val="Get_NTS_Avg_Dem"/>
      <sheetName val="Get_NTS_Sev_Dem"/>
      <sheetName val="Get_LDZ_Demand"/>
      <sheetName val="Get_Total_Demand"/>
      <sheetName val="OLDInfo"/>
      <sheetName val="Flex_Supply"/>
      <sheetName val="s_Supply_Data"/>
      <sheetName val="Annual_Supply"/>
      <sheetName val="Burton_Connah_Fix"/>
      <sheetName val="s_Match_Sel_Dem"/>
      <sheetName val="s_Calc_Splits"/>
      <sheetName val="Supply_Split"/>
      <sheetName val="GG_SubTSplit"/>
      <sheetName val="SP_SubTSplit"/>
      <sheetName val="NP_SubTSplit"/>
      <sheetName val="CP_SubT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persons/person.xml><?xml version="1.0" encoding="utf-8"?>
<personList xmlns="http://schemas.microsoft.com/office/spreadsheetml/2018/threadedcomments" xmlns:x="http://schemas.openxmlformats.org/spreadsheetml/2006/main">
  <person displayName="Taylor Reeves" id="{4A832C89-F2CC-4928-8F1C-6B4A3DA6AA98}" userId="S::taylor.reeves@uk.nationalgrid.com::5e0ccc61-4f81-4e08-8149-48ad0239be9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C3ADDF4-377F-4A6E-96B5-CA6F2A4136FE}" name="Table10" displayName="Table10" ref="B2:D13" totalsRowShown="0" headerRowDxfId="107" dataDxfId="106">
  <tableColumns count="3">
    <tableColumn id="1" xr3:uid="{5D764DE6-0D24-4712-8254-EF8B147BAFBE}" name="Forecast (mcm/d)" dataDxfId="105"/>
    <tableColumn id="2" xr3:uid="{1AC9F5CF-4319-4E6F-AFB1-164575BBCE34}" name="2021/22" dataDxfId="104"/>
    <tableColumn id="3" xr3:uid="{2536217D-B150-461F-93C3-ED84B9EA4AFF}" name="2022/23" dataDxfId="103"/>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F7BB9D0-D28C-42FF-9565-19E283BA1A10}" name="Table2225" displayName="Table2225" ref="F13:I20" totalsRowShown="0" headerRowDxfId="51" dataDxfId="50">
  <autoFilter ref="F13:I20" xr:uid="{0F7BB9D0-D28C-42FF-9565-19E283BA1A10}"/>
  <tableColumns count="4">
    <tableColumn id="1" xr3:uid="{3F62DE77-228A-48CE-8C78-2E1AFD81CCCC}" name="Source" dataDxfId="49"/>
    <tableColumn id="2" xr3:uid="{D91793BD-388B-485F-AA91-31273F8BF277}" name="Total winter supply (GWh)" dataDxfId="48"/>
    <tableColumn id="3" xr3:uid="{84D4EFE6-63AD-4231-A3BD-9DBE582B00B3}" name="Total winter supply (%)" dataDxfId="47"/>
    <tableColumn id="5" xr3:uid="{833115DE-A5A8-4A8F-A8EC-EBFA107BA00D}" name="Utilisation (%)" dataDxfId="4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A8DF071-725E-4E84-9B44-4F5B5D01086C}" name="Table27" displayName="Table27" ref="A2:D9" totalsRowShown="0" headerRowDxfId="45" dataDxfId="44">
  <autoFilter ref="A2:D9" xr:uid="{9A8DF071-725E-4E84-9B44-4F5B5D01086C}"/>
  <tableColumns count="4">
    <tableColumn id="1" xr3:uid="{F3E53C0A-349E-40E1-838B-2D48CC0C9895}" name="Type" dataDxfId="43"/>
    <tableColumn id="2" xr3:uid="{B5B50ECB-AA38-42A0-AC68-821D73B5E015}" name="Total winter demand (bcm)" dataDxfId="42"/>
    <tableColumn id="3" xr3:uid="{93E7E9FE-4761-4844-B22A-7A690F811181}" name="Column1" dataDxfId="41"/>
    <tableColumn id="4" xr3:uid="{59540F8F-8E54-4612-AA48-108DECDA1A6E}" name="Column2" dataDxfId="4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E4F300F-9426-4FE4-B0DC-5E90BA6C60DF}" name="Table29" displayName="Table29" ref="A12:D19" totalsRowShown="0" headerRowDxfId="39" dataDxfId="38">
  <autoFilter ref="A12:D19" xr:uid="{9E4F300F-9426-4FE4-B0DC-5E90BA6C60DF}"/>
  <tableColumns count="4">
    <tableColumn id="1" xr3:uid="{44EAC4C4-B7E7-4697-94F7-45F77CA3C3C5}" name="Source" dataDxfId="37"/>
    <tableColumn id="2" xr3:uid="{B7217974-3A59-4C8E-B553-C625308B24DA}" name="Total winter supply (bcm)" dataDxfId="36"/>
    <tableColumn id="3" xr3:uid="{F91D8587-1853-4E75-9148-BC68AA2A10C1}" name="Column1" dataDxfId="35"/>
    <tableColumn id="5" xr3:uid="{D4AEB806-1EE0-47D9-BD61-034B27D2DFDD}" name="Utilisation (%)" dataDxfId="3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A877AAC-9D53-4F0D-8FFC-8418584EFC37}" name="Table2731" displayName="Table2731" ref="F2:I9" totalsRowShown="0" headerRowDxfId="33" dataDxfId="32">
  <autoFilter ref="F2:I9" xr:uid="{2A877AAC-9D53-4F0D-8FFC-8418584EFC37}"/>
  <tableColumns count="4">
    <tableColumn id="1" xr3:uid="{C53CBD4C-CD96-4037-B65A-733ABEB431B9}" name="Type" dataDxfId="31"/>
    <tableColumn id="2" xr3:uid="{BF13AE5A-D9E9-41B8-91DC-D49C59B5C34F}" name="Total winter demand (GWh)" dataDxfId="30"/>
    <tableColumn id="3" xr3:uid="{25E2E88E-F10C-4CC8-8559-C130116E08E9}" name="Column1" dataDxfId="29"/>
    <tableColumn id="4" xr3:uid="{179DAFD4-28C3-406B-9992-8A4C6EA4EA9C}" name="Column2" dataDxfId="2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A5DD4D7-EFE9-4C74-983E-427F9A5006E0}" name="Table2932" displayName="Table2932" ref="F12:I19" totalsRowShown="0" headerRowDxfId="27" dataDxfId="26">
  <autoFilter ref="F12:I19" xr:uid="{7A5DD4D7-EFE9-4C74-983E-427F9A5006E0}"/>
  <tableColumns count="4">
    <tableColumn id="1" xr3:uid="{EC22FB50-5ACE-4FD4-A552-B40CF90A0E20}" name="Source" dataDxfId="25"/>
    <tableColumn id="2" xr3:uid="{738DBF45-F3C7-48FC-A9EF-E97C49F11A83}" name="Total winter supply (GWh)" dataDxfId="24"/>
    <tableColumn id="3" xr3:uid="{54A19F75-FF5D-4463-971A-1336E3013AAB}" name="Column1" dataDxfId="23"/>
    <tableColumn id="5" xr3:uid="{37D2B9F9-BF3A-4158-BA04-A90AC511483C}" name="Utilisation (%)" dataDxfId="2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0C24ECC-06F3-4343-8349-79C292E76C27}" name="Table8" displayName="Table8" ref="A2:C4" totalsRowShown="0" headerRowDxfId="21" dataDxfId="20">
  <autoFilter ref="A2:C4" xr:uid="{D0C24ECC-06F3-4343-8349-79C292E76C27}"/>
  <tableColumns count="3">
    <tableColumn id="1" xr3:uid="{E8BA0127-E056-40CB-B6AD-CB97170C9F47}" name="Storage % full" dataDxfId="19"/>
    <tableColumn id="2" xr3:uid="{AF988B02-1E55-4E61-8C30-42B672CEC3ED}" name="Total storage stock on first day of cold snap (mcm)" dataDxfId="18"/>
    <tableColumn id="3" xr3:uid="{19EF4427-0608-44CE-90A5-C7C297C99EC2}" name="Total storage supply during cold snap (mcm)" dataDxfId="1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F022548-2542-41B6-863F-A9FCFA72CE05}" name="Table812" displayName="Table812" ref="A6:C8" totalsRowShown="0" headerRowDxfId="16" dataDxfId="15">
  <autoFilter ref="A6:C8" xr:uid="{6F022548-2542-41B6-863F-A9FCFA72CE05}"/>
  <tableColumns count="3">
    <tableColumn id="1" xr3:uid="{43439F15-C13E-424B-8A4B-2701ED3E8006}" name="Storage % full" dataDxfId="14"/>
    <tableColumn id="2" xr3:uid="{9666DE19-DCA2-4DD7-8A3B-1A7C09565214}" name="Total storage stock on first day of cold snap (GWh)" dataDxfId="13">
      <calculatedColumnFormula>B3*ConvFactor</calculatedColumnFormula>
    </tableColumn>
    <tableColumn id="3" xr3:uid="{FB4F7BE0-90E9-4C19-B2EA-7000DB8B243F}" name="Total storage supply during cold snap (GWh)" dataDxfId="12">
      <calculatedColumnFormula>C3*ConvFactor</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BB9833-1F7E-4B75-942D-0C754B2EE8A2}" name="Table1" displayName="Table1" ref="A2:E34" totalsRowShown="0" headerRowDxfId="11" dataDxfId="10">
  <tableColumns count="5">
    <tableColumn id="1" xr3:uid="{0B395BCA-4EE4-426D-A1BF-4AA1A14D9D30}" name="Day" dataDxfId="9"/>
    <tableColumn id="2" xr3:uid="{E49D11E1-0F7D-498C-AB1C-94E3D19086D7}" name="North West Europe" dataDxfId="8"/>
    <tableColumn id="3" xr3:uid="{1F5F7A00-BBEC-482A-916A-E17182F329F1}" name="Iberia" dataDxfId="7"/>
    <tableColumn id="4" xr3:uid="{F3B4955D-05C5-4DE2-B82E-5191EFD15B77}" name="Other Europe" dataDxfId="6"/>
    <tableColumn id="5" xr3:uid="{DB8DA601-EC85-409F-942B-7C6967768462}" name="UK" dataDxfId="5"/>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D66AB9-76D8-456B-80F9-657D4E56CB98}" name="Table4" displayName="Table4" ref="A3:C15" totalsRowShown="0" headerRowDxfId="4" dataDxfId="3">
  <autoFilter ref="A3:C15" xr:uid="{DAD66AB9-76D8-456B-80F9-657D4E56CB98}"/>
  <tableColumns count="3">
    <tableColumn id="1" xr3:uid="{437A6FE3-6D4E-44E2-95BC-5D9673946577}" name="Date" dataDxfId="2"/>
    <tableColumn id="2" xr3:uid="{6D83152E-4EDA-4E02-968D-33CCC6FC0F75}" name="Bacton Exit (aggregated point) kWh" dataDxfId="1" dataCellStyle="Comma"/>
    <tableColumn id="3" xr3:uid="{1B1A9180-3ADA-479E-B941-8CBDB15AD264}" name="mcm" dataDxfId="0"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259177-D169-4202-9FF7-490A9156BA78}" name="Table1018" displayName="Table1018" ref="B15:D26" totalsRowShown="0" headerRowDxfId="102" dataDxfId="101">
  <tableColumns count="3">
    <tableColumn id="1" xr3:uid="{78999582-CCC8-4958-8E28-E63BF919586A}" name="Forecast (GWh/d)" dataDxfId="100"/>
    <tableColumn id="2" xr3:uid="{5CBCB92A-EB25-4935-A1E3-7E147A8BDA00}" name="2021/22" dataDxfId="99">
      <calculatedColumnFormula>C3*ConvFactor</calculatedColumnFormula>
    </tableColumn>
    <tableColumn id="3" xr3:uid="{C2989912-CA79-4531-A04F-478358E96E5A}" name="2022/23" dataDxfId="98">
      <calculatedColumnFormula>D3*ConvFactor</calculatedColumnFormula>
    </tableColumn>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A0E77B-835C-4454-9345-0C0FD9684AD9}" name="Table52" displayName="Table52" ref="C2:F10" totalsRowShown="0" headerRowDxfId="97" dataDxfId="96">
  <autoFilter ref="C2:F10" xr:uid="{5B713102-0140-4E4D-8B6B-186A040FDE5D}"/>
  <tableColumns count="4">
    <tableColumn id="1" xr3:uid="{15E54E11-47C4-4F1C-A15D-D92E2C7F795D}" name="Column1" dataDxfId="95"/>
    <tableColumn id="4" xr3:uid="{30958A0A-104A-4188-AD62-C76B91EDD987}" name="Column4" dataDxfId="94"/>
    <tableColumn id="7" xr3:uid="{D9C0AE4C-06C5-45BF-B939-F9C35DAE6957}" name="Column7" dataDxfId="93"/>
    <tableColumn id="8" xr3:uid="{65CA5591-6A22-43A3-AD68-571B35916D89}" name="Column8" dataDxfId="9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16B2452-6709-48DF-9F25-6B6A52C5E9A3}" name="Table19" displayName="Table19" ref="C12:F19" totalsRowShown="0" dataDxfId="91" headerRowBorderDxfId="90">
  <autoFilter ref="C12:F19" xr:uid="{0E064DB0-E67C-4935-9792-CBA688E942FA}"/>
  <tableColumns count="4">
    <tableColumn id="1" xr3:uid="{B4AECAF9-D81A-44B9-9D65-11AE48201F7B}" name="Winter supply (GWh/d)" dataDxfId="89"/>
    <tableColumn id="2" xr3:uid="{B3FC61CA-22BF-4F81-BE46-C27654E9B6A9}" name="2020/21" dataDxfId="88">
      <calculatedColumnFormula>D4*$H$3</calculatedColumnFormula>
    </tableColumn>
    <tableColumn id="3" xr3:uid="{9882A601-7430-48FD-852F-5E82A654F6E3}" name="2021/22" dataDxfId="87">
      <calculatedColumnFormula>E4*$H$3</calculatedColumnFormula>
    </tableColumn>
    <tableColumn id="4" xr3:uid="{69EAE527-FD7B-4A0E-AF0D-4DB39E111D3B}" name="-" dataDxfId="86">
      <calculatedColumnFormula>F4*$H$3</calculatedColumnFormula>
    </tableColumn>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3CB2AE-D793-4B33-AB3C-17509C62727A}" name="Table7" displayName="Table7" ref="B2:D7" totalsRowShown="0" headerRowDxfId="85" dataDxfId="84" headerRowBorderDxfId="82" tableBorderDxfId="83" totalsRowBorderDxfId="81">
  <tableColumns count="3">
    <tableColumn id="1" xr3:uid="{FFAA2300-5671-4BF3-A8BA-F5F306B67790}" name="Forecast (mcm/d)" dataDxfId="80"/>
    <tableColumn id="2" xr3:uid="{BC2F480E-92C3-4B42-A393-65112E76A072}" name="2021/22" dataDxfId="79"/>
    <tableColumn id="3" xr3:uid="{4A695D7B-8CCD-4ADA-BBB7-924A85AD3C0B}" name="2022/23" dataDxfId="78"/>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BDD55-4B2A-4D59-B368-F5DB539BB682}" name="Table716" displayName="Table716" ref="B9:D14" totalsRowShown="0" headerRowDxfId="77" dataDxfId="76" headerRowBorderDxfId="74" tableBorderDxfId="75" totalsRowBorderDxfId="73">
  <tableColumns count="3">
    <tableColumn id="1" xr3:uid="{E72CD1D8-002C-4B0A-9A18-B1F90FC0512C}" name="Forecast (GWh/d)" dataDxfId="72"/>
    <tableColumn id="2" xr3:uid="{5FA98251-17DB-454F-A044-332BB76AFB4C}" name="2021/22" dataDxfId="71">
      <calculatedColumnFormula>C3*ConvFactor</calculatedColumnFormula>
    </tableColumn>
    <tableColumn id="3" xr3:uid="{D5B4B098-BBA5-47BB-BFBE-F6B12D75E9BE}" name="2022/23" dataDxfId="70">
      <calculatedColumnFormula>D3*ConvFactor</calculatedColumnFormula>
    </tableColumn>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7914BD4-955A-4C8D-8FDA-3558F6844C4D}" name="Table21" displayName="Table21" ref="A2:D9" totalsRowShown="0" headerRowDxfId="69" dataDxfId="68">
  <autoFilter ref="A2:D9" xr:uid="{C7914BD4-955A-4C8D-8FDA-3558F6844C4D}"/>
  <tableColumns count="4">
    <tableColumn id="1" xr3:uid="{6C3F8C28-58BD-42DB-B3C8-47606C900F27}" name="Type" dataDxfId="67"/>
    <tableColumn id="2" xr3:uid="{0C69635C-F776-4E52-BFDA-BB3F814F62FC}" name="Total winter demand (bcm)" dataDxfId="66"/>
    <tableColumn id="3" xr3:uid="{DFB7C494-61C4-4138-BB67-B67049801AA8}" name="Column1" dataDxfId="65"/>
    <tableColumn id="4" xr3:uid="{034F168B-B4FF-4331-AA5F-F51E28F2E283}" name="Column2" dataDxfId="6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8ED3AD7-5D46-4BBB-BD8E-9CBC31591DFB}" name="Table22" displayName="Table22" ref="A13:D20" totalsRowShown="0" headerRowDxfId="63" dataDxfId="62">
  <autoFilter ref="A13:D20" xr:uid="{48ED3AD7-5D46-4BBB-BD8E-9CBC31591DFB}"/>
  <tableColumns count="4">
    <tableColumn id="1" xr3:uid="{C1820C39-71D6-489B-ACB0-B3C365ACE862}" name="Source" dataDxfId="61"/>
    <tableColumn id="2" xr3:uid="{5F4789B4-0CDE-424A-8ECB-2811A6737644}" name="Total winter supply (bcm)" dataDxfId="60"/>
    <tableColumn id="3" xr3:uid="{9504E38C-6EDA-4863-B0F5-E0313A3A51A7}" name="Total winter supply (%)" dataDxfId="59"/>
    <tableColumn id="5" xr3:uid="{CD4E43EA-DAD6-4233-BCFB-6FCBEB89CB52}" name="Utilisation (%)" dataDxfId="5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57C7E6E-8D63-47A6-9B6E-3A2ACE9EF86C}" name="Table2124" displayName="Table2124" ref="F2:I9" totalsRowShown="0" headerRowDxfId="57" dataDxfId="56">
  <autoFilter ref="F2:I9" xr:uid="{D57C7E6E-8D63-47A6-9B6E-3A2ACE9EF86C}"/>
  <tableColumns count="4">
    <tableColumn id="1" xr3:uid="{0DAC56CA-A9F1-42C2-A530-5F6F0C725D8A}" name="Type" dataDxfId="55"/>
    <tableColumn id="2" xr3:uid="{F9492F4E-FC3A-4D6B-815F-16784BC03B14}" name="Total winter demand (GWh)" dataDxfId="54"/>
    <tableColumn id="3" xr3:uid="{F6468160-CAF1-49D5-99CD-4BD9BA8E4C79}" name="Column1" dataDxfId="53"/>
    <tableColumn id="4" xr3:uid="{B6F54075-E08E-4598-8F35-55287B3E6E04}" name="Column2" dataDxfId="5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N12" dT="2022-09-27T13:29:44.79" personId="{4A832C89-F2CC-4928-8F1C-6B4A3DA6AA98}" id="{67F19C20-0E50-4588-97AB-A02DF9AA9FAE}">
    <text>as of 27th september 2022</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customProperty" Target="../customProperty12.bin"/><Relationship Id="rId5" Type="http://schemas.openxmlformats.org/officeDocument/2006/relationships/table" Target="../tables/table10.xml"/><Relationship Id="rId4"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customProperty" Target="../customProperty13.bin"/><Relationship Id="rId5" Type="http://schemas.openxmlformats.org/officeDocument/2006/relationships/table" Target="../tables/table14.xml"/><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8.bin"/><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7.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29.bin"/><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31.bin"/><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32.bin"/><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33.bin"/><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34.bin"/><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customProperty" Target="../customProperty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customProperty" Target="../customProperty36.bin"/></Relationships>
</file>

<file path=xl/worksheets/_rels/sheet37.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8.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D167-E2B5-4F37-AEF2-63DD4F304105}">
  <sheetPr>
    <tabColor rgb="FF00B050"/>
  </sheetPr>
  <dimension ref="A1:J549"/>
  <sheetViews>
    <sheetView zoomScale="70" zoomScaleNormal="70" workbookViewId="0">
      <pane ySplit="1" topLeftCell="A2" activePane="bottomLeft" state="frozen"/>
      <selection pane="bottomLeft" activeCell="H331" sqref="H331"/>
    </sheetView>
  </sheetViews>
  <sheetFormatPr defaultRowHeight="14.45"/>
  <cols>
    <col min="1" max="1" width="8.5703125" style="96"/>
    <col min="3" max="3" width="2.42578125" customWidth="1"/>
    <col min="4" max="4" width="11.42578125" customWidth="1"/>
    <col min="5" max="6" width="10.5703125" customWidth="1"/>
    <col min="7" max="7" width="11.42578125" customWidth="1"/>
    <col min="8" max="9" width="39.42578125" bestFit="1" customWidth="1"/>
    <col min="10" max="10" width="14.42578125" bestFit="1" customWidth="1"/>
  </cols>
  <sheetData>
    <row r="1" spans="1:10">
      <c r="A1" s="96" t="s">
        <v>0</v>
      </c>
      <c r="B1" t="s">
        <v>1</v>
      </c>
      <c r="D1" t="s">
        <v>2</v>
      </c>
      <c r="E1" t="s">
        <v>3</v>
      </c>
      <c r="F1" t="s">
        <v>4</v>
      </c>
      <c r="G1" t="s">
        <v>5</v>
      </c>
      <c r="H1" t="s">
        <v>6</v>
      </c>
      <c r="I1" t="s">
        <v>7</v>
      </c>
      <c r="J1" t="s">
        <v>8</v>
      </c>
    </row>
    <row r="2" spans="1:10">
      <c r="A2" s="96" t="s">
        <v>9</v>
      </c>
      <c r="B2">
        <v>33.767640619999995</v>
      </c>
      <c r="D2">
        <v>41.721587559999996</v>
      </c>
      <c r="E2">
        <v>71.295382169999996</v>
      </c>
      <c r="F2">
        <v>26.672391709999999</v>
      </c>
      <c r="G2">
        <v>31.698559360000001</v>
      </c>
    </row>
    <row r="3" spans="1:10">
      <c r="A3" s="96" t="s">
        <v>10</v>
      </c>
      <c r="B3">
        <v>33.588867309999998</v>
      </c>
      <c r="D3">
        <v>44.420771469999998</v>
      </c>
      <c r="E3">
        <v>71.861009199999998</v>
      </c>
      <c r="F3">
        <v>27.340593589999997</v>
      </c>
      <c r="G3">
        <v>32.938249689999999</v>
      </c>
    </row>
    <row r="4" spans="1:10">
      <c r="A4" s="96" t="s">
        <v>11</v>
      </c>
      <c r="B4">
        <v>29.635339520000002</v>
      </c>
      <c r="D4">
        <v>47.281144429999998</v>
      </c>
      <c r="E4">
        <v>71.163500219999989</v>
      </c>
      <c r="F4">
        <v>33.029101699999998</v>
      </c>
      <c r="G4">
        <v>34.664437880000001</v>
      </c>
    </row>
    <row r="5" spans="1:10">
      <c r="A5" s="96" t="s">
        <v>12</v>
      </c>
      <c r="B5">
        <v>34.412396819999998</v>
      </c>
      <c r="D5">
        <v>47.366135020000002</v>
      </c>
      <c r="E5">
        <v>71.969445469999997</v>
      </c>
      <c r="F5">
        <v>30.373878439999999</v>
      </c>
      <c r="G5">
        <v>34.86665687</v>
      </c>
    </row>
    <row r="6" spans="1:10">
      <c r="A6" s="96" t="s">
        <v>13</v>
      </c>
      <c r="B6">
        <v>34.957508879999999</v>
      </c>
      <c r="D6">
        <v>46.325732969999997</v>
      </c>
      <c r="E6">
        <v>73.053808169999996</v>
      </c>
      <c r="F6">
        <v>28.550976819999995</v>
      </c>
      <c r="G6">
        <v>35.329709049999998</v>
      </c>
    </row>
    <row r="7" spans="1:10">
      <c r="A7" s="96" t="s">
        <v>14</v>
      </c>
      <c r="B7">
        <v>38.190082009999998</v>
      </c>
      <c r="D7">
        <v>47.726612349999996</v>
      </c>
      <c r="E7">
        <v>71.761365059999989</v>
      </c>
      <c r="F7">
        <v>28.041033279999997</v>
      </c>
      <c r="G7">
        <v>35.508482360000002</v>
      </c>
    </row>
    <row r="8" spans="1:10">
      <c r="A8" s="96" t="s">
        <v>15</v>
      </c>
      <c r="B8">
        <v>39.494247959999996</v>
      </c>
      <c r="D8">
        <v>48.453428429999995</v>
      </c>
      <c r="E8">
        <v>71.547423229999993</v>
      </c>
      <c r="F8">
        <v>26.988908389999999</v>
      </c>
      <c r="G8">
        <v>38.360063189999998</v>
      </c>
    </row>
    <row r="9" spans="1:10">
      <c r="A9" s="96" t="s">
        <v>16</v>
      </c>
      <c r="B9">
        <v>33.243043530000001</v>
      </c>
      <c r="D9">
        <v>48.834420729999991</v>
      </c>
      <c r="E9">
        <v>69.185270969999991</v>
      </c>
      <c r="F9">
        <v>25.312542269999998</v>
      </c>
      <c r="G9">
        <v>39.259791159999999</v>
      </c>
    </row>
    <row r="10" spans="1:10">
      <c r="A10" s="96" t="s">
        <v>17</v>
      </c>
      <c r="B10">
        <v>34.986815979999996</v>
      </c>
      <c r="D10">
        <v>48.20431808</v>
      </c>
      <c r="E10">
        <v>65.375347970000007</v>
      </c>
      <c r="F10">
        <v>21.833789499999998</v>
      </c>
      <c r="G10">
        <v>37.228809130000002</v>
      </c>
    </row>
    <row r="11" spans="1:10">
      <c r="A11" s="96" t="s">
        <v>18</v>
      </c>
      <c r="B11">
        <v>39.910408779999997</v>
      </c>
      <c r="D11">
        <v>44.198037509999999</v>
      </c>
      <c r="E11">
        <v>64.578194850000003</v>
      </c>
      <c r="F11">
        <v>23.51308633</v>
      </c>
      <c r="G11">
        <v>36.800925470000003</v>
      </c>
    </row>
    <row r="12" spans="1:10">
      <c r="A12" s="96" t="s">
        <v>19</v>
      </c>
      <c r="B12">
        <v>43.131259069999999</v>
      </c>
      <c r="D12">
        <v>43.708608939999998</v>
      </c>
      <c r="E12">
        <v>62.667371930000002</v>
      </c>
      <c r="F12">
        <v>24.257486669999999</v>
      </c>
      <c r="G12">
        <v>36.247021279999998</v>
      </c>
    </row>
    <row r="13" spans="1:10">
      <c r="A13" s="96" t="s">
        <v>20</v>
      </c>
      <c r="B13">
        <v>41.604359159999994</v>
      </c>
      <c r="D13">
        <v>43.395022969999992</v>
      </c>
      <c r="E13">
        <v>66.295590910000001</v>
      </c>
      <c r="F13">
        <v>25.966090599999998</v>
      </c>
      <c r="G13">
        <v>37.838396809999999</v>
      </c>
    </row>
    <row r="14" spans="1:10">
      <c r="A14" s="96" t="s">
        <v>21</v>
      </c>
      <c r="B14">
        <v>41.997074300000001</v>
      </c>
      <c r="D14">
        <v>45.250162400000001</v>
      </c>
      <c r="E14">
        <v>66.313175169999994</v>
      </c>
      <c r="F14">
        <v>25.221690259999999</v>
      </c>
      <c r="G14">
        <v>37.11158073</v>
      </c>
    </row>
    <row r="15" spans="1:10">
      <c r="A15" s="96" t="s">
        <v>22</v>
      </c>
      <c r="B15">
        <v>42.803019549999995</v>
      </c>
      <c r="D15">
        <v>44.532138449999998</v>
      </c>
      <c r="E15">
        <v>67.722846679999989</v>
      </c>
      <c r="F15">
        <v>29.600171</v>
      </c>
      <c r="G15">
        <v>38.231111949999999</v>
      </c>
    </row>
    <row r="16" spans="1:10">
      <c r="A16" s="96" t="s">
        <v>23</v>
      </c>
      <c r="B16">
        <v>41.648319809999997</v>
      </c>
      <c r="D16">
        <v>43.767223139999999</v>
      </c>
      <c r="E16">
        <v>69.059250439999985</v>
      </c>
      <c r="F16">
        <v>28.363411379999999</v>
      </c>
      <c r="G16">
        <v>40.285539659999998</v>
      </c>
    </row>
    <row r="17" spans="1:7">
      <c r="A17" s="96" t="s">
        <v>24</v>
      </c>
      <c r="B17">
        <v>38.949135899999995</v>
      </c>
      <c r="D17">
        <v>41.487130759999999</v>
      </c>
      <c r="E17">
        <v>67.019476279999992</v>
      </c>
      <c r="F17">
        <v>26.124348939999997</v>
      </c>
      <c r="G17">
        <v>40.511204329999998</v>
      </c>
    </row>
    <row r="18" spans="1:7">
      <c r="A18" s="96" t="s">
        <v>25</v>
      </c>
      <c r="B18">
        <v>40.637224859999996</v>
      </c>
      <c r="D18">
        <v>44.634713299999994</v>
      </c>
      <c r="E18">
        <v>63.209553280000002</v>
      </c>
      <c r="F18">
        <v>28.360480669999998</v>
      </c>
      <c r="G18">
        <v>40.262093980000003</v>
      </c>
    </row>
    <row r="19" spans="1:7">
      <c r="A19" s="96" t="s">
        <v>26</v>
      </c>
      <c r="B19">
        <v>44.55558413</v>
      </c>
      <c r="D19">
        <v>45.933017829999997</v>
      </c>
      <c r="E19">
        <v>64.815582359999993</v>
      </c>
      <c r="F19">
        <v>29.919618389999997</v>
      </c>
      <c r="G19">
        <v>40.221064040000002</v>
      </c>
    </row>
    <row r="20" spans="1:7">
      <c r="A20" s="96" t="s">
        <v>27</v>
      </c>
      <c r="B20">
        <v>45.806997299999999</v>
      </c>
      <c r="D20">
        <v>43.072644869999998</v>
      </c>
      <c r="E20">
        <v>67.87524359999999</v>
      </c>
      <c r="F20">
        <v>27.018215489999999</v>
      </c>
      <c r="G20">
        <v>39.84300245</v>
      </c>
    </row>
    <row r="21" spans="1:7">
      <c r="A21" s="96" t="s">
        <v>28</v>
      </c>
      <c r="B21">
        <v>47.345620049999994</v>
      </c>
      <c r="D21">
        <v>44.215621769999998</v>
      </c>
      <c r="E21">
        <v>66.146124700000001</v>
      </c>
      <c r="F21">
        <v>25.07515476</v>
      </c>
      <c r="G21">
        <v>39.895755229999999</v>
      </c>
    </row>
    <row r="22" spans="1:7">
      <c r="A22" s="96" t="s">
        <v>29</v>
      </c>
      <c r="B22">
        <v>44.763664540000001</v>
      </c>
      <c r="D22">
        <v>42.378066599999997</v>
      </c>
      <c r="E22">
        <v>60.659835579999992</v>
      </c>
      <c r="F22">
        <v>23.510155619999999</v>
      </c>
      <c r="G22">
        <v>40.616709890000003</v>
      </c>
    </row>
    <row r="23" spans="1:7">
      <c r="A23" s="96" t="s">
        <v>30</v>
      </c>
      <c r="B23">
        <v>45.654600379999998</v>
      </c>
      <c r="D23">
        <v>42.64769192</v>
      </c>
      <c r="E23">
        <v>62.638064830000005</v>
      </c>
      <c r="F23">
        <v>26.191755270000002</v>
      </c>
      <c r="G23">
        <v>40.971325800000002</v>
      </c>
    </row>
    <row r="24" spans="1:7">
      <c r="A24" s="96" t="s">
        <v>31</v>
      </c>
      <c r="B24">
        <v>44.40611792</v>
      </c>
      <c r="D24">
        <v>46.152821079999995</v>
      </c>
      <c r="E24">
        <v>61.12288775999999</v>
      </c>
      <c r="F24">
        <v>28.471847650000001</v>
      </c>
      <c r="G24">
        <v>41.317149579999999</v>
      </c>
    </row>
    <row r="25" spans="1:7">
      <c r="A25" s="96" t="s">
        <v>32</v>
      </c>
      <c r="B25">
        <v>47.709028089999997</v>
      </c>
      <c r="D25">
        <v>45.464104229999997</v>
      </c>
      <c r="E25">
        <v>62.635134119999996</v>
      </c>
      <c r="F25">
        <v>29.48001189</v>
      </c>
      <c r="G25">
        <v>41.364040940000002</v>
      </c>
    </row>
    <row r="26" spans="1:7">
      <c r="A26" s="96" t="s">
        <v>33</v>
      </c>
      <c r="B26">
        <v>47.43647206</v>
      </c>
      <c r="D26">
        <v>44.716773179999997</v>
      </c>
      <c r="E26">
        <v>64.918157210000004</v>
      </c>
      <c r="F26">
        <v>29.837558509999997</v>
      </c>
      <c r="G26">
        <v>42.164124770000001</v>
      </c>
    </row>
    <row r="27" spans="1:7">
      <c r="A27" s="96" t="s">
        <v>34</v>
      </c>
      <c r="B27">
        <v>45.663392510000001</v>
      </c>
      <c r="D27">
        <v>46.677418169999996</v>
      </c>
      <c r="E27">
        <v>62.1017449</v>
      </c>
      <c r="F27">
        <v>23.507224910000001</v>
      </c>
      <c r="G27">
        <v>39.05757217</v>
      </c>
    </row>
    <row r="28" spans="1:7">
      <c r="A28" s="96" t="s">
        <v>35</v>
      </c>
      <c r="B28">
        <v>45.786482329999998</v>
      </c>
      <c r="D28">
        <v>42.032242819999993</v>
      </c>
      <c r="E28">
        <v>61.46578083</v>
      </c>
      <c r="F28">
        <v>20.44463296</v>
      </c>
      <c r="G28">
        <v>41.492992180000002</v>
      </c>
    </row>
    <row r="29" spans="1:7">
      <c r="A29" s="96" t="s">
        <v>36</v>
      </c>
      <c r="B29">
        <v>46.308148709999998</v>
      </c>
      <c r="D29">
        <v>44.631782589999993</v>
      </c>
      <c r="E29">
        <v>64.827305199999998</v>
      </c>
      <c r="F29">
        <v>27.314217200000002</v>
      </c>
      <c r="G29">
        <v>39.253929739999997</v>
      </c>
    </row>
    <row r="30" spans="1:7">
      <c r="A30" s="96" t="s">
        <v>37</v>
      </c>
      <c r="B30">
        <v>44.895546490000001</v>
      </c>
      <c r="D30">
        <v>46.111791139999994</v>
      </c>
      <c r="E30">
        <v>65.284495959999987</v>
      </c>
      <c r="F30">
        <v>25.772663739999999</v>
      </c>
      <c r="G30">
        <v>38.172497749999998</v>
      </c>
    </row>
    <row r="31" spans="1:7">
      <c r="A31" s="96" t="s">
        <v>38</v>
      </c>
      <c r="B31">
        <v>44.441286439999999</v>
      </c>
      <c r="D31">
        <v>47.852632880000002</v>
      </c>
      <c r="E31">
        <v>65.662557549999988</v>
      </c>
      <c r="F31">
        <v>22.739378890000001</v>
      </c>
      <c r="G31">
        <v>34.157425050000001</v>
      </c>
    </row>
    <row r="32" spans="1:7">
      <c r="A32" s="96" t="s">
        <v>39</v>
      </c>
      <c r="B32">
        <v>45.880265049999991</v>
      </c>
      <c r="D32">
        <v>48.365507129999997</v>
      </c>
      <c r="E32">
        <v>62.863729499999998</v>
      </c>
      <c r="F32">
        <v>26.848234309999999</v>
      </c>
      <c r="G32">
        <v>34.028473810000001</v>
      </c>
    </row>
    <row r="33" spans="1:7">
      <c r="A33" s="96" t="s">
        <v>40</v>
      </c>
      <c r="B33">
        <v>48.213110209999996</v>
      </c>
      <c r="D33">
        <v>47.073064019999997</v>
      </c>
      <c r="E33">
        <v>61.495087929999997</v>
      </c>
      <c r="F33">
        <v>28.284282209999997</v>
      </c>
      <c r="G33">
        <v>33.21959785</v>
      </c>
    </row>
    <row r="34" spans="1:7">
      <c r="A34" s="96" t="s">
        <v>41</v>
      </c>
      <c r="B34">
        <v>53.734567849999998</v>
      </c>
      <c r="D34">
        <v>47.621106789999999</v>
      </c>
      <c r="E34">
        <v>61.694376210000001</v>
      </c>
      <c r="F34">
        <v>27.44902986</v>
      </c>
      <c r="G34">
        <v>30.734355770000001</v>
      </c>
    </row>
    <row r="35" spans="1:7">
      <c r="A35" s="96" t="s">
        <v>42</v>
      </c>
      <c r="B35">
        <v>51.823744929999997</v>
      </c>
      <c r="D35">
        <v>48.136911749999996</v>
      </c>
      <c r="E35">
        <v>61.281146100000001</v>
      </c>
      <c r="F35">
        <v>29.116603850000001</v>
      </c>
      <c r="G35">
        <v>38.436261649999999</v>
      </c>
    </row>
    <row r="36" spans="1:7">
      <c r="A36" s="96" t="s">
        <v>43</v>
      </c>
      <c r="B36">
        <v>42.691652570000002</v>
      </c>
      <c r="D36">
        <v>47.049618339999995</v>
      </c>
      <c r="E36">
        <v>61.559563549999993</v>
      </c>
      <c r="F36">
        <v>33.228389979999996</v>
      </c>
      <c r="G36">
        <v>37.627385689999997</v>
      </c>
    </row>
    <row r="37" spans="1:7">
      <c r="A37" s="96" t="s">
        <v>44</v>
      </c>
      <c r="B37">
        <v>46.733101659999996</v>
      </c>
      <c r="D37">
        <v>47.73540448</v>
      </c>
      <c r="E37">
        <v>60.961698709999993</v>
      </c>
      <c r="F37">
        <v>30.962951149999999</v>
      </c>
      <c r="G37">
        <v>38.020100829999997</v>
      </c>
    </row>
    <row r="38" spans="1:7">
      <c r="A38" s="96" t="s">
        <v>45</v>
      </c>
      <c r="B38">
        <v>45.127072579999997</v>
      </c>
      <c r="D38">
        <v>50.534232529999997</v>
      </c>
      <c r="E38">
        <v>60.715519069999992</v>
      </c>
      <c r="F38">
        <v>33.843839080000002</v>
      </c>
      <c r="G38">
        <v>36.589914350000001</v>
      </c>
    </row>
    <row r="39" spans="1:7">
      <c r="A39" s="96" t="s">
        <v>46</v>
      </c>
      <c r="B39">
        <v>48.517904049999999</v>
      </c>
      <c r="D39">
        <v>50.311498569999991</v>
      </c>
      <c r="E39">
        <v>63.109909139999999</v>
      </c>
      <c r="F39">
        <v>35.55830443</v>
      </c>
      <c r="G39">
        <v>38.269211179999999</v>
      </c>
    </row>
    <row r="40" spans="1:7">
      <c r="A40" s="96" t="s">
        <v>47</v>
      </c>
      <c r="B40">
        <v>47.688513119999996</v>
      </c>
      <c r="D40">
        <v>52.351272729999998</v>
      </c>
      <c r="E40">
        <v>63.716566110000002</v>
      </c>
      <c r="F40">
        <v>37.91459527</v>
      </c>
      <c r="G40">
        <v>37.026590140000003</v>
      </c>
    </row>
    <row r="41" spans="1:7">
      <c r="A41" s="96" t="s">
        <v>48</v>
      </c>
      <c r="B41">
        <v>48.309823639999998</v>
      </c>
      <c r="D41">
        <v>53.409259039999995</v>
      </c>
      <c r="E41">
        <v>62.037269279999997</v>
      </c>
      <c r="F41">
        <v>37.483780899999992</v>
      </c>
      <c r="G41">
        <v>37.873565329999998</v>
      </c>
    </row>
    <row r="42" spans="1:7">
      <c r="A42" s="96" t="s">
        <v>49</v>
      </c>
      <c r="B42">
        <v>46.372624330000001</v>
      </c>
      <c r="D42">
        <v>52.269212850000002</v>
      </c>
      <c r="E42">
        <v>61.360275270000002</v>
      </c>
      <c r="F42">
        <v>36.90643103</v>
      </c>
      <c r="G42">
        <v>36.53130015</v>
      </c>
    </row>
    <row r="43" spans="1:7">
      <c r="A43" s="96" t="s">
        <v>50</v>
      </c>
      <c r="B43">
        <v>46.563120479999995</v>
      </c>
      <c r="D43">
        <v>53.400466909999999</v>
      </c>
      <c r="E43">
        <v>61.881941649999995</v>
      </c>
      <c r="F43">
        <v>35.657948569999995</v>
      </c>
      <c r="G43">
        <v>37.214155580000003</v>
      </c>
    </row>
    <row r="44" spans="1:7">
      <c r="A44" s="96" t="s">
        <v>51</v>
      </c>
      <c r="B44">
        <v>47.336827919999998</v>
      </c>
      <c r="D44">
        <v>53.45908111</v>
      </c>
      <c r="E44">
        <v>64.326153789999992</v>
      </c>
      <c r="F44">
        <v>40.364668829999999</v>
      </c>
      <c r="G44">
        <v>37.328453269999997</v>
      </c>
    </row>
    <row r="45" spans="1:7">
      <c r="A45" s="96" t="s">
        <v>52</v>
      </c>
      <c r="B45">
        <v>46.768270180000002</v>
      </c>
      <c r="D45">
        <v>55.153031489999996</v>
      </c>
      <c r="E45">
        <v>66.447987830000002</v>
      </c>
      <c r="F45">
        <v>39.230484059999995</v>
      </c>
      <c r="G45">
        <v>38.594519990000002</v>
      </c>
    </row>
    <row r="46" spans="1:7">
      <c r="A46" s="96" t="s">
        <v>53</v>
      </c>
      <c r="B46">
        <v>46.226088829999995</v>
      </c>
      <c r="D46">
        <v>52.342480599999995</v>
      </c>
      <c r="E46">
        <v>67.919204249999993</v>
      </c>
      <c r="F46">
        <v>38.263349760000004</v>
      </c>
      <c r="G46">
        <v>37.061758660000002</v>
      </c>
    </row>
    <row r="47" spans="1:7">
      <c r="A47" s="96" t="s">
        <v>54</v>
      </c>
      <c r="B47">
        <v>43.459498590000003</v>
      </c>
      <c r="D47">
        <v>51.853052030000001</v>
      </c>
      <c r="E47">
        <v>70.674071650000002</v>
      </c>
      <c r="F47">
        <v>40.306054629999998</v>
      </c>
      <c r="G47">
        <v>36.938668839999998</v>
      </c>
    </row>
    <row r="48" spans="1:7">
      <c r="A48" s="96" t="s">
        <v>55</v>
      </c>
      <c r="B48">
        <v>44.898477199999995</v>
      </c>
      <c r="D48">
        <v>51.45740618</v>
      </c>
      <c r="E48">
        <v>70.011731189999992</v>
      </c>
      <c r="F48">
        <v>40.57274924</v>
      </c>
      <c r="G48">
        <v>39.28030613</v>
      </c>
    </row>
    <row r="49" spans="1:7">
      <c r="A49" s="96" t="s">
        <v>56</v>
      </c>
      <c r="B49">
        <v>43.916689349999999</v>
      </c>
      <c r="D49">
        <v>52.629690179999997</v>
      </c>
      <c r="E49">
        <v>65.196574659999996</v>
      </c>
      <c r="F49">
        <v>39.649575589999998</v>
      </c>
      <c r="G49">
        <v>35.22127278</v>
      </c>
    </row>
    <row r="50" spans="1:7">
      <c r="A50" s="96" t="s">
        <v>57</v>
      </c>
      <c r="B50">
        <v>48.359645709999995</v>
      </c>
      <c r="D50">
        <v>51.240533639999995</v>
      </c>
      <c r="E50">
        <v>67.585103309999994</v>
      </c>
      <c r="F50">
        <v>39.974884400000001</v>
      </c>
      <c r="G50">
        <v>36.49320092</v>
      </c>
    </row>
    <row r="51" spans="1:7">
      <c r="A51" s="96" t="s">
        <v>58</v>
      </c>
      <c r="B51">
        <v>47.09944041</v>
      </c>
      <c r="D51">
        <v>52.638482310000001</v>
      </c>
      <c r="E51">
        <v>65.680141809999995</v>
      </c>
      <c r="F51">
        <v>41.243881829999999</v>
      </c>
      <c r="G51">
        <v>36.724727010000002</v>
      </c>
    </row>
    <row r="52" spans="1:7">
      <c r="A52" s="96" t="s">
        <v>59</v>
      </c>
      <c r="B52">
        <v>45.804066589999998</v>
      </c>
      <c r="D52">
        <v>54.080391629999994</v>
      </c>
      <c r="E52">
        <v>64.493204259999999</v>
      </c>
      <c r="F52">
        <v>39.470802280000001</v>
      </c>
      <c r="G52">
        <v>33.591798019999999</v>
      </c>
    </row>
    <row r="53" spans="1:7">
      <c r="A53" s="96" t="s">
        <v>60</v>
      </c>
      <c r="B53">
        <v>43.236764629999996</v>
      </c>
      <c r="D53">
        <v>52.017171789999992</v>
      </c>
      <c r="E53">
        <v>66.069926240000001</v>
      </c>
      <c r="F53">
        <v>42.776643159999999</v>
      </c>
      <c r="G53">
        <v>34.863726159999999</v>
      </c>
    </row>
    <row r="54" spans="1:7">
      <c r="A54" s="96" t="s">
        <v>61</v>
      </c>
      <c r="B54">
        <v>45.405490029999996</v>
      </c>
      <c r="D54">
        <v>53.464942529999995</v>
      </c>
      <c r="E54">
        <v>66.506602029999996</v>
      </c>
      <c r="F54">
        <v>41.305426739999994</v>
      </c>
      <c r="G54">
        <v>35.55830443</v>
      </c>
    </row>
    <row r="55" spans="1:7">
      <c r="A55" s="96" t="s">
        <v>62</v>
      </c>
      <c r="B55">
        <v>46.012146999999999</v>
      </c>
      <c r="D55">
        <v>55.155962199999991</v>
      </c>
      <c r="E55">
        <v>65.275703829999998</v>
      </c>
      <c r="F55">
        <v>41.402140170000003</v>
      </c>
      <c r="G55">
        <v>38.269211179999999</v>
      </c>
    </row>
    <row r="56" spans="1:7">
      <c r="A56" s="96" t="s">
        <v>63</v>
      </c>
      <c r="B56">
        <v>47.319243659999998</v>
      </c>
      <c r="D56">
        <v>55.885708989999998</v>
      </c>
      <c r="E56">
        <v>65.378278679999994</v>
      </c>
      <c r="F56">
        <v>41.463685079999998</v>
      </c>
      <c r="G56">
        <v>37.905803140000003</v>
      </c>
    </row>
    <row r="57" spans="1:7">
      <c r="A57" s="96" t="s">
        <v>64</v>
      </c>
      <c r="B57">
        <v>47.462848449999996</v>
      </c>
      <c r="D57">
        <v>55.287844149999998</v>
      </c>
      <c r="E57">
        <v>65.205366789999999</v>
      </c>
      <c r="F57">
        <v>42.562701329999996</v>
      </c>
      <c r="G57">
        <v>39.508901510000001</v>
      </c>
    </row>
    <row r="58" spans="1:7">
      <c r="A58" s="96" t="s">
        <v>65</v>
      </c>
      <c r="B58">
        <v>47.117024669999992</v>
      </c>
      <c r="D58">
        <v>55.589707279999999</v>
      </c>
      <c r="E58">
        <v>63.92757722999999</v>
      </c>
      <c r="F58">
        <v>40.643086279999999</v>
      </c>
      <c r="G58">
        <v>40.859958820000003</v>
      </c>
    </row>
    <row r="59" spans="1:7">
      <c r="A59" s="96" t="s">
        <v>66</v>
      </c>
      <c r="B59">
        <v>46.302287290000002</v>
      </c>
      <c r="D59">
        <v>56.055690169999998</v>
      </c>
      <c r="E59">
        <v>65.814954469999989</v>
      </c>
      <c r="F59">
        <v>42.325313819999998</v>
      </c>
      <c r="G59">
        <v>42.864564459999997</v>
      </c>
    </row>
    <row r="60" spans="1:7">
      <c r="A60" s="96" t="s">
        <v>67</v>
      </c>
      <c r="B60">
        <v>48.834420729999991</v>
      </c>
      <c r="D60">
        <v>57.016963049999994</v>
      </c>
      <c r="E60">
        <v>63.288682449999996</v>
      </c>
      <c r="F60">
        <v>40.774968229999999</v>
      </c>
      <c r="G60">
        <v>41.088554199999997</v>
      </c>
    </row>
    <row r="61" spans="1:7">
      <c r="A61" s="96" t="s">
        <v>68</v>
      </c>
      <c r="B61">
        <v>49.892407039999995</v>
      </c>
      <c r="D61">
        <v>56.653555009999998</v>
      </c>
      <c r="E61">
        <v>62.875452339999995</v>
      </c>
      <c r="F61">
        <v>40.827721009999998</v>
      </c>
      <c r="G61">
        <v>39.582169260000001</v>
      </c>
    </row>
    <row r="62" spans="1:7">
      <c r="A62" s="96" t="s">
        <v>69</v>
      </c>
      <c r="B62">
        <v>49.476246219999993</v>
      </c>
      <c r="D62">
        <v>59.00691513999999</v>
      </c>
      <c r="E62">
        <v>63.180246180000005</v>
      </c>
      <c r="F62">
        <v>41.328872419999996</v>
      </c>
      <c r="G62">
        <v>42.240323230000001</v>
      </c>
    </row>
    <row r="63" spans="1:7">
      <c r="A63" s="96" t="s">
        <v>70</v>
      </c>
      <c r="B63">
        <v>48.822697889999993</v>
      </c>
      <c r="D63">
        <v>58.288891189999994</v>
      </c>
      <c r="E63">
        <v>65.486714950000007</v>
      </c>
      <c r="F63">
        <v>40.265024689999997</v>
      </c>
      <c r="G63">
        <v>43.242626049999998</v>
      </c>
    </row>
    <row r="64" spans="1:7">
      <c r="A64" s="96" t="s">
        <v>71</v>
      </c>
      <c r="B64">
        <v>46.325732969999997</v>
      </c>
      <c r="D64">
        <v>56.694584949999999</v>
      </c>
      <c r="E64">
        <v>63.320920260000001</v>
      </c>
      <c r="F64">
        <v>39.573377129999997</v>
      </c>
      <c r="G64">
        <v>42.612523400000001</v>
      </c>
    </row>
    <row r="65" spans="1:7">
      <c r="A65" s="96" t="s">
        <v>72</v>
      </c>
      <c r="B65">
        <v>45.607709020000001</v>
      </c>
      <c r="D65">
        <v>54.906851849999995</v>
      </c>
      <c r="E65">
        <v>65.920460029999987</v>
      </c>
      <c r="F65">
        <v>36.208922049999998</v>
      </c>
      <c r="G65">
        <v>41.047524260000003</v>
      </c>
    </row>
    <row r="66" spans="1:7">
      <c r="A66" s="96" t="s">
        <v>73</v>
      </c>
      <c r="B66">
        <v>46.252465219999998</v>
      </c>
      <c r="D66">
        <v>59.097767150000003</v>
      </c>
      <c r="E66">
        <v>65.940974999999995</v>
      </c>
      <c r="F66">
        <v>36.777479789999994</v>
      </c>
      <c r="G66">
        <v>42.539255650000001</v>
      </c>
    </row>
    <row r="67" spans="1:7">
      <c r="A67" s="96" t="s">
        <v>74</v>
      </c>
      <c r="B67">
        <v>47.559561879999997</v>
      </c>
      <c r="D67">
        <v>56.524603769999999</v>
      </c>
      <c r="E67">
        <v>64.809720939999991</v>
      </c>
      <c r="F67">
        <v>33.74419494</v>
      </c>
      <c r="G67">
        <v>41.387486619999997</v>
      </c>
    </row>
    <row r="68" spans="1:7">
      <c r="A68" s="96" t="s">
        <v>75</v>
      </c>
      <c r="B68">
        <v>43.122466939999995</v>
      </c>
      <c r="D68">
        <v>56.52753448</v>
      </c>
      <c r="E68">
        <v>59.839236779999993</v>
      </c>
      <c r="F68">
        <v>33.105300159999999</v>
      </c>
      <c r="G68">
        <v>42.366343759999999</v>
      </c>
    </row>
    <row r="69" spans="1:7">
      <c r="A69" s="96" t="s">
        <v>76</v>
      </c>
      <c r="B69">
        <v>42.556839909999994</v>
      </c>
      <c r="D69">
        <v>59.994564409999995</v>
      </c>
      <c r="E69">
        <v>58.576100769999996</v>
      </c>
      <c r="F69">
        <v>34.907686810000001</v>
      </c>
      <c r="G69">
        <v>41.481269339999997</v>
      </c>
    </row>
    <row r="70" spans="1:7">
      <c r="A70" s="96" t="s">
        <v>77</v>
      </c>
      <c r="B70">
        <v>42.545117069999996</v>
      </c>
      <c r="D70">
        <v>58.277168349999997</v>
      </c>
      <c r="E70">
        <v>59.452383059999995</v>
      </c>
      <c r="F70">
        <v>34.945786039999994</v>
      </c>
      <c r="G70">
        <v>40.766176100000003</v>
      </c>
    </row>
    <row r="71" spans="1:7">
      <c r="A71" s="96" t="s">
        <v>78</v>
      </c>
      <c r="B71">
        <v>43.069714159999997</v>
      </c>
      <c r="D71">
        <v>59.135866379999989</v>
      </c>
      <c r="E71">
        <v>61.152194859999987</v>
      </c>
      <c r="F71">
        <v>34.957508879999999</v>
      </c>
      <c r="G71">
        <v>40.77789894</v>
      </c>
    </row>
    <row r="72" spans="1:7">
      <c r="A72" s="96" t="s">
        <v>79</v>
      </c>
      <c r="B72">
        <v>42.800088839999994</v>
      </c>
      <c r="D72">
        <v>60.445893749999996</v>
      </c>
      <c r="E72">
        <v>63.628644809999997</v>
      </c>
      <c r="F72">
        <v>31.727866459999998</v>
      </c>
      <c r="G72">
        <v>42.076203470000003</v>
      </c>
    </row>
    <row r="73" spans="1:7">
      <c r="A73" s="96" t="s">
        <v>80</v>
      </c>
      <c r="B73">
        <v>43.353993029999998</v>
      </c>
      <c r="D73">
        <v>67.497182010000003</v>
      </c>
      <c r="E73">
        <v>63.183176889999991</v>
      </c>
      <c r="F73">
        <v>32.37848408</v>
      </c>
      <c r="G73">
        <v>43.477082850000002</v>
      </c>
    </row>
    <row r="74" spans="1:7">
      <c r="A74" s="96" t="s">
        <v>81</v>
      </c>
      <c r="B74">
        <v>44.795902349999999</v>
      </c>
      <c r="D74">
        <v>69.88277995</v>
      </c>
      <c r="E74">
        <v>64.58112555999999</v>
      </c>
      <c r="F74">
        <v>35.889474659999998</v>
      </c>
      <c r="G74">
        <v>43.729123909999998</v>
      </c>
    </row>
    <row r="75" spans="1:7">
      <c r="A75" s="96" t="s">
        <v>82</v>
      </c>
      <c r="B75">
        <v>44.224413899999995</v>
      </c>
      <c r="D75">
        <v>62.37430092999999</v>
      </c>
      <c r="E75">
        <v>65.867707249999995</v>
      </c>
      <c r="F75">
        <v>30.795900679999995</v>
      </c>
      <c r="G75">
        <v>44.039779170000003</v>
      </c>
    </row>
    <row r="76" spans="1:7">
      <c r="A76" s="96" t="s">
        <v>83</v>
      </c>
      <c r="B76">
        <v>44.25665171</v>
      </c>
      <c r="D76">
        <v>60.152822750000006</v>
      </c>
      <c r="E76">
        <v>66.647276109999993</v>
      </c>
      <c r="F76">
        <v>31.965253969999999</v>
      </c>
      <c r="G76">
        <v>45.701491740000002</v>
      </c>
    </row>
    <row r="77" spans="1:7">
      <c r="A77" s="96" t="s">
        <v>84</v>
      </c>
      <c r="B77">
        <v>44.842793709999995</v>
      </c>
      <c r="D77">
        <v>60.070762869999996</v>
      </c>
      <c r="E77">
        <v>66.776227349999999</v>
      </c>
      <c r="F77">
        <v>31.924224029999998</v>
      </c>
      <c r="G77">
        <v>45.82751227</v>
      </c>
    </row>
    <row r="78" spans="1:7">
      <c r="A78" s="96" t="s">
        <v>85</v>
      </c>
      <c r="B78">
        <v>45.250162400000001</v>
      </c>
      <c r="D78">
        <v>63.725358239999991</v>
      </c>
      <c r="E78">
        <v>66.283868069999997</v>
      </c>
      <c r="F78">
        <v>32.77119922</v>
      </c>
      <c r="G78">
        <v>45.443589260000003</v>
      </c>
    </row>
    <row r="79" spans="1:7">
      <c r="A79" s="96" t="s">
        <v>86</v>
      </c>
      <c r="B79">
        <v>45.179825360000002</v>
      </c>
      <c r="D79">
        <v>61.881941649999995</v>
      </c>
      <c r="E79">
        <v>66.125609729999994</v>
      </c>
      <c r="F79">
        <v>34.037265939999997</v>
      </c>
      <c r="G79">
        <v>44.265443840000003</v>
      </c>
    </row>
    <row r="80" spans="1:7">
      <c r="A80" s="96" t="s">
        <v>87</v>
      </c>
      <c r="B80">
        <v>45.235508850000002</v>
      </c>
      <c r="D80">
        <v>63.174384760000002</v>
      </c>
      <c r="E80">
        <v>63.669674749999992</v>
      </c>
      <c r="F80">
        <v>32.853259099999995</v>
      </c>
      <c r="G80">
        <v>41.047524260000003</v>
      </c>
    </row>
    <row r="81" spans="1:7">
      <c r="A81" s="96" t="s">
        <v>88</v>
      </c>
      <c r="B81">
        <v>45.742521679999996</v>
      </c>
      <c r="D81">
        <v>58.655229939999991</v>
      </c>
      <c r="E81">
        <v>67.963164899999995</v>
      </c>
      <c r="F81">
        <v>33.609382279999998</v>
      </c>
      <c r="G81">
        <v>41.63952768</v>
      </c>
    </row>
    <row r="82" spans="1:7">
      <c r="A82" s="96" t="s">
        <v>89</v>
      </c>
      <c r="B82">
        <v>44.76073383</v>
      </c>
      <c r="D82">
        <v>58.810557569999993</v>
      </c>
      <c r="E82">
        <v>66.729335989999996</v>
      </c>
      <c r="F82">
        <v>32.949972530000004</v>
      </c>
      <c r="G82">
        <v>44.283028100000003</v>
      </c>
    </row>
    <row r="83" spans="1:7">
      <c r="A83" s="96" t="s">
        <v>90</v>
      </c>
      <c r="B83">
        <v>45.241370269999997</v>
      </c>
      <c r="D83">
        <v>58.400258169999994</v>
      </c>
      <c r="E83">
        <v>66.201808189999994</v>
      </c>
      <c r="F83">
        <v>33.081854479999997</v>
      </c>
      <c r="G83">
        <v>46.908944259999998</v>
      </c>
    </row>
    <row r="84" spans="1:7">
      <c r="A84" s="96" t="s">
        <v>91</v>
      </c>
      <c r="B84">
        <v>46.50157557</v>
      </c>
      <c r="D84">
        <v>55.015288119999994</v>
      </c>
      <c r="E84">
        <v>66.324898009999998</v>
      </c>
      <c r="F84">
        <v>32.167472959999998</v>
      </c>
      <c r="G84">
        <v>47.764711579999997</v>
      </c>
    </row>
    <row r="85" spans="1:7">
      <c r="A85" s="96" t="s">
        <v>92</v>
      </c>
      <c r="B85">
        <v>46.853260769999999</v>
      </c>
      <c r="D85">
        <v>55.076833029999996</v>
      </c>
      <c r="E85">
        <v>67.731638810000007</v>
      </c>
      <c r="F85">
        <v>28.565630369999997</v>
      </c>
      <c r="G85">
        <v>43.198665400000003</v>
      </c>
    </row>
    <row r="86" spans="1:7">
      <c r="A86" s="96" t="s">
        <v>93</v>
      </c>
      <c r="B86">
        <v>46.466407049999994</v>
      </c>
      <c r="D86">
        <v>53.447358270000002</v>
      </c>
      <c r="E86">
        <v>66.650206819999994</v>
      </c>
      <c r="F86">
        <v>27.958973399999998</v>
      </c>
      <c r="G86">
        <v>49.611058880000002</v>
      </c>
    </row>
    <row r="87" spans="1:7">
      <c r="A87" s="96" t="s">
        <v>94</v>
      </c>
      <c r="B87">
        <v>33.68851145</v>
      </c>
      <c r="D87">
        <v>53.268584959999998</v>
      </c>
      <c r="E87">
        <v>65.231743179999995</v>
      </c>
      <c r="F87">
        <v>29.729122239999999</v>
      </c>
      <c r="G87">
        <v>50.74817436</v>
      </c>
    </row>
    <row r="88" spans="1:7">
      <c r="A88" s="96" t="s">
        <v>95</v>
      </c>
      <c r="B88">
        <v>47.852632880000002</v>
      </c>
      <c r="D88">
        <v>56.923180329999994</v>
      </c>
      <c r="E88">
        <v>64.027221369999992</v>
      </c>
      <c r="F88">
        <v>30.118906670000001</v>
      </c>
      <c r="G88">
        <v>48.975094810000002</v>
      </c>
    </row>
    <row r="89" spans="1:7">
      <c r="A89" s="96" t="s">
        <v>96</v>
      </c>
      <c r="B89">
        <v>50.106348869999998</v>
      </c>
      <c r="D89">
        <v>55.534023789999999</v>
      </c>
      <c r="E89">
        <v>61.644554140000004</v>
      </c>
      <c r="F89">
        <v>28.788364329999997</v>
      </c>
      <c r="G89">
        <v>50.847818500000002</v>
      </c>
    </row>
    <row r="90" spans="1:7">
      <c r="A90" s="96" t="s">
        <v>97</v>
      </c>
      <c r="B90">
        <v>50.953324059999993</v>
      </c>
      <c r="D90">
        <v>56.589079390000002</v>
      </c>
      <c r="E90">
        <v>59.997495120000004</v>
      </c>
      <c r="F90">
        <v>30.23613507</v>
      </c>
      <c r="G90">
        <v>56.63890146</v>
      </c>
    </row>
    <row r="91" spans="1:7">
      <c r="A91" s="96" t="s">
        <v>98</v>
      </c>
      <c r="B91">
        <v>50.970908319999999</v>
      </c>
      <c r="D91">
        <v>52.685373669999997</v>
      </c>
      <c r="E91">
        <v>58.218554149999996</v>
      </c>
      <c r="F91">
        <v>31.89198622</v>
      </c>
      <c r="G91">
        <v>57.330549019999999</v>
      </c>
    </row>
    <row r="92" spans="1:7">
      <c r="A92" s="96" t="s">
        <v>99</v>
      </c>
      <c r="B92">
        <v>52.210598650000001</v>
      </c>
      <c r="D92">
        <v>53.230485729999998</v>
      </c>
      <c r="E92">
        <v>58.206831309999998</v>
      </c>
      <c r="F92">
        <v>31.320497769999999</v>
      </c>
      <c r="G92">
        <v>56.84698187</v>
      </c>
    </row>
    <row r="93" spans="1:7">
      <c r="A93" s="96" t="s">
        <v>100</v>
      </c>
      <c r="B93">
        <v>51.322593519999998</v>
      </c>
      <c r="D93">
        <v>50.759897199999997</v>
      </c>
      <c r="E93">
        <v>48.775806529999997</v>
      </c>
      <c r="F93">
        <v>29.717399399999998</v>
      </c>
      <c r="G93">
        <v>57.535698719999999</v>
      </c>
    </row>
    <row r="94" spans="1:7">
      <c r="A94" s="96" t="s">
        <v>101</v>
      </c>
      <c r="B94">
        <v>49.672603789999997</v>
      </c>
      <c r="D94">
        <v>50.065318929999997</v>
      </c>
      <c r="E94">
        <v>50.164963069999999</v>
      </c>
      <c r="F94">
        <v>26.185893849999996</v>
      </c>
      <c r="G94">
        <v>57.14591429</v>
      </c>
    </row>
    <row r="95" spans="1:7">
      <c r="A95" s="96" t="s">
        <v>102</v>
      </c>
      <c r="B95">
        <v>51.832537059999993</v>
      </c>
      <c r="D95">
        <v>50.792135010000003</v>
      </c>
      <c r="E95">
        <v>59.979910860000004</v>
      </c>
      <c r="F95">
        <v>27.334732169999999</v>
      </c>
      <c r="G95">
        <v>57.377440380000003</v>
      </c>
    </row>
    <row r="96" spans="1:7">
      <c r="A96" s="96" t="s">
        <v>103</v>
      </c>
      <c r="B96">
        <v>48.717192330000003</v>
      </c>
      <c r="D96">
        <v>51.765130729999996</v>
      </c>
      <c r="E96">
        <v>59.74545406</v>
      </c>
      <c r="F96">
        <v>28.782502909999998</v>
      </c>
      <c r="G96">
        <v>56.970071689999997</v>
      </c>
    </row>
    <row r="97" spans="1:7">
      <c r="A97" s="96" t="s">
        <v>104</v>
      </c>
      <c r="B97">
        <v>50.16789378</v>
      </c>
      <c r="D97">
        <v>51.929250490000001</v>
      </c>
      <c r="E97">
        <v>60.39900239</v>
      </c>
      <c r="F97">
        <v>29.623616679999994</v>
      </c>
      <c r="G97">
        <v>59.760107609999999</v>
      </c>
    </row>
    <row r="98" spans="1:7">
      <c r="A98" s="96" t="s">
        <v>105</v>
      </c>
      <c r="B98">
        <v>49.490899769999999</v>
      </c>
      <c r="D98">
        <v>51.583426709999998</v>
      </c>
      <c r="E98">
        <v>59.622364240000003</v>
      </c>
      <c r="F98">
        <v>28.509946879999998</v>
      </c>
      <c r="G98">
        <v>54.798415579999997</v>
      </c>
    </row>
    <row r="99" spans="1:7">
      <c r="A99" s="96" t="s">
        <v>106</v>
      </c>
      <c r="B99">
        <v>50.487341169999993</v>
      </c>
      <c r="D99">
        <v>50.367182059999998</v>
      </c>
      <c r="E99">
        <v>57.817046879999999</v>
      </c>
      <c r="F99">
        <v>29.227970829999997</v>
      </c>
      <c r="G99">
        <v>54.300194879999999</v>
      </c>
    </row>
    <row r="100" spans="1:7">
      <c r="A100" s="96" t="s">
        <v>107</v>
      </c>
      <c r="B100">
        <v>49.057154689999997</v>
      </c>
      <c r="D100">
        <v>53.251000699999999</v>
      </c>
      <c r="E100">
        <v>55.64832148</v>
      </c>
      <c r="F100">
        <v>28.615452439999999</v>
      </c>
      <c r="G100">
        <v>58.798834730000003</v>
      </c>
    </row>
    <row r="101" spans="1:7">
      <c r="A101" s="96" t="s">
        <v>108</v>
      </c>
      <c r="B101">
        <v>48.37136855</v>
      </c>
      <c r="D101">
        <v>52.732265029999994</v>
      </c>
      <c r="E101">
        <v>57.943067409999998</v>
      </c>
      <c r="F101">
        <v>27.932597009999999</v>
      </c>
      <c r="G101">
        <v>62.772877489999999</v>
      </c>
    </row>
    <row r="102" spans="1:7">
      <c r="A102" s="96" t="s">
        <v>109</v>
      </c>
      <c r="B102">
        <v>50.255815079999998</v>
      </c>
      <c r="D102">
        <v>51.973211139999997</v>
      </c>
      <c r="E102">
        <v>58.432495979999999</v>
      </c>
      <c r="F102">
        <v>30.420769799999999</v>
      </c>
      <c r="G102">
        <v>62.693748319999997</v>
      </c>
    </row>
    <row r="103" spans="1:7">
      <c r="A103" s="96" t="s">
        <v>110</v>
      </c>
      <c r="B103">
        <v>52.57986811</v>
      </c>
      <c r="D103">
        <v>52.348342019999997</v>
      </c>
      <c r="E103">
        <v>58.781250469999996</v>
      </c>
      <c r="F103">
        <v>30.88382198</v>
      </c>
      <c r="G103">
        <v>61.196155509999997</v>
      </c>
    </row>
    <row r="104" spans="1:7">
      <c r="A104" s="96" t="s">
        <v>111</v>
      </c>
      <c r="B104">
        <v>54.051084529999997</v>
      </c>
      <c r="D104">
        <v>53.731637139999997</v>
      </c>
      <c r="E104">
        <v>59.578403590000001</v>
      </c>
      <c r="F104">
        <v>30.945366889999999</v>
      </c>
      <c r="G104">
        <v>65.061762000000002</v>
      </c>
    </row>
    <row r="105" spans="1:7">
      <c r="A105" s="96" t="s">
        <v>112</v>
      </c>
      <c r="B105">
        <v>54.449661089999999</v>
      </c>
      <c r="D105">
        <v>52.108023799999998</v>
      </c>
      <c r="E105">
        <v>58.461803079999996</v>
      </c>
      <c r="F105">
        <v>30.491106839999997</v>
      </c>
      <c r="G105">
        <v>77.470388139999997</v>
      </c>
    </row>
    <row r="106" spans="1:7">
      <c r="A106" s="96" t="s">
        <v>113</v>
      </c>
      <c r="B106">
        <v>53.529418149999998</v>
      </c>
      <c r="D106">
        <v>52.154915160000002</v>
      </c>
      <c r="E106">
        <v>58.028057999999994</v>
      </c>
      <c r="F106">
        <v>30.880891269999999</v>
      </c>
      <c r="G106">
        <v>68.473108440000004</v>
      </c>
    </row>
    <row r="107" spans="1:7">
      <c r="A107" s="96" t="s">
        <v>114</v>
      </c>
      <c r="B107">
        <v>55.188200009999996</v>
      </c>
      <c r="D107">
        <v>52.090439539999998</v>
      </c>
      <c r="E107">
        <v>57.12539932</v>
      </c>
      <c r="F107">
        <v>29.359852780000001</v>
      </c>
      <c r="G107">
        <v>61.905387330000003</v>
      </c>
    </row>
    <row r="108" spans="1:7">
      <c r="A108" s="96" t="s">
        <v>115</v>
      </c>
      <c r="B108">
        <v>52.559353139999999</v>
      </c>
      <c r="D108">
        <v>50.789204300000002</v>
      </c>
      <c r="E108">
        <v>59.560819330000001</v>
      </c>
      <c r="F108">
        <v>28.972999059999999</v>
      </c>
      <c r="G108">
        <v>58.875033190000003</v>
      </c>
    </row>
    <row r="109" spans="1:7">
      <c r="A109" s="96" t="s">
        <v>116</v>
      </c>
      <c r="B109">
        <v>52.362995569999995</v>
      </c>
      <c r="D109">
        <v>50.713005839999994</v>
      </c>
      <c r="E109">
        <v>58.482318049999996</v>
      </c>
      <c r="F109">
        <v>29.248485799999997</v>
      </c>
      <c r="G109">
        <v>56.082066560000001</v>
      </c>
    </row>
    <row r="110" spans="1:7">
      <c r="A110" s="96" t="s">
        <v>117</v>
      </c>
      <c r="B110">
        <v>53.755082819999998</v>
      </c>
      <c r="D110">
        <v>50.349597799999998</v>
      </c>
      <c r="E110">
        <v>60.765341139999997</v>
      </c>
      <c r="F110">
        <v>28.451332679999997</v>
      </c>
      <c r="G110">
        <v>53.74042927</v>
      </c>
    </row>
    <row r="111" spans="1:7">
      <c r="A111" s="96" t="s">
        <v>118</v>
      </c>
      <c r="B111">
        <v>53.634923709999995</v>
      </c>
      <c r="D111">
        <v>49.898268459999997</v>
      </c>
      <c r="E111">
        <v>59.927158079999998</v>
      </c>
      <c r="F111">
        <v>28.64769025</v>
      </c>
      <c r="G111">
        <v>53.784389920000002</v>
      </c>
    </row>
    <row r="112" spans="1:7">
      <c r="A112" s="96" t="s">
        <v>119</v>
      </c>
      <c r="B112">
        <v>53.70233004</v>
      </c>
      <c r="D112">
        <v>50.285122179999995</v>
      </c>
      <c r="E112">
        <v>60.545537889999999</v>
      </c>
      <c r="F112">
        <v>29.395021299999996</v>
      </c>
      <c r="G112">
        <v>53.564586669999997</v>
      </c>
    </row>
    <row r="113" spans="1:7">
      <c r="A113" s="96" t="s">
        <v>120</v>
      </c>
      <c r="B113">
        <v>55.255606339999993</v>
      </c>
      <c r="D113">
        <v>50.419934839999996</v>
      </c>
      <c r="E113">
        <v>59.991633700000001</v>
      </c>
      <c r="F113">
        <v>27.882774940000001</v>
      </c>
      <c r="G113">
        <v>57.283657660000003</v>
      </c>
    </row>
    <row r="114" spans="1:7">
      <c r="A114" s="96" t="s">
        <v>121</v>
      </c>
      <c r="B114">
        <v>55.783134139999994</v>
      </c>
      <c r="D114">
        <v>49.819139289999995</v>
      </c>
      <c r="E114">
        <v>58.36215894</v>
      </c>
      <c r="F114">
        <v>29.603101709999997</v>
      </c>
      <c r="G114">
        <v>57.409678190000001</v>
      </c>
    </row>
    <row r="115" spans="1:7">
      <c r="A115" s="96" t="s">
        <v>122</v>
      </c>
      <c r="B115">
        <v>56.211017799999993</v>
      </c>
      <c r="D115">
        <v>49.388324919999995</v>
      </c>
      <c r="E115">
        <v>59.754246189999996</v>
      </c>
      <c r="F115">
        <v>28.108439609999998</v>
      </c>
      <c r="G115">
        <v>60.141099910000001</v>
      </c>
    </row>
    <row r="116" spans="1:7">
      <c r="A116" s="96" t="s">
        <v>123</v>
      </c>
      <c r="B116">
        <v>56.975933109999993</v>
      </c>
      <c r="D116">
        <v>48.441705589999998</v>
      </c>
      <c r="E116">
        <v>60.451755169999998</v>
      </c>
      <c r="F116">
        <v>26.939086319999998</v>
      </c>
      <c r="G116">
        <v>58.253722670000002</v>
      </c>
    </row>
    <row r="117" spans="1:7">
      <c r="A117" s="96" t="s">
        <v>124</v>
      </c>
      <c r="B117">
        <v>55.871055439999999</v>
      </c>
      <c r="D117">
        <v>47.597661109999997</v>
      </c>
      <c r="E117">
        <v>57.904968179999997</v>
      </c>
      <c r="F117">
        <v>27.82416074</v>
      </c>
      <c r="G117">
        <v>61.618177750000001</v>
      </c>
    </row>
    <row r="118" spans="1:7">
      <c r="A118" s="96" t="s">
        <v>125</v>
      </c>
      <c r="B118">
        <v>52.902246209999994</v>
      </c>
      <c r="D118">
        <v>48.441705589999998</v>
      </c>
      <c r="E118">
        <v>53.916271869999996</v>
      </c>
      <c r="F118">
        <v>28.046894699999996</v>
      </c>
      <c r="G118">
        <v>57.808254750000003</v>
      </c>
    </row>
    <row r="119" spans="1:7">
      <c r="A119" s="96" t="s">
        <v>126</v>
      </c>
      <c r="B119">
        <v>53.661300099999998</v>
      </c>
      <c r="D119">
        <v>47.319243659999998</v>
      </c>
      <c r="E119">
        <v>53.418051169999998</v>
      </c>
      <c r="F119">
        <v>27.58970394</v>
      </c>
      <c r="G119">
        <v>55.885708989999998</v>
      </c>
    </row>
    <row r="120" spans="1:7">
      <c r="A120" s="96" t="s">
        <v>127</v>
      </c>
      <c r="B120">
        <v>55.982422419999992</v>
      </c>
      <c r="D120">
        <v>47.544908329999998</v>
      </c>
      <c r="E120">
        <v>55.21750711</v>
      </c>
      <c r="F120">
        <v>28.190499489999997</v>
      </c>
      <c r="G120">
        <v>52.74984929</v>
      </c>
    </row>
    <row r="121" spans="1:7">
      <c r="A121" s="96" t="s">
        <v>128</v>
      </c>
      <c r="B121">
        <v>52.266282140000001</v>
      </c>
      <c r="D121">
        <v>45.569609789999994</v>
      </c>
      <c r="E121">
        <v>56.020521649999999</v>
      </c>
      <c r="F121">
        <v>28.337034989999999</v>
      </c>
      <c r="G121">
        <v>55.876916860000001</v>
      </c>
    </row>
    <row r="122" spans="1:7">
      <c r="A122" s="96" t="s">
        <v>129</v>
      </c>
      <c r="B122">
        <v>52.46850113</v>
      </c>
      <c r="D122">
        <v>46.577774029999993</v>
      </c>
      <c r="E122">
        <v>54.968396759999997</v>
      </c>
      <c r="F122">
        <v>27.032869039999998</v>
      </c>
      <c r="G122">
        <v>53.212901469999998</v>
      </c>
    </row>
    <row r="123" spans="1:7">
      <c r="A123" s="96" t="s">
        <v>130</v>
      </c>
      <c r="B123">
        <v>55.158892909999999</v>
      </c>
      <c r="D123">
        <v>47.755919449999993</v>
      </c>
      <c r="E123">
        <v>54.235719259999996</v>
      </c>
      <c r="F123">
        <v>25.854723619999998</v>
      </c>
      <c r="G123">
        <v>52.222321489999999</v>
      </c>
    </row>
    <row r="124" spans="1:7">
      <c r="A124" s="96" t="s">
        <v>131</v>
      </c>
      <c r="B124">
        <v>56.679931399999994</v>
      </c>
      <c r="D124">
        <v>47.243045199999997</v>
      </c>
      <c r="E124">
        <v>54.194689319999995</v>
      </c>
      <c r="F124">
        <v>26.391043549999999</v>
      </c>
      <c r="G124">
        <v>53.391674780000002</v>
      </c>
    </row>
    <row r="125" spans="1:7">
      <c r="A125" s="96" t="s">
        <v>132</v>
      </c>
      <c r="B125">
        <v>56.548049449999993</v>
      </c>
      <c r="D125">
        <v>49.68139592</v>
      </c>
      <c r="E125">
        <v>50.569401049999996</v>
      </c>
      <c r="F125">
        <v>25.983674860000001</v>
      </c>
      <c r="G125">
        <v>50.162032359999998</v>
      </c>
    </row>
    <row r="126" spans="1:7">
      <c r="A126" s="96" t="s">
        <v>133</v>
      </c>
      <c r="B126">
        <v>55.677628579999997</v>
      </c>
      <c r="D126">
        <v>51.691862979999996</v>
      </c>
      <c r="E126">
        <v>50.768689329999994</v>
      </c>
      <c r="F126">
        <v>25.95436776</v>
      </c>
      <c r="G126">
        <v>50.74817436</v>
      </c>
    </row>
    <row r="127" spans="1:7">
      <c r="A127" s="96" t="s">
        <v>134</v>
      </c>
      <c r="B127">
        <v>60.120584940000001</v>
      </c>
      <c r="D127">
        <v>48.693746649999994</v>
      </c>
      <c r="E127">
        <v>50.721797969999997</v>
      </c>
      <c r="F127">
        <v>25.2334131</v>
      </c>
      <c r="G127">
        <v>46.50157557</v>
      </c>
    </row>
    <row r="128" spans="1:7">
      <c r="A128" s="96" t="s">
        <v>135</v>
      </c>
      <c r="B128">
        <v>58.523347989999991</v>
      </c>
      <c r="D128">
        <v>49.232997289999993</v>
      </c>
      <c r="E128">
        <v>50.918155540000001</v>
      </c>
      <c r="F128">
        <v>25.204105999999999</v>
      </c>
      <c r="G128">
        <v>50.880056310000001</v>
      </c>
    </row>
    <row r="129" spans="1:7">
      <c r="A129" s="96" t="s">
        <v>136</v>
      </c>
      <c r="B129">
        <v>60.164545590000003</v>
      </c>
      <c r="D129">
        <v>49.622781719999999</v>
      </c>
      <c r="E129">
        <v>50.885917729999996</v>
      </c>
      <c r="F129">
        <v>24.190080339999998</v>
      </c>
      <c r="G129">
        <v>50.900571280000001</v>
      </c>
    </row>
    <row r="130" spans="1:7">
      <c r="A130" s="96" t="s">
        <v>137</v>
      </c>
      <c r="B130">
        <v>60.917738059999991</v>
      </c>
      <c r="D130">
        <v>50.106348869999998</v>
      </c>
      <c r="E130">
        <v>50.545955369999994</v>
      </c>
      <c r="F130">
        <v>23.161401129999998</v>
      </c>
      <c r="G130">
        <v>47.216668810000002</v>
      </c>
    </row>
    <row r="131" spans="1:7">
      <c r="A131" s="96" t="s">
        <v>138</v>
      </c>
      <c r="B131">
        <v>56.926111039999995</v>
      </c>
      <c r="D131">
        <v>51.773922859999999</v>
      </c>
      <c r="E131">
        <v>50.613361699999999</v>
      </c>
      <c r="F131">
        <v>22.739378890000001</v>
      </c>
      <c r="G131">
        <v>51.21415725</v>
      </c>
    </row>
    <row r="132" spans="1:7">
      <c r="A132" s="96" t="s">
        <v>139</v>
      </c>
      <c r="B132">
        <v>54.200550739999997</v>
      </c>
      <c r="D132">
        <v>51.123305239999993</v>
      </c>
      <c r="E132">
        <v>49.297472909999996</v>
      </c>
      <c r="F132">
        <v>22.09169198</v>
      </c>
      <c r="G132">
        <v>58.508694439999999</v>
      </c>
    </row>
    <row r="133" spans="1:7">
      <c r="A133" s="96" t="s">
        <v>140</v>
      </c>
      <c r="B133">
        <v>55.680559289999998</v>
      </c>
      <c r="D133">
        <v>50.654391639999993</v>
      </c>
      <c r="E133">
        <v>49.526068289999998</v>
      </c>
      <c r="F133">
        <v>22.419931500000001</v>
      </c>
      <c r="G133">
        <v>55.78020343</v>
      </c>
    </row>
    <row r="134" spans="1:7">
      <c r="A134" s="96" t="s">
        <v>141</v>
      </c>
      <c r="B134">
        <v>51.92631978</v>
      </c>
      <c r="D134">
        <v>51.079344589999991</v>
      </c>
      <c r="E134">
        <v>49.060085399999998</v>
      </c>
      <c r="F134">
        <v>22.545952029999999</v>
      </c>
      <c r="G134">
        <v>52.512461780000002</v>
      </c>
    </row>
    <row r="135" spans="1:7">
      <c r="A135" s="96" t="s">
        <v>142</v>
      </c>
      <c r="B135">
        <v>52.105093089999997</v>
      </c>
      <c r="D135">
        <v>50.16789378</v>
      </c>
      <c r="E135">
        <v>47.621106789999999</v>
      </c>
      <c r="F135">
        <v>21.719491809999997</v>
      </c>
      <c r="G135">
        <v>47.02617266</v>
      </c>
    </row>
    <row r="136" spans="1:7">
      <c r="A136" s="96" t="s">
        <v>143</v>
      </c>
      <c r="B136">
        <v>51.618595229999997</v>
      </c>
      <c r="D136">
        <v>50.540093949999992</v>
      </c>
      <c r="E136">
        <v>46.448822789999994</v>
      </c>
      <c r="F136">
        <v>21.068874189999999</v>
      </c>
      <c r="G136">
        <v>46.425377109999999</v>
      </c>
    </row>
    <row r="137" spans="1:7">
      <c r="A137" s="96" t="s">
        <v>144</v>
      </c>
      <c r="B137">
        <v>49.470384799999998</v>
      </c>
      <c r="D137">
        <v>52.673650829999993</v>
      </c>
      <c r="E137">
        <v>47.064271890000001</v>
      </c>
      <c r="F137">
        <v>21.35315306</v>
      </c>
      <c r="G137">
        <v>48.497389079999998</v>
      </c>
    </row>
    <row r="138" spans="1:7">
      <c r="A138" s="96" t="s">
        <v>145</v>
      </c>
      <c r="B138">
        <v>49.030778300000001</v>
      </c>
      <c r="D138">
        <v>50.607500279999996</v>
      </c>
      <c r="E138">
        <v>47.562492589999998</v>
      </c>
      <c r="F138">
        <v>21.992047839999998</v>
      </c>
      <c r="G138">
        <v>47.840910039999997</v>
      </c>
    </row>
    <row r="139" spans="1:7">
      <c r="A139" s="96" t="s">
        <v>146</v>
      </c>
      <c r="B139">
        <v>49.142145280000001</v>
      </c>
      <c r="D139">
        <v>48.289308669999997</v>
      </c>
      <c r="E139">
        <v>46.964627749999998</v>
      </c>
      <c r="F139">
        <v>22.07117701</v>
      </c>
      <c r="G139">
        <v>42.04982708</v>
      </c>
    </row>
    <row r="140" spans="1:7">
      <c r="A140" s="96" t="s">
        <v>147</v>
      </c>
      <c r="B140">
        <v>50.162032359999998</v>
      </c>
      <c r="D140">
        <v>50.718867259999996</v>
      </c>
      <c r="E140">
        <v>46.812230829999997</v>
      </c>
      <c r="F140">
        <v>22.182543989999999</v>
      </c>
      <c r="G140">
        <v>41.944321520000003</v>
      </c>
    </row>
    <row r="141" spans="1:7">
      <c r="A141" s="96" t="s">
        <v>148</v>
      </c>
      <c r="B141">
        <v>48.022614060000002</v>
      </c>
      <c r="D141">
        <v>50.162032359999998</v>
      </c>
      <c r="E141">
        <v>46.765339469999994</v>
      </c>
      <c r="F141">
        <v>23.149678290000001</v>
      </c>
      <c r="G141">
        <v>42.296006720000001</v>
      </c>
    </row>
    <row r="142" spans="1:7">
      <c r="A142" s="96" t="s">
        <v>149</v>
      </c>
      <c r="B142">
        <v>46.252465219999998</v>
      </c>
      <c r="D142">
        <v>50.012566149999998</v>
      </c>
      <c r="E142">
        <v>45.924225699999994</v>
      </c>
      <c r="F142">
        <v>24.272140220000001</v>
      </c>
      <c r="G142">
        <v>44.400256499999998</v>
      </c>
    </row>
    <row r="143" spans="1:7">
      <c r="A143" s="96" t="s">
        <v>150</v>
      </c>
      <c r="B143">
        <v>46.0707612</v>
      </c>
      <c r="D143">
        <v>55.325943379999991</v>
      </c>
      <c r="E143">
        <v>45.868542209999994</v>
      </c>
      <c r="F143">
        <v>26.229854499999998</v>
      </c>
      <c r="G143">
        <v>43.693955389999999</v>
      </c>
    </row>
    <row r="144" spans="1:7">
      <c r="A144" s="96" t="s">
        <v>151</v>
      </c>
      <c r="B144">
        <v>45.027428439999994</v>
      </c>
      <c r="D144">
        <v>54.997703860000001</v>
      </c>
      <c r="E144">
        <v>46.366762909999998</v>
      </c>
      <c r="F144">
        <v>24.647271099999998</v>
      </c>
      <c r="G144">
        <v>41.305426740000001</v>
      </c>
    </row>
    <row r="145" spans="1:7">
      <c r="A145" s="96" t="s">
        <v>152</v>
      </c>
      <c r="B145">
        <v>45.552025529999995</v>
      </c>
      <c r="D145">
        <v>56.879219679999999</v>
      </c>
      <c r="E145">
        <v>44.520415609999993</v>
      </c>
      <c r="F145">
        <v>24.972579909999997</v>
      </c>
      <c r="G145">
        <v>41.885707320000002</v>
      </c>
    </row>
    <row r="146" spans="1:7">
      <c r="A146" s="96" t="s">
        <v>153</v>
      </c>
      <c r="B146">
        <v>45.299984469999998</v>
      </c>
      <c r="D146">
        <v>60.782925399999989</v>
      </c>
      <c r="E146">
        <v>44.971744949999994</v>
      </c>
      <c r="F146">
        <v>25.315472979999999</v>
      </c>
      <c r="G146">
        <v>40.546372849999997</v>
      </c>
    </row>
    <row r="147" spans="1:7">
      <c r="A147" s="96" t="s">
        <v>154</v>
      </c>
      <c r="B147">
        <v>47.254768040000002</v>
      </c>
      <c r="D147">
        <v>60.900153799999991</v>
      </c>
      <c r="E147">
        <v>45.130003289999998</v>
      </c>
      <c r="F147">
        <v>25.057570499999997</v>
      </c>
      <c r="G147">
        <v>41.223366859999999</v>
      </c>
    </row>
    <row r="148" spans="1:7">
      <c r="A148" s="96" t="s">
        <v>155</v>
      </c>
      <c r="B148">
        <v>46.079553329999996</v>
      </c>
      <c r="D148">
        <v>54.801346289999991</v>
      </c>
      <c r="E148">
        <v>44.277166679999993</v>
      </c>
      <c r="F148">
        <v>25.060501209999998</v>
      </c>
      <c r="G148">
        <v>40.021775759999997</v>
      </c>
    </row>
    <row r="149" spans="1:7">
      <c r="A149" s="96" t="s">
        <v>156</v>
      </c>
      <c r="B149">
        <v>46.566051189999996</v>
      </c>
      <c r="D149">
        <v>55.5369545</v>
      </c>
      <c r="E149">
        <v>43.327616639999995</v>
      </c>
      <c r="F149">
        <v>24.799668019999999</v>
      </c>
      <c r="G149">
        <v>40.499481490000001</v>
      </c>
    </row>
    <row r="150" spans="1:7">
      <c r="A150" s="96" t="s">
        <v>157</v>
      </c>
      <c r="B150">
        <v>44.898477199999995</v>
      </c>
      <c r="D150">
        <v>70.835260699999992</v>
      </c>
      <c r="E150">
        <v>43.866867279999994</v>
      </c>
      <c r="F150">
        <v>25.623197529999999</v>
      </c>
      <c r="G150">
        <v>40.918573019999997</v>
      </c>
    </row>
    <row r="151" spans="1:7">
      <c r="A151" s="96" t="s">
        <v>158</v>
      </c>
      <c r="B151">
        <v>44.107185499999993</v>
      </c>
      <c r="D151">
        <v>106.92695434999999</v>
      </c>
      <c r="E151">
        <v>44.707981050000001</v>
      </c>
      <c r="F151">
        <v>25.239274519999999</v>
      </c>
      <c r="G151">
        <v>41.323011000000001</v>
      </c>
    </row>
    <row r="152" spans="1:7">
      <c r="A152" s="96" t="s">
        <v>159</v>
      </c>
      <c r="B152">
        <v>44.640574720000004</v>
      </c>
      <c r="D152">
        <v>168.61839984999997</v>
      </c>
      <c r="E152">
        <v>45.36152938</v>
      </c>
      <c r="F152">
        <v>24.36299223</v>
      </c>
      <c r="G152">
        <v>42.167055480000002</v>
      </c>
    </row>
    <row r="153" spans="1:7">
      <c r="A153" s="96" t="s">
        <v>160</v>
      </c>
      <c r="B153">
        <v>44.283028099999996</v>
      </c>
      <c r="D153">
        <v>372.67494502</v>
      </c>
      <c r="E153">
        <v>44.347503719999999</v>
      </c>
      <c r="F153">
        <v>24.697093169999999</v>
      </c>
      <c r="G153">
        <v>44.315265910000001</v>
      </c>
    </row>
    <row r="154" spans="1:7">
      <c r="A154" s="96" t="s">
        <v>161</v>
      </c>
      <c r="B154">
        <v>41.756756080000002</v>
      </c>
      <c r="D154">
        <v>254.80471953</v>
      </c>
      <c r="E154">
        <v>43.594311249999997</v>
      </c>
      <c r="F154">
        <v>25.095669729999997</v>
      </c>
      <c r="G154">
        <v>44.359226560000003</v>
      </c>
    </row>
    <row r="155" spans="1:7">
      <c r="A155" s="96" t="s">
        <v>162</v>
      </c>
      <c r="B155">
        <v>43.480013559999996</v>
      </c>
      <c r="D155">
        <v>65.618596899999986</v>
      </c>
      <c r="E155">
        <v>44.262513129999995</v>
      </c>
      <c r="F155">
        <v>27.050453300000001</v>
      </c>
      <c r="G155">
        <v>45.426005000000004</v>
      </c>
    </row>
    <row r="156" spans="1:7">
      <c r="A156" s="96" t="s">
        <v>163</v>
      </c>
      <c r="B156">
        <v>42.228600389999997</v>
      </c>
      <c r="D156">
        <v>58.350436100000003</v>
      </c>
      <c r="E156">
        <v>44.072016980000001</v>
      </c>
      <c r="F156">
        <v>25.670088889999999</v>
      </c>
      <c r="G156">
        <v>44.883823649999997</v>
      </c>
    </row>
    <row r="157" spans="1:7">
      <c r="A157" s="96" t="s">
        <v>164</v>
      </c>
      <c r="B157">
        <v>42.545117069999996</v>
      </c>
      <c r="D157">
        <v>51.120374529999999</v>
      </c>
      <c r="E157">
        <v>43.981164969999995</v>
      </c>
      <c r="F157">
        <v>26.244508049999997</v>
      </c>
      <c r="G157">
        <v>45.071389089999997</v>
      </c>
    </row>
    <row r="158" spans="1:7">
      <c r="A158" s="96" t="s">
        <v>165</v>
      </c>
      <c r="B158">
        <v>42.808880970000004</v>
      </c>
      <c r="D158">
        <v>51.724100789999994</v>
      </c>
      <c r="E158">
        <v>42.439611509999999</v>
      </c>
      <c r="F158">
        <v>23.571700529999998</v>
      </c>
      <c r="G158">
        <v>45.124141870000003</v>
      </c>
    </row>
    <row r="159" spans="1:7">
      <c r="A159" s="96" t="s">
        <v>166</v>
      </c>
      <c r="B159">
        <v>42.53632494</v>
      </c>
      <c r="D159">
        <v>50.422865549999997</v>
      </c>
      <c r="E159">
        <v>43.07850629</v>
      </c>
      <c r="F159">
        <v>23.387065799999998</v>
      </c>
      <c r="G159">
        <v>45.897849309999998</v>
      </c>
    </row>
    <row r="160" spans="1:7">
      <c r="A160" s="96" t="s">
        <v>167</v>
      </c>
      <c r="B160">
        <v>42.190501159999997</v>
      </c>
      <c r="D160">
        <v>52.453847580000001</v>
      </c>
      <c r="E160">
        <v>43.591380539999996</v>
      </c>
      <c r="F160">
        <v>22.44630789</v>
      </c>
      <c r="G160">
        <v>45.223786009999998</v>
      </c>
    </row>
    <row r="161" spans="1:7">
      <c r="A161" s="96" t="s">
        <v>168</v>
      </c>
      <c r="B161">
        <v>41.041662840000001</v>
      </c>
      <c r="D161">
        <v>55.627806509999992</v>
      </c>
      <c r="E161">
        <v>43.327616639999995</v>
      </c>
      <c r="F161">
        <v>23.281560239999997</v>
      </c>
      <c r="G161">
        <v>43.594311249999997</v>
      </c>
    </row>
    <row r="162" spans="1:7">
      <c r="A162" s="96" t="s">
        <v>169</v>
      </c>
      <c r="B162">
        <v>42.413235119999996</v>
      </c>
      <c r="D162">
        <v>54.555166649999997</v>
      </c>
      <c r="E162">
        <v>43.456567879999994</v>
      </c>
      <c r="F162">
        <v>24.790875889999999</v>
      </c>
      <c r="G162">
        <v>46.40779285</v>
      </c>
    </row>
    <row r="163" spans="1:7">
      <c r="A163" s="96" t="s">
        <v>170</v>
      </c>
      <c r="B163">
        <v>41.492992179999995</v>
      </c>
      <c r="D163">
        <v>54.141936539999996</v>
      </c>
      <c r="E163">
        <v>42.263768909999996</v>
      </c>
      <c r="F163">
        <v>24.538834829999999</v>
      </c>
      <c r="G163">
        <v>46.653972490000001</v>
      </c>
    </row>
    <row r="164" spans="1:7">
      <c r="A164" s="96" t="s">
        <v>171</v>
      </c>
      <c r="B164">
        <v>41.217505440000004</v>
      </c>
      <c r="D164">
        <v>73.39963195</v>
      </c>
      <c r="E164">
        <v>41.704003299999997</v>
      </c>
      <c r="F164">
        <v>23.870632949999997</v>
      </c>
      <c r="G164">
        <v>47.58593827</v>
      </c>
    </row>
    <row r="165" spans="1:7">
      <c r="A165" s="96" t="s">
        <v>172</v>
      </c>
      <c r="B165">
        <v>40.739799709999993</v>
      </c>
      <c r="D165">
        <v>68.276750869999987</v>
      </c>
      <c r="E165">
        <v>40.089182089999994</v>
      </c>
      <c r="F165">
        <v>24.738123109999997</v>
      </c>
      <c r="G165">
        <v>47.626968210000001</v>
      </c>
    </row>
    <row r="166" spans="1:7">
      <c r="A166" s="96" t="s">
        <v>173</v>
      </c>
      <c r="B166">
        <v>41.548675669999994</v>
      </c>
      <c r="D166">
        <v>60.952906579999997</v>
      </c>
      <c r="E166">
        <v>39.385811689999997</v>
      </c>
      <c r="F166">
        <v>23.683067510000001</v>
      </c>
      <c r="G166">
        <v>47.17563887</v>
      </c>
    </row>
    <row r="167" spans="1:7">
      <c r="A167" s="96" t="s">
        <v>174</v>
      </c>
      <c r="B167">
        <v>40.563957110000004</v>
      </c>
      <c r="D167">
        <v>66.105094759999986</v>
      </c>
      <c r="E167">
        <v>37.2786312</v>
      </c>
      <c r="F167">
        <v>24.685370330000001</v>
      </c>
      <c r="G167">
        <v>44.321127330000003</v>
      </c>
    </row>
    <row r="168" spans="1:7">
      <c r="A168" s="96" t="s">
        <v>175</v>
      </c>
      <c r="B168">
        <v>41.068039229999997</v>
      </c>
      <c r="D168">
        <v>54.930297529999997</v>
      </c>
      <c r="E168">
        <v>38.064061479999999</v>
      </c>
      <c r="F168">
        <v>22.721794629999998</v>
      </c>
      <c r="G168">
        <v>42.63010766</v>
      </c>
    </row>
    <row r="169" spans="1:7">
      <c r="A169" s="96" t="s">
        <v>176</v>
      </c>
      <c r="B169">
        <v>41.425585849999997</v>
      </c>
      <c r="D169">
        <v>55.334735509999994</v>
      </c>
      <c r="E169">
        <v>38.336617509999996</v>
      </c>
      <c r="F169">
        <v>24.404022169999998</v>
      </c>
      <c r="G169">
        <v>46.152821080000002</v>
      </c>
    </row>
    <row r="170" spans="1:7">
      <c r="A170" s="96" t="s">
        <v>177</v>
      </c>
      <c r="B170">
        <v>41.199921179999997</v>
      </c>
      <c r="D170">
        <v>64.487342839999997</v>
      </c>
      <c r="E170">
        <v>40.185895519999995</v>
      </c>
      <c r="F170">
        <v>24.867074349999999</v>
      </c>
      <c r="G170">
        <v>43.515182080000002</v>
      </c>
    </row>
    <row r="171" spans="1:7">
      <c r="A171" s="96" t="s">
        <v>178</v>
      </c>
      <c r="B171">
        <v>40.373460959999996</v>
      </c>
      <c r="D171">
        <v>57.743779129999993</v>
      </c>
      <c r="E171">
        <v>37.480850189999998</v>
      </c>
      <c r="F171">
        <v>24.69123175</v>
      </c>
      <c r="G171">
        <v>43.014030669999997</v>
      </c>
    </row>
    <row r="172" spans="1:7">
      <c r="A172" s="96" t="s">
        <v>179</v>
      </c>
      <c r="B172">
        <v>40.396906639999997</v>
      </c>
      <c r="D172">
        <v>55.958976739999997</v>
      </c>
      <c r="E172">
        <v>37.917525980000001</v>
      </c>
      <c r="F172">
        <v>21.836720209999999</v>
      </c>
      <c r="G172">
        <v>41.689349749999998</v>
      </c>
    </row>
    <row r="173" spans="1:7">
      <c r="A173" s="96" t="s">
        <v>180</v>
      </c>
      <c r="B173">
        <v>39.857655999999999</v>
      </c>
      <c r="D173">
        <v>54.607919429999995</v>
      </c>
      <c r="E173">
        <v>37.721168409999997</v>
      </c>
      <c r="F173">
        <v>22.205989670000001</v>
      </c>
      <c r="G173">
        <v>43.9020358</v>
      </c>
    </row>
    <row r="174" spans="1:7">
      <c r="A174" s="96" t="s">
        <v>181</v>
      </c>
      <c r="B174">
        <v>40.361738119999998</v>
      </c>
      <c r="D174">
        <v>54.373462629999999</v>
      </c>
      <c r="E174">
        <v>37.266908360000002</v>
      </c>
      <c r="F174">
        <v>22.827300189999999</v>
      </c>
      <c r="G174">
        <v>44.857447260000001</v>
      </c>
    </row>
    <row r="175" spans="1:7">
      <c r="A175" s="96" t="s">
        <v>182</v>
      </c>
      <c r="B175">
        <v>39.086879270000004</v>
      </c>
      <c r="D175">
        <v>51.428099079999996</v>
      </c>
      <c r="E175">
        <v>35.804484070000001</v>
      </c>
      <c r="F175">
        <v>21.285746729999996</v>
      </c>
      <c r="G175">
        <v>44.36801869</v>
      </c>
    </row>
    <row r="176" spans="1:7">
      <c r="A176" s="96" t="s">
        <v>183</v>
      </c>
      <c r="B176">
        <v>38.902244539999998</v>
      </c>
      <c r="D176">
        <v>52.483154679999998</v>
      </c>
      <c r="E176">
        <v>35.25937201</v>
      </c>
      <c r="F176">
        <v>21.317984540000001</v>
      </c>
      <c r="G176">
        <v>46.01507771</v>
      </c>
    </row>
    <row r="177" spans="1:7">
      <c r="A177" s="96" t="s">
        <v>184</v>
      </c>
      <c r="B177">
        <v>38.34540964</v>
      </c>
      <c r="D177">
        <v>49.461592669999995</v>
      </c>
      <c r="E177">
        <v>34.936993909999998</v>
      </c>
      <c r="F177">
        <v>22.762824569999996</v>
      </c>
      <c r="G177">
        <v>45.282400209999999</v>
      </c>
    </row>
    <row r="178" spans="1:7">
      <c r="A178" s="96" t="s">
        <v>185</v>
      </c>
      <c r="B178">
        <v>37.894080299999999</v>
      </c>
      <c r="D178">
        <v>47.949346310000003</v>
      </c>
      <c r="E178">
        <v>36.352526839999996</v>
      </c>
      <c r="F178">
        <v>19.896590189999998</v>
      </c>
      <c r="G178">
        <v>46.935320650000001</v>
      </c>
    </row>
    <row r="179" spans="1:7">
      <c r="A179" s="96" t="s">
        <v>186</v>
      </c>
      <c r="B179">
        <v>37.984932309999998</v>
      </c>
      <c r="D179">
        <v>50.255815079999998</v>
      </c>
      <c r="E179">
        <v>37.902872429999995</v>
      </c>
      <c r="F179">
        <v>19.56541996</v>
      </c>
      <c r="G179">
        <v>48.131050330000001</v>
      </c>
    </row>
    <row r="180" spans="1:7">
      <c r="A180" s="96" t="s">
        <v>187</v>
      </c>
      <c r="B180">
        <v>39.28030613</v>
      </c>
      <c r="D180">
        <v>48.676162390000002</v>
      </c>
      <c r="E180">
        <v>35.693117089999994</v>
      </c>
      <c r="F180">
        <v>18.750682579999999</v>
      </c>
      <c r="G180">
        <v>48.20431808</v>
      </c>
    </row>
    <row r="181" spans="1:7">
      <c r="A181" s="96" t="s">
        <v>188</v>
      </c>
      <c r="B181">
        <v>39.728704759999992</v>
      </c>
      <c r="D181">
        <v>51.73875434</v>
      </c>
      <c r="E181">
        <v>34.262930609999998</v>
      </c>
      <c r="F181">
        <v>20.016749300000001</v>
      </c>
      <c r="G181">
        <v>45.018636309999998</v>
      </c>
    </row>
    <row r="182" spans="1:7">
      <c r="A182" s="96" t="s">
        <v>189</v>
      </c>
      <c r="B182">
        <v>39.092740689999999</v>
      </c>
      <c r="D182">
        <v>48.705469489999999</v>
      </c>
      <c r="E182">
        <v>34.553070900000002</v>
      </c>
      <c r="F182">
        <v>20.233621839999998</v>
      </c>
      <c r="G182">
        <v>45.935948539999998</v>
      </c>
    </row>
    <row r="183" spans="1:7">
      <c r="A183" s="96" t="s">
        <v>190</v>
      </c>
      <c r="B183">
        <v>36.578191509999996</v>
      </c>
      <c r="D183">
        <v>49.068877529999995</v>
      </c>
      <c r="E183">
        <v>34.427050370000003</v>
      </c>
      <c r="F183">
        <v>17.7894097</v>
      </c>
      <c r="G183">
        <v>46.568981899999997</v>
      </c>
    </row>
    <row r="184" spans="1:7">
      <c r="A184" s="96" t="s">
        <v>191</v>
      </c>
      <c r="B184">
        <v>37.557048649999999</v>
      </c>
      <c r="D184">
        <v>53.075158099999996</v>
      </c>
      <c r="E184">
        <v>32.996863889999993</v>
      </c>
      <c r="F184">
        <v>17.472893019999997</v>
      </c>
      <c r="G184">
        <v>51.149681630000003</v>
      </c>
    </row>
    <row r="185" spans="1:7">
      <c r="A185" s="96" t="s">
        <v>192</v>
      </c>
      <c r="B185">
        <v>38.556420760000002</v>
      </c>
      <c r="D185">
        <v>52.638482310000001</v>
      </c>
      <c r="E185">
        <v>31.915431899999998</v>
      </c>
      <c r="F185">
        <v>16.828136820000001</v>
      </c>
      <c r="G185">
        <v>49.613989590000003</v>
      </c>
    </row>
    <row r="186" spans="1:7">
      <c r="A186" s="96" t="s">
        <v>193</v>
      </c>
      <c r="B186">
        <v>40.265024689999997</v>
      </c>
      <c r="D186">
        <v>47.990376249999997</v>
      </c>
      <c r="E186">
        <v>33.691442159999994</v>
      </c>
      <c r="F186">
        <v>15.989953759999999</v>
      </c>
      <c r="G186">
        <v>50.446311229999999</v>
      </c>
    </row>
    <row r="187" spans="1:7">
      <c r="A187" s="96" t="s">
        <v>194</v>
      </c>
      <c r="B187">
        <v>40.089182089999994</v>
      </c>
      <c r="D187">
        <v>49.218343739999995</v>
      </c>
      <c r="E187">
        <v>36.789202629999998</v>
      </c>
      <c r="F187">
        <v>17.531507219999998</v>
      </c>
      <c r="G187">
        <v>46.991004140000001</v>
      </c>
    </row>
    <row r="188" spans="1:7">
      <c r="A188" s="96" t="s">
        <v>195</v>
      </c>
      <c r="B188">
        <v>40.396906639999997</v>
      </c>
      <c r="D188">
        <v>49.461592669999995</v>
      </c>
      <c r="E188">
        <v>39.464940859999999</v>
      </c>
      <c r="F188">
        <v>16.775384039999999</v>
      </c>
      <c r="G188">
        <v>48.61461748</v>
      </c>
    </row>
    <row r="189" spans="1:7">
      <c r="A189" s="96" t="s">
        <v>196</v>
      </c>
      <c r="B189">
        <v>39.696466950000001</v>
      </c>
      <c r="D189">
        <v>48.728915170000001</v>
      </c>
      <c r="E189">
        <v>40.780829649999994</v>
      </c>
      <c r="F189">
        <v>16.593680020000001</v>
      </c>
      <c r="G189">
        <v>53.755082819999998</v>
      </c>
    </row>
    <row r="190" spans="1:7">
      <c r="A190" s="96" t="s">
        <v>197</v>
      </c>
      <c r="B190">
        <v>39.743358309999998</v>
      </c>
      <c r="D190">
        <v>49.989120469999996</v>
      </c>
      <c r="E190">
        <v>40.742730420000001</v>
      </c>
      <c r="F190">
        <v>17.001048709999999</v>
      </c>
      <c r="G190">
        <v>58.271306930000002</v>
      </c>
    </row>
    <row r="191" spans="1:7">
      <c r="A191" s="96" t="s">
        <v>198</v>
      </c>
      <c r="B191">
        <v>40.619640599999997</v>
      </c>
      <c r="D191">
        <v>49.470384799999998</v>
      </c>
      <c r="E191">
        <v>38.990165839999996</v>
      </c>
      <c r="F191">
        <v>15.242622709999999</v>
      </c>
      <c r="G191">
        <v>51.513089669999999</v>
      </c>
    </row>
    <row r="192" spans="1:7">
      <c r="A192" s="96" t="s">
        <v>199</v>
      </c>
      <c r="B192">
        <v>39.371158139999999</v>
      </c>
      <c r="D192">
        <v>51.923389069999999</v>
      </c>
      <c r="E192">
        <v>42.984723569999993</v>
      </c>
      <c r="F192">
        <v>15.204523480000001</v>
      </c>
      <c r="G192">
        <v>50.962116190000003</v>
      </c>
    </row>
    <row r="193" spans="1:7">
      <c r="A193" s="96" t="s">
        <v>200</v>
      </c>
      <c r="B193">
        <v>38.380578159999999</v>
      </c>
      <c r="D193">
        <v>53.737498559999992</v>
      </c>
      <c r="E193">
        <v>40.51706575</v>
      </c>
      <c r="F193">
        <v>15.573792939999999</v>
      </c>
      <c r="G193">
        <v>52.4304019</v>
      </c>
    </row>
    <row r="194" spans="1:7">
      <c r="A194" s="96" t="s">
        <v>201</v>
      </c>
      <c r="B194">
        <v>38.518321530000001</v>
      </c>
      <c r="D194">
        <v>54.511206000000001</v>
      </c>
      <c r="E194">
        <v>40.191756939999998</v>
      </c>
      <c r="F194">
        <v>15.125394309999999</v>
      </c>
      <c r="G194">
        <v>52.940345440000002</v>
      </c>
    </row>
    <row r="195" spans="1:7">
      <c r="A195" s="96" t="s">
        <v>202</v>
      </c>
      <c r="B195">
        <v>38.38350887</v>
      </c>
      <c r="D195">
        <v>56.087927979999996</v>
      </c>
      <c r="E195">
        <v>41.572121350000003</v>
      </c>
      <c r="F195">
        <v>15.169354959999998</v>
      </c>
      <c r="G195">
        <v>57.12539932</v>
      </c>
    </row>
    <row r="196" spans="1:7">
      <c r="A196" s="96" t="s">
        <v>203</v>
      </c>
      <c r="B196">
        <v>39.318405359999993</v>
      </c>
      <c r="D196">
        <v>54.93908966</v>
      </c>
      <c r="E196">
        <v>38.27214189</v>
      </c>
      <c r="F196">
        <v>16.21854914</v>
      </c>
      <c r="G196">
        <v>55.96776887</v>
      </c>
    </row>
    <row r="197" spans="1:7">
      <c r="A197" s="96" t="s">
        <v>204</v>
      </c>
      <c r="B197">
        <v>38.755709039999999</v>
      </c>
      <c r="D197">
        <v>49.3824635</v>
      </c>
      <c r="E197">
        <v>38.225250529999997</v>
      </c>
      <c r="F197">
        <v>15.406742469999998</v>
      </c>
      <c r="G197">
        <v>55.173546459999997</v>
      </c>
    </row>
    <row r="198" spans="1:7">
      <c r="A198" s="96" t="s">
        <v>205</v>
      </c>
      <c r="B198">
        <v>37.539464389999999</v>
      </c>
      <c r="D198">
        <v>50.458034069999997</v>
      </c>
      <c r="E198">
        <v>37.050035819999998</v>
      </c>
      <c r="F198">
        <v>13.703999959999999</v>
      </c>
      <c r="G198">
        <v>57.101953639999998</v>
      </c>
    </row>
    <row r="199" spans="1:7">
      <c r="A199" s="96" t="s">
        <v>206</v>
      </c>
      <c r="B199">
        <v>38.321963959999998</v>
      </c>
      <c r="D199">
        <v>50.203062299999999</v>
      </c>
      <c r="E199">
        <v>38.110952839999996</v>
      </c>
      <c r="F199">
        <v>14.630104319999999</v>
      </c>
      <c r="G199">
        <v>55.747965620000002</v>
      </c>
    </row>
    <row r="200" spans="1:7">
      <c r="A200" s="96" t="s">
        <v>207</v>
      </c>
      <c r="B200">
        <v>39.025334359999995</v>
      </c>
      <c r="D200">
        <v>50.63680738</v>
      </c>
      <c r="E200">
        <v>37.31673043</v>
      </c>
      <c r="F200">
        <v>13.786059839999998</v>
      </c>
      <c r="G200">
        <v>54.306056300000002</v>
      </c>
    </row>
    <row r="201" spans="1:7">
      <c r="A201" s="96" t="s">
        <v>208</v>
      </c>
      <c r="B201">
        <v>39.429772339999992</v>
      </c>
      <c r="D201">
        <v>48.550141859999997</v>
      </c>
      <c r="E201">
        <v>36.935738129999997</v>
      </c>
      <c r="F201">
        <v>14.999373780000001</v>
      </c>
      <c r="G201">
        <v>55.19992285</v>
      </c>
    </row>
    <row r="202" spans="1:7">
      <c r="A202" s="96" t="s">
        <v>209</v>
      </c>
      <c r="B202">
        <v>39.371158139999999</v>
      </c>
      <c r="D202">
        <v>51.662555879999992</v>
      </c>
      <c r="E202">
        <v>35.279886980000001</v>
      </c>
      <c r="F202">
        <v>13.923803209999999</v>
      </c>
      <c r="G202">
        <v>54.886336880000002</v>
      </c>
    </row>
    <row r="203" spans="1:7">
      <c r="A203" s="96" t="s">
        <v>210</v>
      </c>
      <c r="B203">
        <v>39.500109379999998</v>
      </c>
      <c r="D203">
        <v>50.976769740000002</v>
      </c>
      <c r="E203">
        <v>34.86665687</v>
      </c>
      <c r="F203">
        <v>10.823112030000001</v>
      </c>
      <c r="G203">
        <v>56.114304369999999</v>
      </c>
    </row>
    <row r="204" spans="1:7">
      <c r="A204" s="96" t="s">
        <v>211</v>
      </c>
      <c r="B204">
        <v>40.57274924</v>
      </c>
      <c r="D204">
        <v>49.153868119999998</v>
      </c>
      <c r="E204">
        <v>32.003353199999999</v>
      </c>
      <c r="F204">
        <v>9.3225885099999992</v>
      </c>
      <c r="G204">
        <v>54.924436110000002</v>
      </c>
    </row>
    <row r="205" spans="1:7">
      <c r="A205" s="96" t="s">
        <v>212</v>
      </c>
      <c r="B205">
        <v>39.081017849999995</v>
      </c>
      <c r="D205">
        <v>49.036639719999997</v>
      </c>
      <c r="E205">
        <v>30.848653459999998</v>
      </c>
      <c r="F205">
        <v>12.478963179999999</v>
      </c>
      <c r="G205">
        <v>55.372834740000002</v>
      </c>
    </row>
    <row r="206" spans="1:7">
      <c r="A206" s="96" t="s">
        <v>213</v>
      </c>
      <c r="B206">
        <v>38.670718449999995</v>
      </c>
      <c r="D206">
        <v>50.334944249999999</v>
      </c>
      <c r="E206">
        <v>26.437934909999999</v>
      </c>
      <c r="F206">
        <v>12.048148810000001</v>
      </c>
      <c r="G206">
        <v>52.97258325</v>
      </c>
    </row>
    <row r="207" spans="1:7">
      <c r="A207" s="96" t="s">
        <v>214</v>
      </c>
      <c r="B207">
        <v>39.775596119999996</v>
      </c>
      <c r="D207">
        <v>51.123305239999993</v>
      </c>
      <c r="E207">
        <v>31.484617529999998</v>
      </c>
      <c r="F207">
        <v>10.401089789999999</v>
      </c>
      <c r="G207">
        <v>51.606872389999999</v>
      </c>
    </row>
    <row r="208" spans="1:7">
      <c r="A208" s="96" t="s">
        <v>215</v>
      </c>
      <c r="B208">
        <v>41.196990469999996</v>
      </c>
      <c r="D208">
        <v>50.686629449999998</v>
      </c>
      <c r="E208">
        <v>32.375553369999999</v>
      </c>
      <c r="F208">
        <v>11.59681947</v>
      </c>
      <c r="G208">
        <v>53.335991290000003</v>
      </c>
    </row>
    <row r="209" spans="1:7">
      <c r="A209" s="96" t="s">
        <v>216</v>
      </c>
      <c r="B209">
        <v>42.416165829999997</v>
      </c>
      <c r="D209">
        <v>52.11388522</v>
      </c>
      <c r="E209">
        <v>32.95876466</v>
      </c>
      <c r="F209">
        <v>11.673017929999999</v>
      </c>
      <c r="G209">
        <v>53.667161520000001</v>
      </c>
    </row>
    <row r="210" spans="1:7">
      <c r="A210" s="96" t="s">
        <v>217</v>
      </c>
      <c r="B210">
        <v>41.393348039999999</v>
      </c>
      <c r="D210">
        <v>53.925063999999999</v>
      </c>
      <c r="E210">
        <v>32.440028989999995</v>
      </c>
      <c r="F210">
        <v>12.563953769999999</v>
      </c>
      <c r="G210">
        <v>58.845726089999999</v>
      </c>
    </row>
    <row r="211" spans="1:7">
      <c r="A211" s="96" t="s">
        <v>218</v>
      </c>
      <c r="B211">
        <v>42.178778319999999</v>
      </c>
      <c r="D211">
        <v>54.200550739999997</v>
      </c>
      <c r="E211">
        <v>34.060711619999992</v>
      </c>
      <c r="F211">
        <v>14.09378439</v>
      </c>
      <c r="G211">
        <v>59.367392469999999</v>
      </c>
    </row>
    <row r="212" spans="1:7">
      <c r="A212" s="96" t="s">
        <v>219</v>
      </c>
      <c r="B212">
        <v>40.672393379999995</v>
      </c>
      <c r="D212">
        <v>54.03350026999999</v>
      </c>
      <c r="E212">
        <v>33.884869019999996</v>
      </c>
      <c r="F212">
        <v>13.182333579999998</v>
      </c>
      <c r="G212">
        <v>61.125818469999999</v>
      </c>
    </row>
    <row r="213" spans="1:7">
      <c r="A213" s="96" t="s">
        <v>220</v>
      </c>
      <c r="B213">
        <v>37.630316399999998</v>
      </c>
      <c r="D213">
        <v>54.068668789999997</v>
      </c>
      <c r="E213">
        <v>34.104672269999995</v>
      </c>
      <c r="F213">
        <v>12.426210399999999</v>
      </c>
      <c r="G213">
        <v>64.501996390000002</v>
      </c>
    </row>
    <row r="214" spans="1:7">
      <c r="A214" s="96" t="s">
        <v>221</v>
      </c>
      <c r="B214">
        <v>41.35817952</v>
      </c>
      <c r="D214">
        <v>53.069296679999994</v>
      </c>
      <c r="E214">
        <v>33.111161579999994</v>
      </c>
      <c r="F214">
        <v>13.82415907</v>
      </c>
      <c r="G214">
        <v>64.844889460000005</v>
      </c>
    </row>
    <row r="215" spans="1:7">
      <c r="A215" s="96" t="s">
        <v>222</v>
      </c>
      <c r="B215">
        <v>44.444217149999993</v>
      </c>
      <c r="D215">
        <v>53.432704719999997</v>
      </c>
      <c r="E215">
        <v>34.597031550000004</v>
      </c>
      <c r="F215">
        <v>13.979486699999999</v>
      </c>
      <c r="G215">
        <v>63.810348830000002</v>
      </c>
    </row>
    <row r="216" spans="1:7">
      <c r="A216" s="96" t="s">
        <v>223</v>
      </c>
      <c r="B216">
        <v>40.713423319999997</v>
      </c>
      <c r="D216">
        <v>52.793809939999996</v>
      </c>
      <c r="E216">
        <v>35.16558929</v>
      </c>
      <c r="F216">
        <v>14.184636399999999</v>
      </c>
      <c r="G216">
        <v>64.147380479999995</v>
      </c>
    </row>
    <row r="217" spans="1:7">
      <c r="A217" s="96" t="s">
        <v>224</v>
      </c>
      <c r="B217">
        <v>40.015914339999995</v>
      </c>
      <c r="D217">
        <v>53.605616609999998</v>
      </c>
      <c r="E217">
        <v>33.881938309999995</v>
      </c>
      <c r="F217">
        <v>13.832951199999998</v>
      </c>
      <c r="G217">
        <v>65.146752590000006</v>
      </c>
    </row>
    <row r="218" spans="1:7">
      <c r="A218" s="96" t="s">
        <v>225</v>
      </c>
      <c r="B218">
        <v>39.714051209999994</v>
      </c>
      <c r="D218">
        <v>52.949137569999998</v>
      </c>
      <c r="E218">
        <v>34.245346349999998</v>
      </c>
      <c r="F218">
        <v>14.038100899999998</v>
      </c>
      <c r="G218">
        <v>65.310872349999997</v>
      </c>
    </row>
    <row r="219" spans="1:7">
      <c r="A219" s="96" t="s">
        <v>226</v>
      </c>
      <c r="B219">
        <v>40.874612370000001</v>
      </c>
      <c r="D219">
        <v>52.606244499999995</v>
      </c>
      <c r="E219">
        <v>35.778107679999998</v>
      </c>
      <c r="F219">
        <v>14.70337207</v>
      </c>
      <c r="G219">
        <v>69.575055399999997</v>
      </c>
    </row>
    <row r="220" spans="1:7">
      <c r="A220" s="96" t="s">
        <v>227</v>
      </c>
      <c r="B220">
        <v>39.86058671</v>
      </c>
      <c r="D220">
        <v>53.177732949999999</v>
      </c>
      <c r="E220">
        <v>33.585936599999997</v>
      </c>
      <c r="F220">
        <v>14.167052139999999</v>
      </c>
      <c r="G220">
        <v>64.12100409</v>
      </c>
    </row>
    <row r="221" spans="1:7">
      <c r="A221" s="96" t="s">
        <v>228</v>
      </c>
      <c r="B221">
        <v>38.617965670000004</v>
      </c>
      <c r="D221">
        <v>53.608547319999992</v>
      </c>
      <c r="E221">
        <v>36.364249679999993</v>
      </c>
      <c r="F221">
        <v>13.938456759999999</v>
      </c>
      <c r="G221">
        <v>67.505974140000006</v>
      </c>
    </row>
    <row r="222" spans="1:7">
      <c r="A222" s="96" t="s">
        <v>229</v>
      </c>
      <c r="B222">
        <v>41.30249603</v>
      </c>
      <c r="D222">
        <v>52.234044329999996</v>
      </c>
      <c r="E222">
        <v>40.449659420000003</v>
      </c>
      <c r="F222">
        <v>13.838812619999999</v>
      </c>
      <c r="G222">
        <v>65.079346259999994</v>
      </c>
    </row>
    <row r="223" spans="1:7">
      <c r="A223" s="96" t="s">
        <v>230</v>
      </c>
      <c r="B223">
        <v>39.054641459999999</v>
      </c>
      <c r="D223">
        <v>53.415120459999997</v>
      </c>
      <c r="E223">
        <v>38.242834789999996</v>
      </c>
      <c r="F223">
        <v>13.52522665</v>
      </c>
      <c r="G223">
        <v>64.370114439999995</v>
      </c>
    </row>
    <row r="224" spans="1:7">
      <c r="A224" s="96" t="s">
        <v>231</v>
      </c>
      <c r="B224">
        <v>39.268583290000002</v>
      </c>
      <c r="D224">
        <v>54.988911729999998</v>
      </c>
      <c r="E224">
        <v>36.633874999999996</v>
      </c>
      <c r="F224">
        <v>13.390413989999999</v>
      </c>
      <c r="G224">
        <v>65.694795360000001</v>
      </c>
    </row>
    <row r="225" spans="1:7">
      <c r="A225" s="96" t="s">
        <v>232</v>
      </c>
      <c r="B225">
        <v>40.443797999999994</v>
      </c>
      <c r="D225">
        <v>55.531093079999998</v>
      </c>
      <c r="E225">
        <v>34.26879203</v>
      </c>
      <c r="F225">
        <v>13.182333579999998</v>
      </c>
      <c r="G225">
        <v>66.738128119999999</v>
      </c>
    </row>
    <row r="226" spans="1:7">
      <c r="A226" s="96" t="s">
        <v>233</v>
      </c>
      <c r="B226">
        <v>39.989537949999999</v>
      </c>
      <c r="D226">
        <v>54.531720969999995</v>
      </c>
      <c r="E226">
        <v>29.931341230000001</v>
      </c>
      <c r="F226">
        <v>13.035798079999999</v>
      </c>
      <c r="G226">
        <v>69.176478840000001</v>
      </c>
    </row>
    <row r="227" spans="1:7">
      <c r="A227" s="96" t="s">
        <v>234</v>
      </c>
      <c r="B227">
        <v>39.083948559999996</v>
      </c>
      <c r="D227">
        <v>56.586148680000001</v>
      </c>
      <c r="E227">
        <v>30.822277070000002</v>
      </c>
      <c r="F227">
        <v>13.32300766</v>
      </c>
      <c r="G227">
        <v>71.099024600000007</v>
      </c>
    </row>
    <row r="228" spans="1:7">
      <c r="A228" s="96" t="s">
        <v>235</v>
      </c>
      <c r="B228">
        <v>41.786063179999999</v>
      </c>
      <c r="D228">
        <v>54.52585955</v>
      </c>
      <c r="E228">
        <v>32.624663719999994</v>
      </c>
      <c r="F228">
        <v>12.754449919999999</v>
      </c>
      <c r="G228">
        <v>68.944952749999999</v>
      </c>
    </row>
    <row r="229" spans="1:7">
      <c r="A229" s="96" t="s">
        <v>236</v>
      </c>
      <c r="B229">
        <v>39.910408779999997</v>
      </c>
      <c r="D229">
        <v>55.507647399999996</v>
      </c>
      <c r="E229">
        <v>27.932597009999999</v>
      </c>
      <c r="F229">
        <v>13.325938369999999</v>
      </c>
      <c r="G229">
        <v>67.90161999</v>
      </c>
    </row>
    <row r="230" spans="1:7">
      <c r="A230" s="96" t="s">
        <v>237</v>
      </c>
      <c r="B230">
        <v>42.01172785</v>
      </c>
      <c r="D230">
        <v>57.916691019999995</v>
      </c>
      <c r="E230">
        <v>32.507435319999999</v>
      </c>
      <c r="F230">
        <v>13.11199654</v>
      </c>
      <c r="G230">
        <v>68.150730339999996</v>
      </c>
    </row>
    <row r="231" spans="1:7">
      <c r="A231" s="96" t="s">
        <v>238</v>
      </c>
      <c r="B231">
        <v>40.563957110000004</v>
      </c>
      <c r="D231">
        <v>57.05213157</v>
      </c>
      <c r="E231">
        <v>31.915431899999998</v>
      </c>
      <c r="F231">
        <v>11.904544019999999</v>
      </c>
      <c r="G231">
        <v>63.792764570000003</v>
      </c>
    </row>
    <row r="232" spans="1:7">
      <c r="A232" s="96" t="s">
        <v>239</v>
      </c>
      <c r="B232">
        <v>40.314846759999995</v>
      </c>
      <c r="D232">
        <v>56.480643119999996</v>
      </c>
      <c r="E232">
        <v>31.84509486</v>
      </c>
      <c r="F232">
        <v>11.661295089999999</v>
      </c>
      <c r="G232">
        <v>59.598918560000001</v>
      </c>
    </row>
    <row r="233" spans="1:7">
      <c r="A233" s="96" t="s">
        <v>240</v>
      </c>
      <c r="B233">
        <v>40.303123919999997</v>
      </c>
      <c r="D233">
        <v>55.308359119999999</v>
      </c>
      <c r="E233">
        <v>31.282398539999996</v>
      </c>
      <c r="F233">
        <v>10.571070969999999</v>
      </c>
      <c r="G233">
        <v>64.118073379999998</v>
      </c>
    </row>
    <row r="234" spans="1:7">
      <c r="A234" s="96" t="s">
        <v>241</v>
      </c>
      <c r="B234">
        <v>38.843630339999997</v>
      </c>
      <c r="D234">
        <v>56.48943525</v>
      </c>
      <c r="E234">
        <v>29.8346278</v>
      </c>
      <c r="F234">
        <v>9.4163712299999993</v>
      </c>
      <c r="G234">
        <v>67.514766269999996</v>
      </c>
    </row>
    <row r="235" spans="1:7">
      <c r="A235" s="96" t="s">
        <v>242</v>
      </c>
      <c r="B235">
        <v>37.850119650000003</v>
      </c>
      <c r="D235">
        <v>58.828141829999993</v>
      </c>
      <c r="E235">
        <v>29.755498630000002</v>
      </c>
      <c r="F235">
        <v>10.283861389999998</v>
      </c>
      <c r="G235">
        <v>66.541770549999995</v>
      </c>
    </row>
    <row r="236" spans="1:7">
      <c r="A236" s="96" t="s">
        <v>243</v>
      </c>
      <c r="B236">
        <v>36.3994182</v>
      </c>
      <c r="D236">
        <v>58.195108469999994</v>
      </c>
      <c r="E236">
        <v>29.052128229999997</v>
      </c>
      <c r="F236">
        <v>11.083945219999999</v>
      </c>
      <c r="G236">
        <v>65.803231629999999</v>
      </c>
    </row>
    <row r="237" spans="1:7">
      <c r="A237" s="96" t="s">
        <v>244</v>
      </c>
      <c r="B237">
        <v>37.770990479999995</v>
      </c>
      <c r="D237">
        <v>59.162242769999992</v>
      </c>
      <c r="E237">
        <v>29.52690325</v>
      </c>
      <c r="F237">
        <v>10.934479009999999</v>
      </c>
      <c r="G237">
        <v>64.962117860000006</v>
      </c>
    </row>
    <row r="238" spans="1:7">
      <c r="A238" s="96" t="s">
        <v>245</v>
      </c>
      <c r="B238">
        <v>36.589914349999994</v>
      </c>
      <c r="D238">
        <v>55.953115319999995</v>
      </c>
      <c r="E238">
        <v>29.477081179999999</v>
      </c>
      <c r="F238">
        <v>12.144862239999998</v>
      </c>
      <c r="G238">
        <v>71.151777379999999</v>
      </c>
    </row>
    <row r="239" spans="1:7">
      <c r="A239" s="96" t="s">
        <v>246</v>
      </c>
      <c r="B239">
        <v>36.715934879999999</v>
      </c>
      <c r="D239">
        <v>54.558097359999998</v>
      </c>
      <c r="E239">
        <v>28.460124809999996</v>
      </c>
      <c r="F239">
        <v>10.553486709999998</v>
      </c>
      <c r="G239">
        <v>71.084371050000001</v>
      </c>
    </row>
    <row r="240" spans="1:7">
      <c r="A240" s="96" t="s">
        <v>247</v>
      </c>
      <c r="B240">
        <v>37.489642319999994</v>
      </c>
      <c r="D240">
        <v>55.258537049999994</v>
      </c>
      <c r="E240">
        <v>29.966509749999997</v>
      </c>
      <c r="F240">
        <v>9.3137963799999994</v>
      </c>
      <c r="G240">
        <v>65.410516490000006</v>
      </c>
    </row>
    <row r="241" spans="1:7">
      <c r="A241" s="96" t="s">
        <v>248</v>
      </c>
      <c r="B241">
        <v>37.603940009999995</v>
      </c>
      <c r="D241">
        <v>56.13481934</v>
      </c>
      <c r="E241">
        <v>30.64057305</v>
      </c>
      <c r="F241">
        <v>8.7657536099999991</v>
      </c>
      <c r="G241">
        <v>63.461594339999998</v>
      </c>
    </row>
    <row r="242" spans="1:7">
      <c r="A242" s="96" t="s">
        <v>249</v>
      </c>
      <c r="B242">
        <v>38.108022129999995</v>
      </c>
      <c r="D242">
        <v>59.077252179999995</v>
      </c>
      <c r="E242">
        <v>29.732052949999996</v>
      </c>
      <c r="F242">
        <v>9.5511838900000008</v>
      </c>
      <c r="G242">
        <v>65.76806311</v>
      </c>
    </row>
    <row r="243" spans="1:7">
      <c r="A243" s="96" t="s">
        <v>250</v>
      </c>
      <c r="B243">
        <v>37.776851899999997</v>
      </c>
      <c r="D243">
        <v>62.010892889999994</v>
      </c>
      <c r="E243">
        <v>28.47770907</v>
      </c>
      <c r="F243">
        <v>9.7563335899999988</v>
      </c>
      <c r="G243">
        <v>65.058831290000001</v>
      </c>
    </row>
    <row r="244" spans="1:7">
      <c r="A244" s="96" t="s">
        <v>251</v>
      </c>
      <c r="B244">
        <v>36.182545659999995</v>
      </c>
      <c r="D244">
        <v>59.639948500000003</v>
      </c>
      <c r="E244">
        <v>27.214573059999999</v>
      </c>
      <c r="F244">
        <v>9.8383934699999998</v>
      </c>
      <c r="G244">
        <v>63.26230606</v>
      </c>
    </row>
    <row r="245" spans="1:7">
      <c r="A245" s="96" t="s">
        <v>252</v>
      </c>
      <c r="B245">
        <v>36.393556779999997</v>
      </c>
      <c r="D245">
        <v>57.600174339999995</v>
      </c>
      <c r="E245">
        <v>26.959601289999998</v>
      </c>
      <c r="F245">
        <v>9.0588246099999985</v>
      </c>
      <c r="G245">
        <v>64.106350539999994</v>
      </c>
    </row>
    <row r="246" spans="1:7">
      <c r="A246" s="96" t="s">
        <v>253</v>
      </c>
      <c r="B246">
        <v>36.818509729999995</v>
      </c>
      <c r="D246">
        <v>58.180454920000003</v>
      </c>
      <c r="E246">
        <v>25.596821139999996</v>
      </c>
      <c r="F246">
        <v>11.810761299999999</v>
      </c>
      <c r="G246">
        <v>63.76638818</v>
      </c>
    </row>
    <row r="247" spans="1:7">
      <c r="A247" s="96" t="s">
        <v>254</v>
      </c>
      <c r="B247">
        <v>36.068247969999994</v>
      </c>
      <c r="D247">
        <v>58.368020359999996</v>
      </c>
      <c r="E247">
        <v>26.473103429999998</v>
      </c>
      <c r="F247">
        <v>11.444422550000001</v>
      </c>
      <c r="G247">
        <v>65.826677309999994</v>
      </c>
    </row>
    <row r="248" spans="1:7">
      <c r="A248" s="96" t="s">
        <v>255</v>
      </c>
      <c r="B248">
        <v>35.707770639999993</v>
      </c>
      <c r="D248">
        <v>59.467036610000001</v>
      </c>
      <c r="E248">
        <v>29.503457569999995</v>
      </c>
      <c r="F248">
        <v>13.2468092</v>
      </c>
      <c r="G248">
        <v>63.904131550000002</v>
      </c>
    </row>
    <row r="249" spans="1:7">
      <c r="A249" s="96" t="s">
        <v>256</v>
      </c>
      <c r="B249">
        <v>36.13858501</v>
      </c>
      <c r="D249">
        <v>57.409678190000001</v>
      </c>
      <c r="E249">
        <v>28.043963989999998</v>
      </c>
      <c r="F249">
        <v>12.18589218</v>
      </c>
      <c r="G249">
        <v>62.409469450000003</v>
      </c>
    </row>
    <row r="250" spans="1:7">
      <c r="A250" s="96" t="s">
        <v>257</v>
      </c>
      <c r="B250">
        <v>36.217714180000002</v>
      </c>
      <c r="D250">
        <v>57.099022929999997</v>
      </c>
      <c r="E250">
        <v>27.00063123</v>
      </c>
      <c r="F250">
        <v>12.43793324</v>
      </c>
      <c r="G250">
        <v>63.180246179999997</v>
      </c>
    </row>
    <row r="251" spans="1:7">
      <c r="A251" s="96" t="s">
        <v>258</v>
      </c>
      <c r="B251">
        <v>36.818509729999995</v>
      </c>
      <c r="D251">
        <v>59.212064839999996</v>
      </c>
      <c r="E251">
        <v>29.201594439999997</v>
      </c>
      <c r="F251">
        <v>12.713419979999999</v>
      </c>
      <c r="G251">
        <v>63.942230780000003</v>
      </c>
    </row>
    <row r="252" spans="1:7">
      <c r="A252" s="96" t="s">
        <v>259</v>
      </c>
      <c r="B252">
        <v>37.624454980000003</v>
      </c>
      <c r="D252">
        <v>58.763666209999997</v>
      </c>
      <c r="E252">
        <v>29.529833960000001</v>
      </c>
      <c r="F252">
        <v>13.252670619999998</v>
      </c>
      <c r="G252">
        <v>66.870010070000006</v>
      </c>
    </row>
    <row r="253" spans="1:7">
      <c r="A253" s="96" t="s">
        <v>260</v>
      </c>
      <c r="B253">
        <v>36.545953699999998</v>
      </c>
      <c r="D253">
        <v>57.359856119999996</v>
      </c>
      <c r="E253">
        <v>29.805320699999996</v>
      </c>
      <c r="F253">
        <v>12.525854539999999</v>
      </c>
      <c r="G253">
        <v>67.831282950000002</v>
      </c>
    </row>
    <row r="254" spans="1:7">
      <c r="A254" s="96" t="s">
        <v>261</v>
      </c>
      <c r="B254">
        <v>36.258744120000003</v>
      </c>
      <c r="D254">
        <v>56.084997269999995</v>
      </c>
      <c r="E254">
        <v>30.81641565</v>
      </c>
      <c r="F254">
        <v>12.35001194</v>
      </c>
      <c r="G254">
        <v>69.073903990000005</v>
      </c>
    </row>
    <row r="255" spans="1:7">
      <c r="A255" s="96" t="s">
        <v>262</v>
      </c>
      <c r="B255">
        <v>36.411141039999997</v>
      </c>
      <c r="D255">
        <v>54.739801379999996</v>
      </c>
      <c r="E255">
        <v>29.342268520000001</v>
      </c>
      <c r="F255">
        <v>13.20577926</v>
      </c>
      <c r="G255">
        <v>68.435009210000004</v>
      </c>
    </row>
    <row r="256" spans="1:7">
      <c r="A256" s="96" t="s">
        <v>263</v>
      </c>
      <c r="B256">
        <v>34.969231719999996</v>
      </c>
      <c r="D256">
        <v>54.522928839999999</v>
      </c>
      <c r="E256">
        <v>29.93720265</v>
      </c>
      <c r="F256">
        <v>14.052754449999998</v>
      </c>
      <c r="G256">
        <v>69.727452319999998</v>
      </c>
    </row>
    <row r="257" spans="1:7">
      <c r="A257" s="96" t="s">
        <v>264</v>
      </c>
      <c r="B257">
        <v>33.190290750000003</v>
      </c>
      <c r="D257">
        <v>58.376812489999999</v>
      </c>
      <c r="E257">
        <v>31.52857818</v>
      </c>
      <c r="F257">
        <v>13.657108600000001</v>
      </c>
      <c r="G257">
        <v>69.138379610000001</v>
      </c>
    </row>
    <row r="258" spans="1:7">
      <c r="A258" s="96" t="s">
        <v>265</v>
      </c>
      <c r="B258">
        <v>27.915012749999999</v>
      </c>
      <c r="D258">
        <v>56.460128150000003</v>
      </c>
      <c r="E258">
        <v>30.968812569999997</v>
      </c>
      <c r="F258">
        <v>13.689346409999999</v>
      </c>
      <c r="G258">
        <v>71.014034010000003</v>
      </c>
    </row>
    <row r="259" spans="1:7">
      <c r="A259" s="96" t="s">
        <v>266</v>
      </c>
      <c r="B259">
        <v>26.109695389999999</v>
      </c>
      <c r="D259">
        <v>55.100278709999998</v>
      </c>
      <c r="E259">
        <v>30.792969969999998</v>
      </c>
      <c r="F259">
        <v>14.4777074</v>
      </c>
      <c r="G259">
        <v>68.871684999999999</v>
      </c>
    </row>
    <row r="260" spans="1:7">
      <c r="A260" s="96" t="s">
        <v>267</v>
      </c>
      <c r="B260">
        <v>31.11534807</v>
      </c>
      <c r="D260">
        <v>54.435007539999994</v>
      </c>
      <c r="E260">
        <v>29.427259109999998</v>
      </c>
      <c r="F260">
        <v>14.290141959999998</v>
      </c>
      <c r="G260">
        <v>70.383931360000005</v>
      </c>
    </row>
    <row r="261" spans="1:7">
      <c r="A261" s="96" t="s">
        <v>268</v>
      </c>
      <c r="B261">
        <v>32.733099989999999</v>
      </c>
      <c r="D261">
        <v>54.663602919999995</v>
      </c>
      <c r="E261">
        <v>31.244299309999999</v>
      </c>
      <c r="F261">
        <v>13.903288239999998</v>
      </c>
      <c r="G261">
        <v>70.498229050000006</v>
      </c>
    </row>
    <row r="262" spans="1:7">
      <c r="A262" s="96" t="s">
        <v>269</v>
      </c>
      <c r="B262">
        <v>33.105300159999999</v>
      </c>
      <c r="D262">
        <v>54.877544749999998</v>
      </c>
      <c r="E262">
        <v>30.36801702</v>
      </c>
      <c r="F262">
        <v>14.656480709999999</v>
      </c>
      <c r="G262">
        <v>74.226092170000001</v>
      </c>
    </row>
    <row r="263" spans="1:7">
      <c r="A263" s="96" t="s">
        <v>270</v>
      </c>
      <c r="B263">
        <v>33.796947719999999</v>
      </c>
      <c r="D263">
        <v>53.766805659999996</v>
      </c>
      <c r="E263">
        <v>28.454263389999998</v>
      </c>
      <c r="F263">
        <v>14.890937509999999</v>
      </c>
      <c r="G263">
        <v>75.204949310000003</v>
      </c>
    </row>
    <row r="264" spans="1:7">
      <c r="A264" s="96" t="s">
        <v>271</v>
      </c>
      <c r="B264">
        <v>35.326778339999997</v>
      </c>
      <c r="D264">
        <v>53.705260750000001</v>
      </c>
      <c r="E264">
        <v>28.102578189999999</v>
      </c>
      <c r="F264">
        <v>13.783129129999999</v>
      </c>
      <c r="G264">
        <v>75.588872319999993</v>
      </c>
    </row>
    <row r="265" spans="1:7">
      <c r="A265" s="96" t="s">
        <v>272</v>
      </c>
      <c r="B265">
        <v>37.683069179999997</v>
      </c>
      <c r="D265">
        <v>51.521881799999996</v>
      </c>
      <c r="E265">
        <v>27.334732169999999</v>
      </c>
      <c r="F265">
        <v>13.437305349999999</v>
      </c>
      <c r="G265">
        <v>75.451128949999998</v>
      </c>
    </row>
    <row r="266" spans="1:7">
      <c r="A266" s="96" t="s">
        <v>273</v>
      </c>
      <c r="B266">
        <v>35.684324959999998</v>
      </c>
      <c r="D266">
        <v>52.74984929</v>
      </c>
      <c r="E266">
        <v>28.676997350000001</v>
      </c>
      <c r="F266">
        <v>13.460751029999999</v>
      </c>
      <c r="G266">
        <v>77.839657599999995</v>
      </c>
    </row>
    <row r="267" spans="1:7">
      <c r="A267" s="96" t="s">
        <v>274</v>
      </c>
      <c r="B267">
        <v>33.963998189999998</v>
      </c>
      <c r="D267">
        <v>53.441496849999993</v>
      </c>
      <c r="E267">
        <v>28.219806589999997</v>
      </c>
      <c r="F267">
        <v>15.755496959999999</v>
      </c>
      <c r="G267">
        <v>80.998962980000002</v>
      </c>
    </row>
    <row r="268" spans="1:7">
      <c r="A268" s="96" t="s">
        <v>275</v>
      </c>
      <c r="B268">
        <v>36.595775769999996</v>
      </c>
      <c r="D268">
        <v>52.808463490000001</v>
      </c>
      <c r="E268">
        <v>27.566258259999998</v>
      </c>
      <c r="F268">
        <v>15.09901792</v>
      </c>
      <c r="G268">
        <v>80.365929620000003</v>
      </c>
    </row>
    <row r="269" spans="1:7">
      <c r="A269" s="96" t="s">
        <v>276</v>
      </c>
      <c r="B269">
        <v>36.666112810000001</v>
      </c>
      <c r="D269">
        <v>52.975513960000001</v>
      </c>
      <c r="E269">
        <v>26.69290668</v>
      </c>
      <c r="F269">
        <v>13.639524339999999</v>
      </c>
      <c r="G269">
        <v>83.525234999999995</v>
      </c>
    </row>
    <row r="270" spans="1:7">
      <c r="A270" s="96" t="s">
        <v>277</v>
      </c>
      <c r="B270">
        <v>36.572330090000001</v>
      </c>
      <c r="D270">
        <v>53.749221399999996</v>
      </c>
      <c r="E270">
        <v>25.418047829999999</v>
      </c>
      <c r="F270">
        <v>14.137745039999999</v>
      </c>
      <c r="G270">
        <v>83.384560919999998</v>
      </c>
    </row>
    <row r="271" spans="1:7">
      <c r="A271" s="96" t="s">
        <v>278</v>
      </c>
      <c r="B271">
        <v>37.867703909999996</v>
      </c>
      <c r="D271">
        <v>55.378696159999997</v>
      </c>
      <c r="E271">
        <v>23.650829699999999</v>
      </c>
      <c r="F271">
        <v>13.595563689999999</v>
      </c>
      <c r="G271">
        <v>80.867081029999994</v>
      </c>
    </row>
    <row r="272" spans="1:7">
      <c r="A272" s="96" t="s">
        <v>279</v>
      </c>
      <c r="B272">
        <v>37.603940009999995</v>
      </c>
      <c r="D272">
        <v>54.728078539999998</v>
      </c>
      <c r="E272">
        <v>24.864143639999998</v>
      </c>
      <c r="F272">
        <v>13.786059839999998</v>
      </c>
      <c r="G272">
        <v>80.62090139</v>
      </c>
    </row>
    <row r="273" spans="1:7">
      <c r="A273" s="96" t="s">
        <v>280</v>
      </c>
      <c r="B273">
        <v>38.040615799999998</v>
      </c>
      <c r="D273">
        <v>52.324896340000002</v>
      </c>
      <c r="E273">
        <v>25.52355339</v>
      </c>
      <c r="F273">
        <v>14.99351236</v>
      </c>
      <c r="G273">
        <v>83.519373580000007</v>
      </c>
    </row>
    <row r="274" spans="1:7">
      <c r="A274" s="96" t="s">
        <v>281</v>
      </c>
      <c r="B274">
        <v>37.360691079999995</v>
      </c>
      <c r="D274">
        <v>52.975513960000001</v>
      </c>
      <c r="E274">
        <v>25.08394689</v>
      </c>
      <c r="F274">
        <v>16.373876769999999</v>
      </c>
      <c r="G274">
        <v>89.418892810000003</v>
      </c>
    </row>
    <row r="275" spans="1:7">
      <c r="A275" s="96" t="s">
        <v>282</v>
      </c>
      <c r="B275">
        <v>37.152610670000001</v>
      </c>
      <c r="D275">
        <v>52.996028929999994</v>
      </c>
      <c r="E275">
        <v>26.525856210000001</v>
      </c>
      <c r="F275">
        <v>15.137117149999998</v>
      </c>
      <c r="G275">
        <v>92.642673810000005</v>
      </c>
    </row>
    <row r="276" spans="1:7">
      <c r="A276" s="96" t="s">
        <v>283</v>
      </c>
      <c r="B276">
        <v>36.60749861</v>
      </c>
      <c r="D276">
        <v>55.991214550000002</v>
      </c>
      <c r="E276">
        <v>28.082063219999998</v>
      </c>
      <c r="F276">
        <v>14.33703332</v>
      </c>
      <c r="G276">
        <v>91.558311110000005</v>
      </c>
    </row>
    <row r="277" spans="1:7">
      <c r="A277" s="96" t="s">
        <v>284</v>
      </c>
      <c r="B277">
        <v>38.746916909999996</v>
      </c>
      <c r="D277">
        <v>55.786064849999995</v>
      </c>
      <c r="E277">
        <v>27.835883579999997</v>
      </c>
      <c r="F277">
        <v>13.012352399999999</v>
      </c>
      <c r="G277">
        <v>88.448827800000004</v>
      </c>
    </row>
    <row r="278" spans="1:7">
      <c r="A278" s="96" t="s">
        <v>285</v>
      </c>
      <c r="B278">
        <v>38.506598689999997</v>
      </c>
      <c r="D278">
        <v>56.75319915</v>
      </c>
      <c r="E278">
        <v>27.765546539999999</v>
      </c>
      <c r="F278">
        <v>13.34059192</v>
      </c>
      <c r="G278">
        <v>87.302920189999995</v>
      </c>
    </row>
    <row r="279" spans="1:7">
      <c r="A279" s="96" t="s">
        <v>286</v>
      </c>
      <c r="B279">
        <v>38.38350887</v>
      </c>
      <c r="D279">
        <v>58.209762019999992</v>
      </c>
      <c r="E279">
        <v>30.605404529999998</v>
      </c>
      <c r="F279">
        <v>13.434374639999998</v>
      </c>
      <c r="G279">
        <v>92.340810680000004</v>
      </c>
    </row>
    <row r="280" spans="1:7">
      <c r="A280" s="96" t="s">
        <v>287</v>
      </c>
      <c r="B280">
        <v>36.841955410000004</v>
      </c>
      <c r="D280">
        <v>57.468292390000002</v>
      </c>
      <c r="E280">
        <v>30.42370051</v>
      </c>
      <c r="F280">
        <v>14.592005089999999</v>
      </c>
      <c r="G280">
        <v>83.686424049999999</v>
      </c>
    </row>
    <row r="281" spans="1:7">
      <c r="A281" s="96" t="s">
        <v>288</v>
      </c>
      <c r="B281">
        <v>36.985560199999995</v>
      </c>
      <c r="D281">
        <v>57.878591790000002</v>
      </c>
      <c r="E281">
        <v>29.204525149999998</v>
      </c>
      <c r="F281">
        <v>15.38915821</v>
      </c>
      <c r="G281">
        <v>82.546377860000007</v>
      </c>
    </row>
    <row r="282" spans="1:7">
      <c r="A282" s="96" t="s">
        <v>289</v>
      </c>
      <c r="B282">
        <v>35.452798869999995</v>
      </c>
      <c r="D282">
        <v>58.072018649999997</v>
      </c>
      <c r="E282">
        <v>30.945366889999999</v>
      </c>
      <c r="F282">
        <v>14.597866509999999</v>
      </c>
      <c r="G282">
        <v>84.149476230000005</v>
      </c>
    </row>
    <row r="283" spans="1:7">
      <c r="A283" s="96" t="s">
        <v>290</v>
      </c>
      <c r="B283">
        <v>35.46452171</v>
      </c>
      <c r="D283">
        <v>59.299986140000001</v>
      </c>
      <c r="E283">
        <v>31.757173559999995</v>
      </c>
      <c r="F283">
        <v>14.090853679999999</v>
      </c>
      <c r="G283">
        <v>90.427057050000002</v>
      </c>
    </row>
    <row r="284" spans="1:7">
      <c r="A284" s="96" t="s">
        <v>291</v>
      </c>
      <c r="B284">
        <v>34.711329239999998</v>
      </c>
      <c r="D284">
        <v>58.171662789999999</v>
      </c>
      <c r="E284">
        <v>34.71719066</v>
      </c>
      <c r="F284">
        <v>12.766172759999998</v>
      </c>
      <c r="G284">
        <v>90.775811540000007</v>
      </c>
    </row>
    <row r="285" spans="1:7">
      <c r="A285" s="96" t="s">
        <v>292</v>
      </c>
      <c r="B285">
        <v>35.010261659999998</v>
      </c>
      <c r="D285">
        <v>57.825839009999996</v>
      </c>
      <c r="E285">
        <v>36.522508019999997</v>
      </c>
      <c r="F285">
        <v>13.147165059999999</v>
      </c>
      <c r="G285">
        <v>89.061346189999995</v>
      </c>
    </row>
    <row r="286" spans="1:7">
      <c r="A286" s="96" t="s">
        <v>293</v>
      </c>
      <c r="B286">
        <v>35.12749006</v>
      </c>
      <c r="D286">
        <v>56.671139269999998</v>
      </c>
      <c r="E286">
        <v>34.421188950000001</v>
      </c>
      <c r="F286">
        <v>12.27088277</v>
      </c>
      <c r="G286">
        <v>85.567939870000004</v>
      </c>
    </row>
    <row r="287" spans="1:7">
      <c r="A287" s="96" t="s">
        <v>294</v>
      </c>
      <c r="B287">
        <v>33.067200929999998</v>
      </c>
      <c r="D287">
        <v>58.672814199999991</v>
      </c>
      <c r="E287">
        <v>35.945158149999997</v>
      </c>
      <c r="F287">
        <v>11.983673189999999</v>
      </c>
      <c r="G287">
        <v>87.924230710000003</v>
      </c>
    </row>
    <row r="288" spans="1:7">
      <c r="A288" s="96" t="s">
        <v>295</v>
      </c>
      <c r="B288">
        <v>32.62173301</v>
      </c>
      <c r="D288">
        <v>57.570867239999991</v>
      </c>
      <c r="E288">
        <v>35.830860459999997</v>
      </c>
      <c r="F288">
        <v>12.024703129999999</v>
      </c>
      <c r="G288">
        <v>82.657744840000007</v>
      </c>
    </row>
    <row r="289" spans="1:7">
      <c r="A289" s="96" t="s">
        <v>296</v>
      </c>
      <c r="B289">
        <v>33.210805719999996</v>
      </c>
      <c r="D289">
        <v>57.53862943</v>
      </c>
      <c r="E289">
        <v>34.34205978</v>
      </c>
      <c r="F289">
        <v>12.43500253</v>
      </c>
      <c r="G289">
        <v>82.830656730000001</v>
      </c>
    </row>
    <row r="290" spans="1:7">
      <c r="A290" s="96" t="s">
        <v>297</v>
      </c>
      <c r="B290">
        <v>33.697303579999996</v>
      </c>
      <c r="D290">
        <v>55.745034909999994</v>
      </c>
      <c r="E290">
        <v>32.390206919999997</v>
      </c>
      <c r="F290">
        <v>12.030564549999999</v>
      </c>
      <c r="G290">
        <v>87.355672970000001</v>
      </c>
    </row>
    <row r="291" spans="1:7">
      <c r="A291" s="96" t="s">
        <v>298</v>
      </c>
      <c r="B291">
        <v>34.556001610000003</v>
      </c>
      <c r="D291">
        <v>57.433123869999996</v>
      </c>
      <c r="E291">
        <v>31.40548836</v>
      </c>
      <c r="F291">
        <v>13.19112571</v>
      </c>
      <c r="G291">
        <v>87.575476219999999</v>
      </c>
    </row>
    <row r="292" spans="1:7">
      <c r="A292" s="96" t="s">
        <v>299</v>
      </c>
      <c r="B292">
        <v>35.710701349999994</v>
      </c>
      <c r="D292">
        <v>58.5848929</v>
      </c>
      <c r="E292">
        <v>29.538626089999998</v>
      </c>
      <c r="F292">
        <v>12.807202699999999</v>
      </c>
      <c r="G292">
        <v>87.355672970000001</v>
      </c>
    </row>
    <row r="293" spans="1:7">
      <c r="A293" s="96" t="s">
        <v>300</v>
      </c>
      <c r="B293">
        <v>34.752359179999999</v>
      </c>
      <c r="D293">
        <v>58.113048589999998</v>
      </c>
      <c r="E293">
        <v>29.351060650000001</v>
      </c>
      <c r="F293">
        <v>12.78961844</v>
      </c>
      <c r="G293">
        <v>89.644557480000003</v>
      </c>
    </row>
    <row r="294" spans="1:7">
      <c r="A294" s="96" t="s">
        <v>301</v>
      </c>
      <c r="B294">
        <v>36.062386549999999</v>
      </c>
      <c r="D294">
        <v>57.790670489999997</v>
      </c>
      <c r="E294">
        <v>28.070340379999998</v>
      </c>
      <c r="F294">
        <v>12.519993120000001</v>
      </c>
      <c r="G294">
        <v>90.019688360000004</v>
      </c>
    </row>
    <row r="295" spans="1:7">
      <c r="A295" s="96" t="s">
        <v>302</v>
      </c>
      <c r="B295">
        <v>36.96211452</v>
      </c>
      <c r="D295">
        <v>56.978863819999994</v>
      </c>
      <c r="E295">
        <v>27.575050389999998</v>
      </c>
      <c r="F295">
        <v>13.065105179999998</v>
      </c>
      <c r="G295">
        <v>90.327412910000007</v>
      </c>
    </row>
    <row r="296" spans="1:7">
      <c r="A296" s="96" t="s">
        <v>303</v>
      </c>
      <c r="B296">
        <v>36.877123929999996</v>
      </c>
      <c r="D296">
        <v>57.550352269999998</v>
      </c>
      <c r="E296">
        <v>27.343524299999999</v>
      </c>
      <c r="F296">
        <v>12.50533957</v>
      </c>
      <c r="G296">
        <v>90.852010000000007</v>
      </c>
    </row>
    <row r="297" spans="1:7">
      <c r="A297" s="96" t="s">
        <v>304</v>
      </c>
      <c r="B297">
        <v>37.044174399999996</v>
      </c>
      <c r="D297">
        <v>58.73435911</v>
      </c>
      <c r="E297">
        <v>29.8346278</v>
      </c>
      <c r="F297">
        <v>13.29370056</v>
      </c>
      <c r="G297">
        <v>88.653977499999996</v>
      </c>
    </row>
    <row r="298" spans="1:7">
      <c r="A298" s="96" t="s">
        <v>305</v>
      </c>
      <c r="B298">
        <v>36.578191509999996</v>
      </c>
      <c r="D298">
        <v>58.889686739999995</v>
      </c>
      <c r="E298">
        <v>28.237390850000001</v>
      </c>
      <c r="F298">
        <v>13.091481569999999</v>
      </c>
      <c r="G298">
        <v>89.386655000000005</v>
      </c>
    </row>
    <row r="299" spans="1:7">
      <c r="A299" s="96" t="s">
        <v>306</v>
      </c>
      <c r="B299">
        <v>36.745241979999996</v>
      </c>
      <c r="D299">
        <v>57.749640549999995</v>
      </c>
      <c r="E299">
        <v>27.311286489999997</v>
      </c>
      <c r="F299">
        <v>12.646013649999999</v>
      </c>
      <c r="G299">
        <v>90.53549332</v>
      </c>
    </row>
    <row r="300" spans="1:7">
      <c r="A300" s="96" t="s">
        <v>307</v>
      </c>
      <c r="B300">
        <v>39.344781749999996</v>
      </c>
      <c r="D300">
        <v>57.433123869999996</v>
      </c>
      <c r="E300">
        <v>27.771407959999998</v>
      </c>
      <c r="F300">
        <v>12.651875069999999</v>
      </c>
      <c r="G300">
        <v>94.553496730000006</v>
      </c>
    </row>
    <row r="301" spans="1:7">
      <c r="A301" s="96" t="s">
        <v>308</v>
      </c>
      <c r="B301">
        <v>38.301448989999997</v>
      </c>
      <c r="D301">
        <v>57.723264159999999</v>
      </c>
      <c r="E301">
        <v>27.012354069999997</v>
      </c>
      <c r="F301">
        <v>12.432071819999999</v>
      </c>
      <c r="G301">
        <v>97.824169089999998</v>
      </c>
    </row>
    <row r="302" spans="1:7">
      <c r="A302" s="96" t="s">
        <v>309</v>
      </c>
      <c r="B302">
        <v>38.550559339999992</v>
      </c>
      <c r="D302">
        <v>57.579659369999995</v>
      </c>
      <c r="E302">
        <v>26.490687689999998</v>
      </c>
      <c r="F302">
        <v>13.062174469999999</v>
      </c>
      <c r="G302" t="e">
        <f>#REF!</f>
        <v>#REF!</v>
      </c>
    </row>
    <row r="303" spans="1:7">
      <c r="A303" s="96" t="s">
        <v>310</v>
      </c>
      <c r="B303">
        <v>38.503667980000003</v>
      </c>
      <c r="D303">
        <v>57.547421559999997</v>
      </c>
      <c r="E303">
        <v>27.240949449999999</v>
      </c>
      <c r="F303">
        <v>13.273185590000001</v>
      </c>
      <c r="G303" t="e">
        <f>#REF!</f>
        <v>#REF!</v>
      </c>
    </row>
    <row r="304" spans="1:7">
      <c r="A304" s="96" t="s">
        <v>311</v>
      </c>
      <c r="B304">
        <v>38.656064899999997</v>
      </c>
      <c r="D304">
        <v>59.086044309999991</v>
      </c>
      <c r="E304">
        <v>26.522925499999999</v>
      </c>
      <c r="F304">
        <v>13.147165059999999</v>
      </c>
      <c r="G304" t="e">
        <f>#REF!</f>
        <v>#REF!</v>
      </c>
    </row>
    <row r="305" spans="1:7">
      <c r="A305" s="96" t="s">
        <v>312</v>
      </c>
      <c r="B305">
        <v>39.892824519999998</v>
      </c>
      <c r="D305">
        <v>58.614199999999997</v>
      </c>
      <c r="E305">
        <v>27.270256549999999</v>
      </c>
      <c r="F305">
        <v>13.642455050000001</v>
      </c>
      <c r="G305" t="e">
        <f>#REF!</f>
        <v>#REF!</v>
      </c>
    </row>
    <row r="306" spans="1:7">
      <c r="A306" s="96" t="s">
        <v>313</v>
      </c>
      <c r="B306">
        <v>38.140259939999993</v>
      </c>
      <c r="D306">
        <v>57.652927120000001</v>
      </c>
      <c r="E306">
        <v>31.83630273</v>
      </c>
      <c r="F306">
        <v>13.27025488</v>
      </c>
      <c r="G306" t="e">
        <f>#REF!</f>
        <v>#REF!</v>
      </c>
    </row>
    <row r="307" spans="1:7">
      <c r="A307" s="96" t="s">
        <v>314</v>
      </c>
      <c r="B307">
        <v>38.23404266</v>
      </c>
      <c r="D307">
        <v>59.091905730000001</v>
      </c>
      <c r="E307">
        <v>32.187987929999998</v>
      </c>
      <c r="F307">
        <v>13.267324169999998</v>
      </c>
      <c r="G307" t="e">
        <f>#REF!</f>
        <v>#REF!</v>
      </c>
    </row>
    <row r="308" spans="1:7">
      <c r="A308" s="96" t="s">
        <v>315</v>
      </c>
      <c r="B308">
        <v>39.634922039999999</v>
      </c>
      <c r="D308">
        <v>58.751943369999999</v>
      </c>
      <c r="E308">
        <v>32.316939169999998</v>
      </c>
      <c r="F308">
        <v>15.95478524</v>
      </c>
      <c r="G308" t="e">
        <f>#REF!</f>
        <v>#REF!</v>
      </c>
    </row>
    <row r="309" spans="1:7">
      <c r="A309" s="96" t="s">
        <v>316</v>
      </c>
      <c r="B309">
        <v>41.569190640000002</v>
      </c>
      <c r="D309">
        <v>57.591382209999999</v>
      </c>
      <c r="E309">
        <v>31.370319840000001</v>
      </c>
      <c r="F309">
        <v>15.18400851</v>
      </c>
      <c r="G309" t="e">
        <f>#REF!</f>
        <v>#REF!</v>
      </c>
    </row>
    <row r="310" spans="1:7">
      <c r="A310" s="96" t="s">
        <v>317</v>
      </c>
      <c r="B310">
        <v>41.073900649999999</v>
      </c>
      <c r="D310">
        <v>57.562075109999995</v>
      </c>
      <c r="E310">
        <v>27.293702229999997</v>
      </c>
      <c r="F310">
        <v>16.312331859999997</v>
      </c>
      <c r="G310" t="e">
        <f>#REF!</f>
        <v>#REF!</v>
      </c>
    </row>
    <row r="311" spans="1:7">
      <c r="A311" s="96" t="s">
        <v>318</v>
      </c>
      <c r="B311">
        <v>40.473105099999998</v>
      </c>
      <c r="D311">
        <v>58.72849768999999</v>
      </c>
      <c r="E311">
        <v>25.333057239999999</v>
      </c>
      <c r="F311">
        <v>18.530879329999998</v>
      </c>
      <c r="G311" t="e">
        <f>#REF!</f>
        <v>#REF!</v>
      </c>
    </row>
    <row r="312" spans="1:7">
      <c r="A312" s="96" t="s">
        <v>319</v>
      </c>
      <c r="B312">
        <v>41.991212879999999</v>
      </c>
      <c r="D312">
        <v>58.804696149999998</v>
      </c>
      <c r="E312">
        <v>27.654179559999999</v>
      </c>
      <c r="F312">
        <v>19.96692723</v>
      </c>
      <c r="G312" t="e">
        <f>#REF!</f>
        <v>#REF!</v>
      </c>
    </row>
    <row r="313" spans="1:7">
      <c r="A313" s="96" t="s">
        <v>320</v>
      </c>
      <c r="B313">
        <v>41.835885249999997</v>
      </c>
      <c r="D313">
        <v>59.021568689999995</v>
      </c>
      <c r="E313">
        <v>29.028682549999999</v>
      </c>
      <c r="F313">
        <v>20.037264269999998</v>
      </c>
      <c r="G313" t="e">
        <f>#REF!</f>
        <v>#REF!</v>
      </c>
    </row>
    <row r="314" spans="1:7">
      <c r="A314" s="96" t="s">
        <v>321</v>
      </c>
      <c r="B314">
        <v>42.905594399999998</v>
      </c>
      <c r="D314">
        <v>58.157009239999994</v>
      </c>
      <c r="E314">
        <v>28.90852344</v>
      </c>
      <c r="F314">
        <v>19.917105159999998</v>
      </c>
      <c r="G314" t="e">
        <f>#REF!</f>
        <v>#REF!</v>
      </c>
    </row>
    <row r="315" spans="1:7">
      <c r="A315" s="96" t="s">
        <v>322</v>
      </c>
      <c r="B315">
        <v>42.483572159999994</v>
      </c>
      <c r="D315">
        <v>58.754874079999993</v>
      </c>
      <c r="E315">
        <v>29.128326689999998</v>
      </c>
      <c r="F315">
        <v>20.292236039999999</v>
      </c>
      <c r="G315" t="e">
        <f>#REF!</f>
        <v>#REF!</v>
      </c>
    </row>
    <row r="316" spans="1:7">
      <c r="A316" s="96" t="s">
        <v>323</v>
      </c>
      <c r="B316">
        <v>43.585519120000001</v>
      </c>
      <c r="D316">
        <v>59.317570399999994</v>
      </c>
      <c r="E316">
        <v>29.702745849999999</v>
      </c>
      <c r="F316">
        <v>19.568350669999997</v>
      </c>
      <c r="G316" t="e">
        <f>#REF!</f>
        <v>#REF!</v>
      </c>
    </row>
    <row r="317" spans="1:7">
      <c r="A317" s="96" t="s">
        <v>324</v>
      </c>
      <c r="B317">
        <v>42.609592689999999</v>
      </c>
      <c r="D317">
        <v>59.639948500000003</v>
      </c>
      <c r="E317">
        <v>30.033916079999997</v>
      </c>
      <c r="F317">
        <v>18.81808891</v>
      </c>
      <c r="G317" t="e">
        <f>#REF!</f>
        <v>#REF!</v>
      </c>
    </row>
    <row r="318" spans="1:7">
      <c r="A318" s="96" t="s">
        <v>325</v>
      </c>
      <c r="B318">
        <v>42.606661979999998</v>
      </c>
      <c r="D318">
        <v>61.741267569999998</v>
      </c>
      <c r="E318">
        <v>29.8346278</v>
      </c>
      <c r="F318">
        <v>19.876075220000001</v>
      </c>
      <c r="G318" t="e">
        <f>#REF!</f>
        <v>#REF!</v>
      </c>
    </row>
    <row r="319" spans="1:7">
      <c r="A319" s="96" t="s">
        <v>326</v>
      </c>
      <c r="B319">
        <v>41.771409630000001</v>
      </c>
      <c r="D319">
        <v>60.00042582999999</v>
      </c>
      <c r="E319">
        <v>27.87984423</v>
      </c>
      <c r="F319">
        <v>20.602891299999996</v>
      </c>
      <c r="G319" t="e">
        <f>#REF!</f>
        <v>#REF!</v>
      </c>
    </row>
    <row r="320" spans="1:7">
      <c r="A320" s="96" t="s">
        <v>327</v>
      </c>
      <c r="B320">
        <v>41.979490039999995</v>
      </c>
      <c r="D320">
        <v>58.83986466999999</v>
      </c>
      <c r="E320">
        <v>25.910407109999998</v>
      </c>
      <c r="F320">
        <v>21.112834840000001</v>
      </c>
      <c r="G320" t="e">
        <f>#REF!</f>
        <v>#REF!</v>
      </c>
    </row>
    <row r="321" spans="1:7">
      <c r="A321" s="96" t="s">
        <v>328</v>
      </c>
      <c r="B321">
        <v>43.186942559999999</v>
      </c>
      <c r="D321">
        <v>61.339760299999995</v>
      </c>
      <c r="E321">
        <v>27.90915133</v>
      </c>
      <c r="F321">
        <v>21.133349809999999</v>
      </c>
      <c r="G321" t="e">
        <f>#REF!</f>
        <v>#REF!</v>
      </c>
    </row>
    <row r="322" spans="1:7">
      <c r="A322" s="96" t="s">
        <v>329</v>
      </c>
      <c r="B322">
        <v>43.661717580000001</v>
      </c>
      <c r="D322">
        <v>62.356716669999997</v>
      </c>
      <c r="E322">
        <v>27.041661169999998</v>
      </c>
      <c r="F322">
        <v>20.421187279999998</v>
      </c>
      <c r="G322" t="e">
        <f>#REF!</f>
        <v>#REF!</v>
      </c>
    </row>
    <row r="323" spans="1:7">
      <c r="A323" s="96" t="s">
        <v>330</v>
      </c>
      <c r="B323">
        <v>44.186314670000002</v>
      </c>
      <c r="D323">
        <v>61.081857819999996</v>
      </c>
      <c r="E323">
        <v>26.862887859999997</v>
      </c>
      <c r="F323">
        <v>22.724725339999999</v>
      </c>
      <c r="G323" t="e">
        <f>#REF!</f>
        <v>#REF!</v>
      </c>
    </row>
    <row r="324" spans="1:7">
      <c r="A324" s="96" t="s">
        <v>331</v>
      </c>
      <c r="B324">
        <v>44.502831349999994</v>
      </c>
      <c r="D324">
        <v>60.059040029999998</v>
      </c>
      <c r="E324">
        <v>26.221062369999999</v>
      </c>
      <c r="F324">
        <v>21.728283939999997</v>
      </c>
      <c r="G324" t="e">
        <f>#REF!</f>
        <v>#REF!</v>
      </c>
    </row>
    <row r="325" spans="1:7">
      <c r="A325" s="96" t="s">
        <v>332</v>
      </c>
      <c r="B325">
        <v>44.502831349999994</v>
      </c>
      <c r="D325">
        <v>62.78753103999999</v>
      </c>
      <c r="E325">
        <v>28.964206929999996</v>
      </c>
      <c r="F325">
        <v>19.946412259999999</v>
      </c>
      <c r="G325" t="e">
        <f>#REF!</f>
        <v>#REF!</v>
      </c>
    </row>
    <row r="326" spans="1:7">
      <c r="A326" s="96" t="s">
        <v>333</v>
      </c>
      <c r="B326">
        <v>45.666323219999995</v>
      </c>
      <c r="D326">
        <v>63.904131549999995</v>
      </c>
      <c r="E326">
        <v>28.57149179</v>
      </c>
      <c r="F326">
        <v>18.72430619</v>
      </c>
      <c r="G326" t="e">
        <f>#REF!</f>
        <v>#REF!</v>
      </c>
    </row>
    <row r="327" spans="1:7">
      <c r="A327" s="96" t="s">
        <v>334</v>
      </c>
      <c r="B327">
        <v>44.658158979999996</v>
      </c>
      <c r="D327">
        <v>64.460966450000001</v>
      </c>
      <c r="E327">
        <v>29.107811719999997</v>
      </c>
      <c r="F327">
        <v>18.785851099999999</v>
      </c>
      <c r="G327" t="e">
        <f>#REF!</f>
        <v>#REF!</v>
      </c>
    </row>
    <row r="328" spans="1:7">
      <c r="A328" s="96" t="s">
        <v>335</v>
      </c>
      <c r="B328">
        <v>45.431866419999999</v>
      </c>
      <c r="D328">
        <v>65.140891170000003</v>
      </c>
      <c r="E328">
        <v>22.850745869999997</v>
      </c>
      <c r="F328">
        <v>19.635757000000002</v>
      </c>
      <c r="G328" t="e">
        <f>#REF!</f>
        <v>#REF!</v>
      </c>
    </row>
    <row r="329" spans="1:7">
      <c r="A329" s="96" t="s">
        <v>336</v>
      </c>
      <c r="B329">
        <v>44.693327499999995</v>
      </c>
      <c r="D329">
        <v>65.76806311</v>
      </c>
      <c r="E329">
        <v>25.81369368</v>
      </c>
      <c r="F329">
        <v>23.15847042</v>
      </c>
      <c r="G329" t="e">
        <f>#REF!</f>
        <v>#REF!</v>
      </c>
    </row>
    <row r="330" spans="1:7">
      <c r="A330" s="96" t="s">
        <v>337</v>
      </c>
      <c r="B330">
        <v>44.561445549999995</v>
      </c>
      <c r="D330">
        <v>66.66486037</v>
      </c>
      <c r="E330">
        <v>24.922757839999999</v>
      </c>
      <c r="F330">
        <v>24.310239449999997</v>
      </c>
      <c r="G330" t="e">
        <f>#REF!</f>
        <v>#REF!</v>
      </c>
    </row>
    <row r="331" spans="1:7">
      <c r="A331" s="96" t="s">
        <v>338</v>
      </c>
      <c r="B331">
        <v>43.837560179999997</v>
      </c>
      <c r="D331">
        <v>65.463269269999984</v>
      </c>
      <c r="E331">
        <v>28.726819419999998</v>
      </c>
      <c r="F331">
        <v>25.711118829999997</v>
      </c>
      <c r="G331" t="e">
        <f>#REF!</f>
        <v>#REF!</v>
      </c>
    </row>
    <row r="332" spans="1:7">
      <c r="A332" s="96" t="s">
        <v>339</v>
      </c>
      <c r="B332">
        <v>43.324685929999994</v>
      </c>
      <c r="D332">
        <v>66.615038299999995</v>
      </c>
      <c r="E332">
        <v>28.785433619999996</v>
      </c>
      <c r="F332">
        <v>25.462008479999998</v>
      </c>
      <c r="G332" t="e">
        <f>#REF!</f>
        <v>#REF!</v>
      </c>
    </row>
    <row r="333" spans="1:7">
      <c r="A333" s="96" t="s">
        <v>340</v>
      </c>
      <c r="B333">
        <v>44.019264199999995</v>
      </c>
      <c r="D333">
        <v>68.593267549999993</v>
      </c>
      <c r="E333">
        <v>26.830650049999999</v>
      </c>
      <c r="F333">
        <v>26.789620109999998</v>
      </c>
      <c r="G333" t="e">
        <f>#REF!</f>
        <v>#REF!</v>
      </c>
    </row>
    <row r="334" spans="1:7">
      <c r="A334" s="96" t="s">
        <v>341</v>
      </c>
      <c r="B334">
        <v>45.305845890000001</v>
      </c>
      <c r="D334">
        <v>70.354624259999994</v>
      </c>
      <c r="E334">
        <v>25.922129949999999</v>
      </c>
      <c r="F334">
        <v>27.390415659999999</v>
      </c>
      <c r="G334" t="e">
        <f>#REF!</f>
        <v>#REF!</v>
      </c>
    </row>
    <row r="335" spans="1:7">
      <c r="A335" s="96" t="s">
        <v>342</v>
      </c>
      <c r="B335">
        <v>44.895546490000001</v>
      </c>
      <c r="D335">
        <v>69.657115279999985</v>
      </c>
      <c r="E335">
        <v>25.640781789999998</v>
      </c>
      <c r="F335">
        <v>27.774338669999999</v>
      </c>
      <c r="G335" t="e">
        <f>#REF!</f>
        <v>#REF!</v>
      </c>
    </row>
    <row r="336" spans="1:7">
      <c r="A336" s="96" t="s">
        <v>343</v>
      </c>
      <c r="B336">
        <v>44.353365140000001</v>
      </c>
      <c r="D336">
        <v>67.148427519999998</v>
      </c>
      <c r="E336">
        <v>26.531717629999999</v>
      </c>
      <c r="F336">
        <v>28.383926349999999</v>
      </c>
      <c r="G336" t="e">
        <f>#REF!</f>
        <v>#REF!</v>
      </c>
    </row>
    <row r="337" spans="1:8">
      <c r="A337" s="96" t="s">
        <v>344</v>
      </c>
      <c r="B337">
        <v>45.094834769999999</v>
      </c>
      <c r="D337">
        <v>67.889897149999996</v>
      </c>
      <c r="E337">
        <v>25.602682559999998</v>
      </c>
      <c r="F337">
        <v>27.994141920000001</v>
      </c>
      <c r="H337">
        <f>'Prices pop up additional data'!$D$2</f>
        <v>135.15</v>
      </c>
    </row>
    <row r="338" spans="1:8">
      <c r="A338" s="96" t="s">
        <v>345</v>
      </c>
      <c r="B338">
        <v>44.268374549999997</v>
      </c>
      <c r="D338">
        <v>67.828352240000001</v>
      </c>
      <c r="E338">
        <v>19.867283089999997</v>
      </c>
      <c r="F338">
        <v>26.997700519999999</v>
      </c>
      <c r="H338">
        <f>'Prices pop up additional data'!$D$2</f>
        <v>135.15</v>
      </c>
    </row>
    <row r="339" spans="1:8">
      <c r="A339" s="96" t="s">
        <v>346</v>
      </c>
      <c r="B339">
        <v>44.587821939999998</v>
      </c>
      <c r="D339">
        <v>70.85577567</v>
      </c>
      <c r="E339">
        <v>20.069502079999999</v>
      </c>
      <c r="F339">
        <v>28.043963989999998</v>
      </c>
      <c r="H339">
        <f>'Prices pop up additional data'!$D$2</f>
        <v>135.15</v>
      </c>
    </row>
    <row r="340" spans="1:8">
      <c r="A340" s="96" t="s">
        <v>347</v>
      </c>
      <c r="B340">
        <v>44.951229980000001</v>
      </c>
      <c r="D340">
        <v>70.864567800000003</v>
      </c>
      <c r="E340">
        <v>19.506805759999999</v>
      </c>
      <c r="F340">
        <v>30.596612399999998</v>
      </c>
      <c r="H340">
        <f>'Prices pop up additional data'!$D$2</f>
        <v>135.15</v>
      </c>
    </row>
    <row r="341" spans="1:8">
      <c r="A341" s="96" t="s">
        <v>348</v>
      </c>
      <c r="B341">
        <v>46.135236819999996</v>
      </c>
      <c r="D341">
        <v>71.931346239999996</v>
      </c>
      <c r="E341">
        <v>20.09001705</v>
      </c>
      <c r="F341">
        <v>29.629478099999996</v>
      </c>
      <c r="H341">
        <f>'Prices pop up additional data'!$D$2</f>
        <v>135.15</v>
      </c>
    </row>
    <row r="342" spans="1:8">
      <c r="A342" s="96" t="s">
        <v>349</v>
      </c>
      <c r="B342">
        <v>45.654600379999998</v>
      </c>
      <c r="D342">
        <v>74.45761825999999</v>
      </c>
      <c r="E342">
        <v>25.623197529999999</v>
      </c>
      <c r="F342">
        <v>30.095460989999996</v>
      </c>
      <c r="H342">
        <f>'Prices pop up additional data'!$D$2</f>
        <v>135.15</v>
      </c>
    </row>
    <row r="343" spans="1:8">
      <c r="A343" s="96" t="s">
        <v>350</v>
      </c>
      <c r="B343">
        <v>45.894918599999997</v>
      </c>
      <c r="D343">
        <v>74.993938189999994</v>
      </c>
      <c r="E343">
        <v>25.716980249999995</v>
      </c>
      <c r="F343">
        <v>28.266697949999998</v>
      </c>
      <c r="H343">
        <f>'Prices pop up additional data'!$D$2</f>
        <v>135.15</v>
      </c>
    </row>
    <row r="344" spans="1:8">
      <c r="A344" s="96" t="s">
        <v>351</v>
      </c>
      <c r="B344">
        <v>45.557886949999997</v>
      </c>
      <c r="D344">
        <v>75.237187120000002</v>
      </c>
      <c r="E344">
        <v>26.335360059999996</v>
      </c>
      <c r="F344">
        <v>27.715724469999998</v>
      </c>
      <c r="H344">
        <f>'Prices pop up additional data'!$D$2</f>
        <v>135.15</v>
      </c>
    </row>
    <row r="345" spans="1:8">
      <c r="A345" s="96" t="s">
        <v>352</v>
      </c>
      <c r="B345">
        <v>45.478757780000002</v>
      </c>
      <c r="D345">
        <v>73.071392430000003</v>
      </c>
      <c r="E345">
        <v>25.81369368</v>
      </c>
      <c r="F345">
        <v>28.445471259999998</v>
      </c>
      <c r="H345">
        <f>'Prices pop up additional data'!$D$2</f>
        <v>135.15</v>
      </c>
    </row>
    <row r="346" spans="1:8">
      <c r="A346" s="96" t="s">
        <v>353</v>
      </c>
      <c r="B346">
        <v>45.276538789999996</v>
      </c>
      <c r="D346">
        <v>76.936998919999994</v>
      </c>
      <c r="E346">
        <v>26.707560229999999</v>
      </c>
      <c r="F346">
        <v>27.504713349999999</v>
      </c>
      <c r="H346">
        <f>'Prices pop up additional data'!$D$2</f>
        <v>135.15</v>
      </c>
    </row>
    <row r="347" spans="1:8">
      <c r="A347" s="96" t="s">
        <v>354</v>
      </c>
      <c r="B347">
        <v>46.486922020000002</v>
      </c>
      <c r="D347">
        <v>75.641625099999999</v>
      </c>
      <c r="E347">
        <v>25.55286049</v>
      </c>
      <c r="F347">
        <v>27.100275369999999</v>
      </c>
      <c r="H347">
        <f>'Prices pop up additional data'!$D$2</f>
        <v>135.15</v>
      </c>
    </row>
    <row r="348" spans="1:8">
      <c r="A348" s="96" t="s">
        <v>355</v>
      </c>
      <c r="B348">
        <v>47.600591819999998</v>
      </c>
      <c r="D348">
        <v>73.836307739999995</v>
      </c>
      <c r="E348">
        <v>29.981163299999995</v>
      </c>
      <c r="F348">
        <v>25.593890429999998</v>
      </c>
      <c r="H348">
        <f>'Prices pop up additional data'!$D$2</f>
        <v>135.15</v>
      </c>
    </row>
    <row r="349" spans="1:8">
      <c r="A349" s="96" t="s">
        <v>356</v>
      </c>
      <c r="B349">
        <v>47.659206019999999</v>
      </c>
      <c r="D349">
        <v>70.580288929999995</v>
      </c>
      <c r="E349">
        <v>29.04040539</v>
      </c>
      <c r="F349">
        <v>24.975510619999998</v>
      </c>
      <c r="H349">
        <f>'Prices pop up additional data'!$D$2</f>
        <v>135.15</v>
      </c>
    </row>
    <row r="350" spans="1:8">
      <c r="A350" s="96" t="s">
        <v>357</v>
      </c>
      <c r="B350">
        <v>47.237183779999995</v>
      </c>
      <c r="D350">
        <v>70.550981829999998</v>
      </c>
      <c r="E350">
        <v>30.628850209999996</v>
      </c>
      <c r="F350">
        <v>28.404441319999997</v>
      </c>
      <c r="H350">
        <f>'Prices pop up additional data'!$D$2</f>
        <v>135.15</v>
      </c>
    </row>
    <row r="351" spans="1:8">
      <c r="A351" s="96" t="s">
        <v>358</v>
      </c>
      <c r="B351">
        <v>46.48399131</v>
      </c>
      <c r="D351">
        <v>71.277797910000004</v>
      </c>
      <c r="E351">
        <v>31.018634639999998</v>
      </c>
      <c r="F351">
        <v>29.01109829</v>
      </c>
      <c r="H351">
        <f>'Prices pop up additional data'!$D$2</f>
        <v>135.15</v>
      </c>
    </row>
    <row r="352" spans="1:8">
      <c r="A352" s="96" t="s">
        <v>359</v>
      </c>
      <c r="B352">
        <v>47.266490879999999</v>
      </c>
      <c r="D352">
        <v>70.284287219999996</v>
      </c>
      <c r="E352">
        <v>30.9482976</v>
      </c>
      <c r="F352">
        <v>28.744403679999998</v>
      </c>
      <c r="H352">
        <f>'Prices pop up additional data'!$D$2</f>
        <v>135.15</v>
      </c>
    </row>
    <row r="353" spans="1:10">
      <c r="A353" s="96" t="s">
        <v>360</v>
      </c>
      <c r="B353">
        <v>47.474571289999993</v>
      </c>
      <c r="D353">
        <v>72.365091319999991</v>
      </c>
      <c r="E353">
        <v>25.670088889999999</v>
      </c>
      <c r="F353">
        <v>28.609591019999996</v>
      </c>
      <c r="H353">
        <f>'Prices pop up additional data'!$D$2</f>
        <v>135.15</v>
      </c>
    </row>
    <row r="354" spans="1:10">
      <c r="A354" s="96" t="s">
        <v>361</v>
      </c>
      <c r="B354">
        <v>49.259373679999996</v>
      </c>
      <c r="D354">
        <v>70.504090469999994</v>
      </c>
      <c r="E354">
        <v>26.273815149999997</v>
      </c>
      <c r="F354">
        <v>28.603729599999998</v>
      </c>
      <c r="H354">
        <f>'Prices pop up additional data'!$D$2</f>
        <v>135.15</v>
      </c>
    </row>
    <row r="355" spans="1:10">
      <c r="A355" s="96" t="s">
        <v>362</v>
      </c>
      <c r="B355">
        <v>47.893662820000003</v>
      </c>
      <c r="D355">
        <v>74.34625127999999</v>
      </c>
      <c r="E355">
        <v>23.938039279999998</v>
      </c>
      <c r="F355">
        <v>28.26376724</v>
      </c>
      <c r="H355">
        <f>'Prices pop up additional data'!$D$2</f>
        <v>135.15</v>
      </c>
    </row>
    <row r="356" spans="1:10">
      <c r="A356" s="96" t="s">
        <v>363</v>
      </c>
      <c r="B356">
        <v>45.531510560000001</v>
      </c>
      <c r="D356">
        <v>76.1691529</v>
      </c>
      <c r="E356">
        <v>25.086877599999998</v>
      </c>
      <c r="F356">
        <v>29.488804019999996</v>
      </c>
      <c r="H356">
        <f>'Prices pop up additional data'!$D$2</f>
        <v>135.15</v>
      </c>
    </row>
    <row r="357" spans="1:10">
      <c r="A357" s="96" t="s">
        <v>364</v>
      </c>
      <c r="B357">
        <v>47.738335190000001</v>
      </c>
      <c r="D357">
        <v>77.652092159999995</v>
      </c>
      <c r="E357">
        <v>25.441493509999997</v>
      </c>
      <c r="F357">
        <v>30.496968259999999</v>
      </c>
      <c r="H357">
        <f>'Prices pop up additional data'!$D$2</f>
        <v>135.15</v>
      </c>
    </row>
    <row r="358" spans="1:10">
      <c r="A358" s="96" t="s">
        <v>365</v>
      </c>
      <c r="B358">
        <v>44.828140159999997</v>
      </c>
      <c r="D358">
        <v>77.485041689999989</v>
      </c>
      <c r="E358">
        <v>26.5522326</v>
      </c>
      <c r="F358">
        <v>31.31170564</v>
      </c>
      <c r="H358">
        <f>'Prices pop up additional data'!$D$2</f>
        <v>135.15</v>
      </c>
    </row>
    <row r="359" spans="1:10">
      <c r="A359" s="96" t="s">
        <v>366</v>
      </c>
      <c r="B359">
        <v>43.043337769999994</v>
      </c>
      <c r="D359">
        <v>76.306896269999996</v>
      </c>
      <c r="E359">
        <v>25.010679140000001</v>
      </c>
      <c r="F359">
        <v>32.202641479999997</v>
      </c>
      <c r="H359">
        <f>'Prices pop up additional data'!$D$2</f>
        <v>135.15</v>
      </c>
    </row>
    <row r="360" spans="1:10">
      <c r="A360" s="96" t="s">
        <v>367</v>
      </c>
      <c r="B360">
        <v>43.254348889999996</v>
      </c>
      <c r="D360">
        <v>78.584057939999994</v>
      </c>
      <c r="E360">
        <v>26.502410529999999</v>
      </c>
      <c r="F360">
        <v>31.862679119999996</v>
      </c>
      <c r="H360">
        <f>'Prices pop up additional data'!$D$2</f>
        <v>135.15</v>
      </c>
    </row>
    <row r="361" spans="1:10">
      <c r="A361" s="96" t="s">
        <v>368</v>
      </c>
      <c r="B361">
        <v>47.017380529999997</v>
      </c>
      <c r="D361">
        <v>77.288684119999999</v>
      </c>
      <c r="E361">
        <v>25.022401979999998</v>
      </c>
      <c r="F361">
        <v>32.829813420000001</v>
      </c>
      <c r="H361">
        <f>'Prices pop up additional data'!$D$2</f>
        <v>135.15</v>
      </c>
    </row>
    <row r="362" spans="1:10">
      <c r="A362" s="96" t="s">
        <v>369</v>
      </c>
      <c r="B362">
        <v>46.264188059999995</v>
      </c>
      <c r="D362">
        <v>74.835679850000005</v>
      </c>
      <c r="E362">
        <v>24.087505489999998</v>
      </c>
      <c r="F362">
        <v>32.442959699999996</v>
      </c>
      <c r="H362">
        <f>'Prices pop up additional data'!$D$2</f>
        <v>135.15</v>
      </c>
    </row>
    <row r="363" spans="1:10">
      <c r="A363" s="96" t="s">
        <v>370</v>
      </c>
      <c r="B363">
        <v>46.926528519999998</v>
      </c>
      <c r="D363">
        <v>72.69919225999999</v>
      </c>
      <c r="E363">
        <v>25.590959719999997</v>
      </c>
      <c r="F363">
        <v>32.422444730000002</v>
      </c>
      <c r="H363">
        <f>'Prices pop up additional data'!$D$2</f>
        <v>135.15</v>
      </c>
    </row>
    <row r="364" spans="1:10">
      <c r="A364" s="96" t="s">
        <v>371</v>
      </c>
      <c r="B364">
        <v>45.886126470000001</v>
      </c>
      <c r="D364">
        <v>73.141729469999987</v>
      </c>
      <c r="E364">
        <v>25.93385279</v>
      </c>
      <c r="F364">
        <v>35.936366019999994</v>
      </c>
      <c r="H364">
        <f>'Prices pop up additional data'!$D$2</f>
        <v>135.15</v>
      </c>
    </row>
    <row r="365" spans="1:10">
      <c r="A365" s="96" t="s">
        <v>372</v>
      </c>
      <c r="B365">
        <v>42.278422460000002</v>
      </c>
      <c r="D365">
        <v>72.831074209999997</v>
      </c>
      <c r="E365">
        <v>26.185893849999996</v>
      </c>
      <c r="F365">
        <v>34.541348060000004</v>
      </c>
      <c r="H365">
        <f>'Prices pop up additional data'!$D$2</f>
        <v>135.15</v>
      </c>
    </row>
    <row r="366" spans="1:10">
      <c r="A366" s="96" t="s">
        <v>373</v>
      </c>
      <c r="B366">
        <v>43.95771929</v>
      </c>
      <c r="D366">
        <v>72.118911679999997</v>
      </c>
      <c r="E366">
        <v>22.8302309</v>
      </c>
      <c r="F366">
        <v>35.174381419999996</v>
      </c>
      <c r="H366">
        <f>'Prices pop up additional data'!$D$2</f>
        <v>135.15</v>
      </c>
    </row>
    <row r="367" spans="1:10">
      <c r="A367" s="97">
        <v>44470</v>
      </c>
      <c r="H367" s="10"/>
      <c r="I367" s="10">
        <f>'Prices pop up additional data'!$D$9</f>
        <v>142</v>
      </c>
      <c r="J367" s="10">
        <f>'Prices pop up additional data'!$J$9</f>
        <v>134.08586160833869</v>
      </c>
    </row>
    <row r="368" spans="1:10">
      <c r="A368" s="97">
        <f>A367+1</f>
        <v>44471</v>
      </c>
      <c r="H368" s="10"/>
      <c r="I368" s="10">
        <f>'Prices pop up additional data'!$D$9</f>
        <v>142</v>
      </c>
      <c r="J368" s="10">
        <f>'Prices pop up additional data'!$J$9</f>
        <v>134.08586160833869</v>
      </c>
    </row>
    <row r="369" spans="1:10">
      <c r="A369" s="97">
        <f t="shared" ref="A369:A432" si="0">A368+1</f>
        <v>44472</v>
      </c>
      <c r="H369" s="10"/>
      <c r="I369" s="10">
        <f>'Prices pop up additional data'!$D$9</f>
        <v>142</v>
      </c>
      <c r="J369" s="10">
        <f>'Prices pop up additional data'!$J$9</f>
        <v>134.08586160833869</v>
      </c>
    </row>
    <row r="370" spans="1:10">
      <c r="A370" s="97">
        <f t="shared" si="0"/>
        <v>44473</v>
      </c>
      <c r="H370" s="10"/>
      <c r="I370" s="10">
        <f>'Prices pop up additional data'!$D$9</f>
        <v>142</v>
      </c>
      <c r="J370" s="10">
        <f>'Prices pop up additional data'!$J$9</f>
        <v>134.08586160833869</v>
      </c>
    </row>
    <row r="371" spans="1:10">
      <c r="A371" s="97">
        <f t="shared" si="0"/>
        <v>44474</v>
      </c>
      <c r="H371" s="10"/>
      <c r="I371" s="10">
        <f>'Prices pop up additional data'!$D$9</f>
        <v>142</v>
      </c>
      <c r="J371" s="10">
        <f>'Prices pop up additional data'!$J$9</f>
        <v>134.08586160833869</v>
      </c>
    </row>
    <row r="372" spans="1:10">
      <c r="A372" s="97">
        <f t="shared" si="0"/>
        <v>44475</v>
      </c>
      <c r="H372" s="10"/>
      <c r="I372" s="10">
        <f>'Prices pop up additional data'!$D$9</f>
        <v>142</v>
      </c>
      <c r="J372" s="10">
        <f>'Prices pop up additional data'!$J$9</f>
        <v>134.08586160833869</v>
      </c>
    </row>
    <row r="373" spans="1:10">
      <c r="A373" s="97">
        <f t="shared" si="0"/>
        <v>44476</v>
      </c>
      <c r="H373" s="10"/>
      <c r="I373" s="10">
        <f>'Prices pop up additional data'!$D$9</f>
        <v>142</v>
      </c>
      <c r="J373" s="10">
        <f>'Prices pop up additional data'!$J$9</f>
        <v>134.08586160833869</v>
      </c>
    </row>
    <row r="374" spans="1:10">
      <c r="A374" s="97">
        <f t="shared" si="0"/>
        <v>44477</v>
      </c>
      <c r="H374" s="10"/>
      <c r="I374" s="10">
        <f>'Prices pop up additional data'!$D$9</f>
        <v>142</v>
      </c>
      <c r="J374" s="10">
        <f>'Prices pop up additional data'!$J$9</f>
        <v>134.08586160833869</v>
      </c>
    </row>
    <row r="375" spans="1:10">
      <c r="A375" s="97">
        <f t="shared" si="0"/>
        <v>44478</v>
      </c>
      <c r="H375" s="10"/>
      <c r="I375" s="10">
        <f>'Prices pop up additional data'!$D$9</f>
        <v>142</v>
      </c>
      <c r="J375" s="10">
        <f>'Prices pop up additional data'!$J$9</f>
        <v>134.08586160833869</v>
      </c>
    </row>
    <row r="376" spans="1:10">
      <c r="A376" s="97">
        <f t="shared" si="0"/>
        <v>44479</v>
      </c>
      <c r="H376" s="10"/>
      <c r="I376" s="10">
        <f>'Prices pop up additional data'!$D$9</f>
        <v>142</v>
      </c>
      <c r="J376" s="10">
        <f>'Prices pop up additional data'!$J$9</f>
        <v>134.08586160833869</v>
      </c>
    </row>
    <row r="377" spans="1:10">
      <c r="A377" s="97">
        <f t="shared" si="0"/>
        <v>44480</v>
      </c>
      <c r="H377" s="10"/>
      <c r="I377" s="10">
        <f>'Prices pop up additional data'!$D$9</f>
        <v>142</v>
      </c>
      <c r="J377" s="10">
        <f>'Prices pop up additional data'!$J$9</f>
        <v>134.08586160833869</v>
      </c>
    </row>
    <row r="378" spans="1:10">
      <c r="A378" s="97">
        <f t="shared" si="0"/>
        <v>44481</v>
      </c>
      <c r="H378" s="10"/>
      <c r="I378" s="10">
        <f>'Prices pop up additional data'!$D$9</f>
        <v>142</v>
      </c>
      <c r="J378" s="10">
        <f>'Prices pop up additional data'!$J$9</f>
        <v>134.08586160833869</v>
      </c>
    </row>
    <row r="379" spans="1:10">
      <c r="A379" s="97">
        <f t="shared" si="0"/>
        <v>44482</v>
      </c>
      <c r="H379" s="10"/>
      <c r="I379" s="10">
        <f>'Prices pop up additional data'!$D$9</f>
        <v>142</v>
      </c>
      <c r="J379" s="10">
        <f>'Prices pop up additional data'!$J$9</f>
        <v>134.08586160833869</v>
      </c>
    </row>
    <row r="380" spans="1:10">
      <c r="A380" s="97">
        <f t="shared" si="0"/>
        <v>44483</v>
      </c>
      <c r="H380" s="10"/>
      <c r="I380" s="10">
        <f>'Prices pop up additional data'!$D$9</f>
        <v>142</v>
      </c>
      <c r="J380" s="10">
        <f>'Prices pop up additional data'!$J$9</f>
        <v>134.08586160833869</v>
      </c>
    </row>
    <row r="381" spans="1:10">
      <c r="A381" s="97">
        <f t="shared" si="0"/>
        <v>44484</v>
      </c>
      <c r="H381" s="10"/>
      <c r="I381" s="10">
        <f>'Prices pop up additional data'!$D$9</f>
        <v>142</v>
      </c>
      <c r="J381" s="10">
        <f>'Prices pop up additional data'!$J$9</f>
        <v>134.08586160833869</v>
      </c>
    </row>
    <row r="382" spans="1:10">
      <c r="A382" s="97">
        <f t="shared" si="0"/>
        <v>44485</v>
      </c>
      <c r="H382" s="10"/>
      <c r="I382" s="10">
        <f>'Prices pop up additional data'!$D$9</f>
        <v>142</v>
      </c>
      <c r="J382" s="10">
        <f>'Prices pop up additional data'!$J$9</f>
        <v>134.08586160833869</v>
      </c>
    </row>
    <row r="383" spans="1:10">
      <c r="A383" s="97">
        <f t="shared" si="0"/>
        <v>44486</v>
      </c>
      <c r="H383" s="10"/>
      <c r="I383" s="10">
        <f>'Prices pop up additional data'!$D$9</f>
        <v>142</v>
      </c>
      <c r="J383" s="10">
        <f>'Prices pop up additional data'!$J$9</f>
        <v>134.08586160833869</v>
      </c>
    </row>
    <row r="384" spans="1:10">
      <c r="A384" s="97">
        <f t="shared" si="0"/>
        <v>44487</v>
      </c>
      <c r="H384" s="10"/>
      <c r="I384" s="10">
        <f>'Prices pop up additional data'!$D$9</f>
        <v>142</v>
      </c>
      <c r="J384" s="10">
        <f>'Prices pop up additional data'!$J$9</f>
        <v>134.08586160833869</v>
      </c>
    </row>
    <row r="385" spans="1:10">
      <c r="A385" s="97">
        <f t="shared" si="0"/>
        <v>44488</v>
      </c>
      <c r="H385" s="10"/>
      <c r="I385" s="10">
        <f>'Prices pop up additional data'!$D$9</f>
        <v>142</v>
      </c>
      <c r="J385" s="10">
        <f>'Prices pop up additional data'!$J$9</f>
        <v>134.08586160833869</v>
      </c>
    </row>
    <row r="386" spans="1:10">
      <c r="A386" s="97">
        <f t="shared" si="0"/>
        <v>44489</v>
      </c>
      <c r="H386" s="10"/>
      <c r="I386" s="10">
        <f>'Prices pop up additional data'!$D$9</f>
        <v>142</v>
      </c>
      <c r="J386" s="10">
        <f>'Prices pop up additional data'!$J$9</f>
        <v>134.08586160833869</v>
      </c>
    </row>
    <row r="387" spans="1:10">
      <c r="A387" s="97">
        <f t="shared" si="0"/>
        <v>44490</v>
      </c>
      <c r="H387" s="10"/>
      <c r="I387" s="10">
        <f>'Prices pop up additional data'!$D$9</f>
        <v>142</v>
      </c>
      <c r="J387" s="10">
        <f>'Prices pop up additional data'!$J$9</f>
        <v>134.08586160833869</v>
      </c>
    </row>
    <row r="388" spans="1:10">
      <c r="A388" s="97">
        <f t="shared" si="0"/>
        <v>44491</v>
      </c>
      <c r="H388" s="10"/>
      <c r="I388" s="10">
        <f>'Prices pop up additional data'!$D$9</f>
        <v>142</v>
      </c>
      <c r="J388" s="10">
        <f>'Prices pop up additional data'!$J$9</f>
        <v>134.08586160833869</v>
      </c>
    </row>
    <row r="389" spans="1:10">
      <c r="A389" s="97">
        <f t="shared" si="0"/>
        <v>44492</v>
      </c>
      <c r="H389" s="10"/>
      <c r="I389" s="10">
        <f>'Prices pop up additional data'!$D$9</f>
        <v>142</v>
      </c>
      <c r="J389" s="10">
        <f>'Prices pop up additional data'!$J$9</f>
        <v>134.08586160833869</v>
      </c>
    </row>
    <row r="390" spans="1:10">
      <c r="A390" s="97">
        <f t="shared" si="0"/>
        <v>44493</v>
      </c>
      <c r="H390" s="10"/>
      <c r="I390" s="10">
        <f>'Prices pop up additional data'!$D$9</f>
        <v>142</v>
      </c>
      <c r="J390" s="10">
        <f>'Prices pop up additional data'!$J$9</f>
        <v>134.08586160833869</v>
      </c>
    </row>
    <row r="391" spans="1:10">
      <c r="A391" s="97">
        <f t="shared" si="0"/>
        <v>44494</v>
      </c>
      <c r="H391" s="10"/>
      <c r="I391" s="10">
        <f>'Prices pop up additional data'!$D$9</f>
        <v>142</v>
      </c>
      <c r="J391" s="10">
        <f>'Prices pop up additional data'!$J$9</f>
        <v>134.08586160833869</v>
      </c>
    </row>
    <row r="392" spans="1:10">
      <c r="A392" s="97">
        <f t="shared" si="0"/>
        <v>44495</v>
      </c>
      <c r="H392" s="10"/>
      <c r="I392" s="10">
        <f>'Prices pop up additional data'!$D$9</f>
        <v>142</v>
      </c>
      <c r="J392" s="10">
        <f>'Prices pop up additional data'!$J$9</f>
        <v>134.08586160833869</v>
      </c>
    </row>
    <row r="393" spans="1:10">
      <c r="A393" s="97">
        <f t="shared" si="0"/>
        <v>44496</v>
      </c>
      <c r="H393" s="10"/>
      <c r="I393" s="10">
        <f>'Prices pop up additional data'!$D$9</f>
        <v>142</v>
      </c>
      <c r="J393" s="10">
        <f>'Prices pop up additional data'!$J$9</f>
        <v>134.08586160833869</v>
      </c>
    </row>
    <row r="394" spans="1:10">
      <c r="A394" s="97">
        <f t="shared" si="0"/>
        <v>44497</v>
      </c>
      <c r="H394" s="10"/>
      <c r="I394" s="10">
        <f>'Prices pop up additional data'!$D$9</f>
        <v>142</v>
      </c>
      <c r="J394" s="10">
        <f>'Prices pop up additional data'!$J$9</f>
        <v>134.08586160833869</v>
      </c>
    </row>
    <row r="395" spans="1:10">
      <c r="A395" s="97">
        <f t="shared" si="0"/>
        <v>44498</v>
      </c>
      <c r="H395" s="10"/>
      <c r="I395" s="10">
        <f>'Prices pop up additional data'!$D$9</f>
        <v>142</v>
      </c>
      <c r="J395" s="10">
        <f>'Prices pop up additional data'!$J$9</f>
        <v>134.08586160833869</v>
      </c>
    </row>
    <row r="396" spans="1:10">
      <c r="A396" s="97">
        <f t="shared" si="0"/>
        <v>44499</v>
      </c>
      <c r="H396" s="10"/>
      <c r="I396" s="10">
        <f>'Prices pop up additional data'!$D$9</f>
        <v>142</v>
      </c>
      <c r="J396" s="10">
        <f>'Prices pop up additional data'!$J$9</f>
        <v>134.08586160833869</v>
      </c>
    </row>
    <row r="397" spans="1:10">
      <c r="A397" s="97">
        <f t="shared" si="0"/>
        <v>44500</v>
      </c>
      <c r="H397" s="10"/>
      <c r="I397" s="10">
        <f>'Prices pop up additional data'!$D$9</f>
        <v>142</v>
      </c>
      <c r="J397" s="10">
        <f>'Prices pop up additional data'!$J$9</f>
        <v>134.08586160833869</v>
      </c>
    </row>
    <row r="398" spans="1:10">
      <c r="A398" s="97">
        <f t="shared" si="0"/>
        <v>44501</v>
      </c>
      <c r="H398" s="10"/>
      <c r="I398" s="10">
        <f>'Prices pop up additional data'!$D$9</f>
        <v>142</v>
      </c>
      <c r="J398" s="10">
        <f>'Prices pop up additional data'!$J$9</f>
        <v>134.08586160833869</v>
      </c>
    </row>
    <row r="399" spans="1:10">
      <c r="A399" s="97">
        <f t="shared" si="0"/>
        <v>44502</v>
      </c>
      <c r="H399" s="10"/>
      <c r="I399" s="10">
        <f>'Prices pop up additional data'!$D$9</f>
        <v>142</v>
      </c>
      <c r="J399" s="10">
        <f>'Prices pop up additional data'!$J$9</f>
        <v>134.08586160833869</v>
      </c>
    </row>
    <row r="400" spans="1:10">
      <c r="A400" s="97">
        <f t="shared" si="0"/>
        <v>44503</v>
      </c>
      <c r="H400" s="10"/>
      <c r="I400" s="10">
        <f>'Prices pop up additional data'!$D$9</f>
        <v>142</v>
      </c>
      <c r="J400" s="10">
        <f>'Prices pop up additional data'!$J$9</f>
        <v>134.08586160833869</v>
      </c>
    </row>
    <row r="401" spans="1:10">
      <c r="A401" s="97">
        <f t="shared" si="0"/>
        <v>44504</v>
      </c>
      <c r="H401" s="10"/>
      <c r="I401" s="10">
        <f>'Prices pop up additional data'!$D$9</f>
        <v>142</v>
      </c>
      <c r="J401" s="10">
        <f>'Prices pop up additional data'!$J$9</f>
        <v>134.08586160833869</v>
      </c>
    </row>
    <row r="402" spans="1:10">
      <c r="A402" s="97">
        <f t="shared" si="0"/>
        <v>44505</v>
      </c>
      <c r="H402" s="10"/>
      <c r="I402" s="10">
        <f>'Prices pop up additional data'!$D$9</f>
        <v>142</v>
      </c>
      <c r="J402" s="10">
        <f>'Prices pop up additional data'!$J$9</f>
        <v>134.08586160833869</v>
      </c>
    </row>
    <row r="403" spans="1:10">
      <c r="A403" s="97">
        <f t="shared" si="0"/>
        <v>44506</v>
      </c>
      <c r="H403" s="10"/>
      <c r="I403" s="10">
        <f>'Prices pop up additional data'!$D$9</f>
        <v>142</v>
      </c>
      <c r="J403" s="10">
        <f>'Prices pop up additional data'!$J$9</f>
        <v>134.08586160833869</v>
      </c>
    </row>
    <row r="404" spans="1:10">
      <c r="A404" s="97">
        <f t="shared" si="0"/>
        <v>44507</v>
      </c>
      <c r="H404" s="10"/>
      <c r="I404" s="10">
        <f>'Prices pop up additional data'!$D$9</f>
        <v>142</v>
      </c>
      <c r="J404" s="10">
        <f>'Prices pop up additional data'!$J$9</f>
        <v>134.08586160833869</v>
      </c>
    </row>
    <row r="405" spans="1:10">
      <c r="A405" s="97">
        <f t="shared" si="0"/>
        <v>44508</v>
      </c>
      <c r="H405" s="10"/>
      <c r="I405" s="10">
        <f>'Prices pop up additional data'!$D$9</f>
        <v>142</v>
      </c>
      <c r="J405" s="10">
        <f>'Prices pop up additional data'!$J$9</f>
        <v>134.08586160833869</v>
      </c>
    </row>
    <row r="406" spans="1:10">
      <c r="A406" s="97">
        <f t="shared" si="0"/>
        <v>44509</v>
      </c>
      <c r="H406" s="10"/>
      <c r="I406" s="10">
        <f>'Prices pop up additional data'!$D$9</f>
        <v>142</v>
      </c>
      <c r="J406" s="10">
        <f>'Prices pop up additional data'!$J$9</f>
        <v>134.08586160833869</v>
      </c>
    </row>
    <row r="407" spans="1:10">
      <c r="A407" s="97">
        <f t="shared" si="0"/>
        <v>44510</v>
      </c>
      <c r="H407" s="10"/>
      <c r="I407" s="10">
        <f>'Prices pop up additional data'!$D$9</f>
        <v>142</v>
      </c>
      <c r="J407" s="10">
        <f>'Prices pop up additional data'!$J$9</f>
        <v>134.08586160833869</v>
      </c>
    </row>
    <row r="408" spans="1:10">
      <c r="A408" s="97">
        <f t="shared" si="0"/>
        <v>44511</v>
      </c>
      <c r="H408" s="10"/>
      <c r="I408" s="10">
        <f>'Prices pop up additional data'!$D$9</f>
        <v>142</v>
      </c>
      <c r="J408" s="10">
        <f>'Prices pop up additional data'!$J$9</f>
        <v>134.08586160833869</v>
      </c>
    </row>
    <row r="409" spans="1:10">
      <c r="A409" s="97">
        <f t="shared" si="0"/>
        <v>44512</v>
      </c>
      <c r="H409" s="10"/>
      <c r="I409" s="10">
        <f>'Prices pop up additional data'!$D$9</f>
        <v>142</v>
      </c>
      <c r="J409" s="10">
        <f>'Prices pop up additional data'!$J$9</f>
        <v>134.08586160833869</v>
      </c>
    </row>
    <row r="410" spans="1:10">
      <c r="A410" s="97">
        <f t="shared" si="0"/>
        <v>44513</v>
      </c>
      <c r="H410" s="10"/>
      <c r="I410" s="10">
        <f>'Prices pop up additional data'!$D$9</f>
        <v>142</v>
      </c>
      <c r="J410" s="10">
        <f>'Prices pop up additional data'!$J$9</f>
        <v>134.08586160833869</v>
      </c>
    </row>
    <row r="411" spans="1:10">
      <c r="A411" s="97">
        <f t="shared" si="0"/>
        <v>44514</v>
      </c>
      <c r="H411" s="10"/>
      <c r="I411" s="10">
        <f>'Prices pop up additional data'!$D$9</f>
        <v>142</v>
      </c>
      <c r="J411" s="10">
        <f>'Prices pop up additional data'!$J$9</f>
        <v>134.08586160833869</v>
      </c>
    </row>
    <row r="412" spans="1:10">
      <c r="A412" s="97">
        <f t="shared" si="0"/>
        <v>44515</v>
      </c>
      <c r="H412" s="10"/>
      <c r="I412" s="10">
        <f>'Prices pop up additional data'!$D$9</f>
        <v>142</v>
      </c>
      <c r="J412" s="10">
        <f>'Prices pop up additional data'!$J$9</f>
        <v>134.08586160833869</v>
      </c>
    </row>
    <row r="413" spans="1:10">
      <c r="A413" s="97">
        <f t="shared" si="0"/>
        <v>44516</v>
      </c>
      <c r="H413" s="10"/>
      <c r="I413" s="10">
        <f>'Prices pop up additional data'!$D$9</f>
        <v>142</v>
      </c>
      <c r="J413" s="10">
        <f>'Prices pop up additional data'!$J$9</f>
        <v>134.08586160833869</v>
      </c>
    </row>
    <row r="414" spans="1:10">
      <c r="A414" s="97">
        <f t="shared" si="0"/>
        <v>44517</v>
      </c>
      <c r="H414" s="10"/>
      <c r="I414" s="10">
        <f>'Prices pop up additional data'!$D$9</f>
        <v>142</v>
      </c>
      <c r="J414" s="10">
        <f>'Prices pop up additional data'!$J$9</f>
        <v>134.08586160833869</v>
      </c>
    </row>
    <row r="415" spans="1:10">
      <c r="A415" s="97">
        <f t="shared" si="0"/>
        <v>44518</v>
      </c>
      <c r="H415" s="10"/>
      <c r="I415" s="10">
        <f>'Prices pop up additional data'!$D$9</f>
        <v>142</v>
      </c>
      <c r="J415" s="10">
        <f>'Prices pop up additional data'!$J$9</f>
        <v>134.08586160833869</v>
      </c>
    </row>
    <row r="416" spans="1:10">
      <c r="A416" s="97">
        <f t="shared" si="0"/>
        <v>44519</v>
      </c>
      <c r="H416" s="10"/>
      <c r="I416" s="10">
        <f>'Prices pop up additional data'!$D$9</f>
        <v>142</v>
      </c>
      <c r="J416" s="10">
        <f>'Prices pop up additional data'!$J$9</f>
        <v>134.08586160833869</v>
      </c>
    </row>
    <row r="417" spans="1:10">
      <c r="A417" s="97">
        <f t="shared" si="0"/>
        <v>44520</v>
      </c>
      <c r="H417" s="10"/>
      <c r="I417" s="10">
        <f>'Prices pop up additional data'!$D$9</f>
        <v>142</v>
      </c>
      <c r="J417" s="10">
        <f>'Prices pop up additional data'!$J$9</f>
        <v>134.08586160833869</v>
      </c>
    </row>
    <row r="418" spans="1:10">
      <c r="A418" s="97">
        <f t="shared" si="0"/>
        <v>44521</v>
      </c>
      <c r="H418" s="10"/>
      <c r="I418" s="10">
        <f>'Prices pop up additional data'!$D$9</f>
        <v>142</v>
      </c>
      <c r="J418" s="10">
        <f>'Prices pop up additional data'!$J$9</f>
        <v>134.08586160833869</v>
      </c>
    </row>
    <row r="419" spans="1:10">
      <c r="A419" s="97">
        <f t="shared" si="0"/>
        <v>44522</v>
      </c>
      <c r="H419" s="10"/>
      <c r="I419" s="10">
        <f>'Prices pop up additional data'!$D$9</f>
        <v>142</v>
      </c>
      <c r="J419" s="10">
        <f>'Prices pop up additional data'!$J$9</f>
        <v>134.08586160833869</v>
      </c>
    </row>
    <row r="420" spans="1:10">
      <c r="A420" s="97">
        <f t="shared" si="0"/>
        <v>44523</v>
      </c>
      <c r="H420" s="10"/>
      <c r="I420" s="10">
        <f>'Prices pop up additional data'!$D$9</f>
        <v>142</v>
      </c>
      <c r="J420" s="10">
        <f>'Prices pop up additional data'!$J$9</f>
        <v>134.08586160833869</v>
      </c>
    </row>
    <row r="421" spans="1:10">
      <c r="A421" s="97">
        <f t="shared" si="0"/>
        <v>44524</v>
      </c>
      <c r="H421" s="10"/>
      <c r="I421" s="10">
        <f>'Prices pop up additional data'!$D$9</f>
        <v>142</v>
      </c>
      <c r="J421" s="10">
        <f>'Prices pop up additional data'!$J$9</f>
        <v>134.08586160833869</v>
      </c>
    </row>
    <row r="422" spans="1:10">
      <c r="A422" s="97">
        <f t="shared" si="0"/>
        <v>44525</v>
      </c>
      <c r="H422" s="10"/>
      <c r="I422" s="10">
        <f>'Prices pop up additional data'!$D$9</f>
        <v>142</v>
      </c>
      <c r="J422" s="10">
        <f>'Prices pop up additional data'!$J$9</f>
        <v>134.08586160833869</v>
      </c>
    </row>
    <row r="423" spans="1:10">
      <c r="A423" s="97">
        <f t="shared" si="0"/>
        <v>44526</v>
      </c>
      <c r="H423" s="10"/>
      <c r="I423" s="10">
        <f>'Prices pop up additional data'!$D$9</f>
        <v>142</v>
      </c>
      <c r="J423" s="10">
        <f>'Prices pop up additional data'!$J$9</f>
        <v>134.08586160833869</v>
      </c>
    </row>
    <row r="424" spans="1:10">
      <c r="A424" s="97">
        <f t="shared" si="0"/>
        <v>44527</v>
      </c>
      <c r="H424" s="10"/>
      <c r="I424" s="10">
        <f>'Prices pop up additional data'!$D$9</f>
        <v>142</v>
      </c>
      <c r="J424" s="10">
        <f>'Prices pop up additional data'!$J$9</f>
        <v>134.08586160833869</v>
      </c>
    </row>
    <row r="425" spans="1:10">
      <c r="A425" s="97">
        <f t="shared" si="0"/>
        <v>44528</v>
      </c>
      <c r="H425" s="10"/>
      <c r="I425" s="10">
        <f>'Prices pop up additional data'!$D$9</f>
        <v>142</v>
      </c>
      <c r="J425" s="10">
        <f>'Prices pop up additional data'!$J$9</f>
        <v>134.08586160833869</v>
      </c>
    </row>
    <row r="426" spans="1:10">
      <c r="A426" s="97">
        <f t="shared" si="0"/>
        <v>44529</v>
      </c>
      <c r="H426" s="10"/>
      <c r="I426" s="10">
        <f>'Prices pop up additional data'!$D$9</f>
        <v>142</v>
      </c>
      <c r="J426" s="10">
        <f>'Prices pop up additional data'!$J$9</f>
        <v>134.08586160833869</v>
      </c>
    </row>
    <row r="427" spans="1:10">
      <c r="A427" s="97">
        <f t="shared" si="0"/>
        <v>44530</v>
      </c>
      <c r="H427" s="10"/>
      <c r="I427" s="10">
        <f>'Prices pop up additional data'!$D$9</f>
        <v>142</v>
      </c>
      <c r="J427" s="10">
        <f>'Prices pop up additional data'!$J$9</f>
        <v>134.08586160833869</v>
      </c>
    </row>
    <row r="428" spans="1:10">
      <c r="A428" s="97">
        <f t="shared" si="0"/>
        <v>44531</v>
      </c>
      <c r="H428" s="10"/>
      <c r="I428" s="10">
        <f>'Prices pop up additional data'!$D$9</f>
        <v>142</v>
      </c>
      <c r="J428" s="10">
        <f>'Prices pop up additional data'!$J$9</f>
        <v>134.08586160833869</v>
      </c>
    </row>
    <row r="429" spans="1:10">
      <c r="A429" s="97">
        <f t="shared" si="0"/>
        <v>44532</v>
      </c>
      <c r="H429" s="10"/>
      <c r="I429" s="10">
        <f>'Prices pop up additional data'!$D$9</f>
        <v>142</v>
      </c>
      <c r="J429" s="10">
        <f>'Prices pop up additional data'!$J$9</f>
        <v>134.08586160833869</v>
      </c>
    </row>
    <row r="430" spans="1:10">
      <c r="A430" s="97">
        <f t="shared" si="0"/>
        <v>44533</v>
      </c>
      <c r="H430" s="10"/>
      <c r="I430" s="10">
        <f>'Prices pop up additional data'!$D$9</f>
        <v>142</v>
      </c>
      <c r="J430" s="10">
        <f>'Prices pop up additional data'!$J$9</f>
        <v>134.08586160833869</v>
      </c>
    </row>
    <row r="431" spans="1:10">
      <c r="A431" s="97">
        <f t="shared" si="0"/>
        <v>44534</v>
      </c>
      <c r="H431" s="10"/>
      <c r="I431" s="10">
        <f>'Prices pop up additional data'!$D$9</f>
        <v>142</v>
      </c>
      <c r="J431" s="10">
        <f>'Prices pop up additional data'!$J$9</f>
        <v>134.08586160833869</v>
      </c>
    </row>
    <row r="432" spans="1:10">
      <c r="A432" s="97">
        <f t="shared" si="0"/>
        <v>44535</v>
      </c>
      <c r="H432" s="10"/>
      <c r="I432" s="10">
        <f>'Prices pop up additional data'!$D$9</f>
        <v>142</v>
      </c>
      <c r="J432" s="10">
        <f>'Prices pop up additional data'!$J$9</f>
        <v>134.08586160833869</v>
      </c>
    </row>
    <row r="433" spans="1:10">
      <c r="A433" s="97">
        <f t="shared" ref="A433:A496" si="1">A432+1</f>
        <v>44536</v>
      </c>
      <c r="H433" s="10"/>
      <c r="I433" s="10">
        <f>'Prices pop up additional data'!$D$9</f>
        <v>142</v>
      </c>
      <c r="J433" s="10">
        <f>'Prices pop up additional data'!$J$9</f>
        <v>134.08586160833869</v>
      </c>
    </row>
    <row r="434" spans="1:10">
      <c r="A434" s="97">
        <f t="shared" si="1"/>
        <v>44537</v>
      </c>
      <c r="H434" s="10"/>
      <c r="I434" s="10">
        <f>'Prices pop up additional data'!$D$9</f>
        <v>142</v>
      </c>
      <c r="J434" s="10">
        <f>'Prices pop up additional data'!$J$9</f>
        <v>134.08586160833869</v>
      </c>
    </row>
    <row r="435" spans="1:10">
      <c r="A435" s="97">
        <f t="shared" si="1"/>
        <v>44538</v>
      </c>
      <c r="H435" s="10"/>
      <c r="I435" s="10">
        <f>'Prices pop up additional data'!$D$9</f>
        <v>142</v>
      </c>
      <c r="J435" s="10">
        <f>'Prices pop up additional data'!$J$9</f>
        <v>134.08586160833869</v>
      </c>
    </row>
    <row r="436" spans="1:10">
      <c r="A436" s="97">
        <f t="shared" si="1"/>
        <v>44539</v>
      </c>
      <c r="H436" s="10"/>
      <c r="I436" s="10">
        <f>'Prices pop up additional data'!$D$9</f>
        <v>142</v>
      </c>
      <c r="J436" s="10">
        <f>'Prices pop up additional data'!$J$9</f>
        <v>134.08586160833869</v>
      </c>
    </row>
    <row r="437" spans="1:10">
      <c r="A437" s="97">
        <f t="shared" si="1"/>
        <v>44540</v>
      </c>
      <c r="H437" s="10"/>
      <c r="I437" s="10">
        <f>'Prices pop up additional data'!$D$9</f>
        <v>142</v>
      </c>
      <c r="J437" s="10">
        <f>'Prices pop up additional data'!$J$9</f>
        <v>134.08586160833869</v>
      </c>
    </row>
    <row r="438" spans="1:10">
      <c r="A438" s="97">
        <f t="shared" si="1"/>
        <v>44541</v>
      </c>
      <c r="H438" s="10"/>
      <c r="I438" s="10">
        <f>'Prices pop up additional data'!$D$9</f>
        <v>142</v>
      </c>
      <c r="J438" s="10">
        <f>'Prices pop up additional data'!$J$9</f>
        <v>134.08586160833869</v>
      </c>
    </row>
    <row r="439" spans="1:10">
      <c r="A439" s="97">
        <f t="shared" si="1"/>
        <v>44542</v>
      </c>
      <c r="H439" s="10"/>
      <c r="I439" s="10">
        <f>'Prices pop up additional data'!$D$9</f>
        <v>142</v>
      </c>
      <c r="J439" s="10">
        <f>'Prices pop up additional data'!$J$9</f>
        <v>134.08586160833869</v>
      </c>
    </row>
    <row r="440" spans="1:10">
      <c r="A440" s="97">
        <f t="shared" si="1"/>
        <v>44543</v>
      </c>
      <c r="H440" s="10"/>
      <c r="I440" s="10">
        <f>'Prices pop up additional data'!$D$9</f>
        <v>142</v>
      </c>
      <c r="J440" s="10">
        <f>'Prices pop up additional data'!$J$9</f>
        <v>134.08586160833869</v>
      </c>
    </row>
    <row r="441" spans="1:10">
      <c r="A441" s="97">
        <f t="shared" si="1"/>
        <v>44544</v>
      </c>
      <c r="H441" s="10"/>
      <c r="I441" s="10">
        <f>'Prices pop up additional data'!$D$9</f>
        <v>142</v>
      </c>
      <c r="J441" s="10">
        <f>'Prices pop up additional data'!$J$9</f>
        <v>134.08586160833869</v>
      </c>
    </row>
    <row r="442" spans="1:10">
      <c r="A442" s="97">
        <f t="shared" si="1"/>
        <v>44545</v>
      </c>
      <c r="H442" s="10"/>
      <c r="I442" s="10">
        <f>'Prices pop up additional data'!$D$9</f>
        <v>142</v>
      </c>
      <c r="J442" s="10">
        <f>'Prices pop up additional data'!$J$9</f>
        <v>134.08586160833869</v>
      </c>
    </row>
    <row r="443" spans="1:10">
      <c r="A443" s="97">
        <f t="shared" si="1"/>
        <v>44546</v>
      </c>
      <c r="H443" s="10"/>
      <c r="I443" s="10">
        <f>'Prices pop up additional data'!$D$9</f>
        <v>142</v>
      </c>
      <c r="J443" s="10">
        <f>'Prices pop up additional data'!$J$9</f>
        <v>134.08586160833869</v>
      </c>
    </row>
    <row r="444" spans="1:10">
      <c r="A444" s="97">
        <f t="shared" si="1"/>
        <v>44547</v>
      </c>
      <c r="H444" s="10"/>
      <c r="I444" s="10">
        <f>'Prices pop up additional data'!$D$9</f>
        <v>142</v>
      </c>
      <c r="J444" s="10">
        <f>'Prices pop up additional data'!$J$9</f>
        <v>134.08586160833869</v>
      </c>
    </row>
    <row r="445" spans="1:10">
      <c r="A445" s="97">
        <f t="shared" si="1"/>
        <v>44548</v>
      </c>
      <c r="H445" s="10"/>
      <c r="I445" s="10">
        <f>'Prices pop up additional data'!$D$9</f>
        <v>142</v>
      </c>
      <c r="J445" s="10">
        <f>'Prices pop up additional data'!$J$9</f>
        <v>134.08586160833869</v>
      </c>
    </row>
    <row r="446" spans="1:10">
      <c r="A446" s="97">
        <f t="shared" si="1"/>
        <v>44549</v>
      </c>
      <c r="H446" s="10"/>
      <c r="I446" s="10">
        <f>'Prices pop up additional data'!$D$9</f>
        <v>142</v>
      </c>
      <c r="J446" s="10">
        <f>'Prices pop up additional data'!$J$9</f>
        <v>134.08586160833869</v>
      </c>
    </row>
    <row r="447" spans="1:10">
      <c r="A447" s="97">
        <f t="shared" si="1"/>
        <v>44550</v>
      </c>
      <c r="H447" s="10"/>
      <c r="I447" s="10">
        <f>'Prices pop up additional data'!$D$9</f>
        <v>142</v>
      </c>
      <c r="J447" s="10">
        <f>'Prices pop up additional data'!$J$9</f>
        <v>134.08586160833869</v>
      </c>
    </row>
    <row r="448" spans="1:10">
      <c r="A448" s="97">
        <f t="shared" si="1"/>
        <v>44551</v>
      </c>
      <c r="H448" s="10"/>
      <c r="I448" s="10">
        <f>'Prices pop up additional data'!$D$9</f>
        <v>142</v>
      </c>
      <c r="J448" s="10">
        <f>'Prices pop up additional data'!$J$9</f>
        <v>134.08586160833869</v>
      </c>
    </row>
    <row r="449" spans="1:10">
      <c r="A449" s="97">
        <f t="shared" si="1"/>
        <v>44552</v>
      </c>
      <c r="H449" s="10"/>
      <c r="I449" s="10">
        <f>'Prices pop up additional data'!$D$9</f>
        <v>142</v>
      </c>
      <c r="J449" s="10">
        <f>'Prices pop up additional data'!$J$9</f>
        <v>134.08586160833869</v>
      </c>
    </row>
    <row r="450" spans="1:10">
      <c r="A450" s="97">
        <f t="shared" si="1"/>
        <v>44553</v>
      </c>
      <c r="H450" s="10"/>
      <c r="I450" s="10">
        <f>'Prices pop up additional data'!$D$9</f>
        <v>142</v>
      </c>
      <c r="J450" s="10">
        <f>'Prices pop up additional data'!$J$9</f>
        <v>134.08586160833869</v>
      </c>
    </row>
    <row r="451" spans="1:10">
      <c r="A451" s="97">
        <f t="shared" si="1"/>
        <v>44554</v>
      </c>
      <c r="H451" s="10"/>
      <c r="I451" s="10">
        <f>'Prices pop up additional data'!$D$9</f>
        <v>142</v>
      </c>
      <c r="J451" s="10">
        <f>'Prices pop up additional data'!$J$9</f>
        <v>134.08586160833869</v>
      </c>
    </row>
    <row r="452" spans="1:10">
      <c r="A452" s="97">
        <f t="shared" si="1"/>
        <v>44555</v>
      </c>
      <c r="H452" s="10"/>
      <c r="I452" s="10">
        <f>'Prices pop up additional data'!$D$9</f>
        <v>142</v>
      </c>
      <c r="J452" s="10">
        <f>'Prices pop up additional data'!$J$9</f>
        <v>134.08586160833869</v>
      </c>
    </row>
    <row r="453" spans="1:10">
      <c r="A453" s="97">
        <f t="shared" si="1"/>
        <v>44556</v>
      </c>
      <c r="H453" s="10"/>
      <c r="I453" s="10">
        <f>'Prices pop up additional data'!$D$9</f>
        <v>142</v>
      </c>
      <c r="J453" s="10">
        <f>'Prices pop up additional data'!$J$9</f>
        <v>134.08586160833869</v>
      </c>
    </row>
    <row r="454" spans="1:10">
      <c r="A454" s="97">
        <f t="shared" si="1"/>
        <v>44557</v>
      </c>
      <c r="H454" s="10"/>
      <c r="I454" s="10">
        <f>'Prices pop up additional data'!$D$9</f>
        <v>142</v>
      </c>
      <c r="J454" s="10">
        <f>'Prices pop up additional data'!$J$9</f>
        <v>134.08586160833869</v>
      </c>
    </row>
    <row r="455" spans="1:10">
      <c r="A455" s="97">
        <f t="shared" si="1"/>
        <v>44558</v>
      </c>
      <c r="H455" s="10"/>
      <c r="I455" s="10">
        <f>'Prices pop up additional data'!$D$9</f>
        <v>142</v>
      </c>
      <c r="J455" s="10">
        <f>'Prices pop up additional data'!$J$9</f>
        <v>134.08586160833869</v>
      </c>
    </row>
    <row r="456" spans="1:10">
      <c r="A456" s="97">
        <f t="shared" si="1"/>
        <v>44559</v>
      </c>
      <c r="H456" s="10"/>
      <c r="I456" s="10">
        <f>'Prices pop up additional data'!$D$9</f>
        <v>142</v>
      </c>
      <c r="J456" s="10">
        <f>'Prices pop up additional data'!$J$9</f>
        <v>134.08586160833869</v>
      </c>
    </row>
    <row r="457" spans="1:10">
      <c r="A457" s="97">
        <f t="shared" si="1"/>
        <v>44560</v>
      </c>
      <c r="H457" s="10"/>
      <c r="I457" s="10">
        <f>'Prices pop up additional data'!$D$9</f>
        <v>142</v>
      </c>
      <c r="J457" s="10">
        <f>'Prices pop up additional data'!$J$9</f>
        <v>134.08586160833869</v>
      </c>
    </row>
    <row r="458" spans="1:10">
      <c r="A458" s="97">
        <f t="shared" si="1"/>
        <v>44561</v>
      </c>
      <c r="H458" s="10"/>
      <c r="I458" s="10">
        <f>'Prices pop up additional data'!$D$9</f>
        <v>142</v>
      </c>
      <c r="J458" s="10">
        <f>'Prices pop up additional data'!$J$9</f>
        <v>134.08586160833869</v>
      </c>
    </row>
    <row r="459" spans="1:10">
      <c r="A459" s="97">
        <f t="shared" si="1"/>
        <v>44562</v>
      </c>
      <c r="H459" s="10"/>
      <c r="I459" s="10">
        <f>'Prices pop up additional data'!$D$9</f>
        <v>142</v>
      </c>
      <c r="J459" s="10">
        <f>'Prices pop up additional data'!$J$9</f>
        <v>134.08586160833869</v>
      </c>
    </row>
    <row r="460" spans="1:10">
      <c r="A460" s="97">
        <f t="shared" si="1"/>
        <v>44563</v>
      </c>
      <c r="H460" s="10"/>
      <c r="I460" s="10">
        <f>'Prices pop up additional data'!$D$9</f>
        <v>142</v>
      </c>
      <c r="J460" s="10">
        <f>'Prices pop up additional data'!$J$9</f>
        <v>134.08586160833869</v>
      </c>
    </row>
    <row r="461" spans="1:10">
      <c r="A461" s="97">
        <f t="shared" si="1"/>
        <v>44564</v>
      </c>
      <c r="H461" s="10"/>
      <c r="I461" s="10">
        <f>'Prices pop up additional data'!$D$9</f>
        <v>142</v>
      </c>
      <c r="J461" s="10">
        <f>'Prices pop up additional data'!$J$9</f>
        <v>134.08586160833869</v>
      </c>
    </row>
    <row r="462" spans="1:10">
      <c r="A462" s="97">
        <f t="shared" si="1"/>
        <v>44565</v>
      </c>
      <c r="H462" s="10"/>
      <c r="I462" s="10">
        <f>'Prices pop up additional data'!$D$9</f>
        <v>142</v>
      </c>
      <c r="J462" s="10">
        <f>'Prices pop up additional data'!$J$9</f>
        <v>134.08586160833869</v>
      </c>
    </row>
    <row r="463" spans="1:10">
      <c r="A463" s="97">
        <f t="shared" si="1"/>
        <v>44566</v>
      </c>
      <c r="H463" s="10"/>
      <c r="I463" s="10">
        <f>'Prices pop up additional data'!$D$9</f>
        <v>142</v>
      </c>
      <c r="J463" s="10">
        <f>'Prices pop up additional data'!$J$9</f>
        <v>134.08586160833869</v>
      </c>
    </row>
    <row r="464" spans="1:10">
      <c r="A464" s="97">
        <f t="shared" si="1"/>
        <v>44567</v>
      </c>
      <c r="H464" s="10"/>
      <c r="I464" s="10">
        <f>'Prices pop up additional data'!$D$9</f>
        <v>142</v>
      </c>
      <c r="J464" s="10">
        <f>'Prices pop up additional data'!$J$9</f>
        <v>134.08586160833869</v>
      </c>
    </row>
    <row r="465" spans="1:10">
      <c r="A465" s="97">
        <f t="shared" si="1"/>
        <v>44568</v>
      </c>
      <c r="H465" s="10"/>
      <c r="I465" s="10">
        <f>'Prices pop up additional data'!$D$9</f>
        <v>142</v>
      </c>
      <c r="J465" s="10">
        <f>'Prices pop up additional data'!$J$9</f>
        <v>134.08586160833869</v>
      </c>
    </row>
    <row r="466" spans="1:10">
      <c r="A466" s="97">
        <f t="shared" si="1"/>
        <v>44569</v>
      </c>
      <c r="H466" s="10"/>
      <c r="I466" s="10">
        <f>'Prices pop up additional data'!$D$9</f>
        <v>142</v>
      </c>
      <c r="J466" s="10">
        <f>'Prices pop up additional data'!$J$9</f>
        <v>134.08586160833869</v>
      </c>
    </row>
    <row r="467" spans="1:10">
      <c r="A467" s="97">
        <f t="shared" si="1"/>
        <v>44570</v>
      </c>
      <c r="H467" s="10"/>
      <c r="I467" s="10">
        <f>'Prices pop up additional data'!$D$9</f>
        <v>142</v>
      </c>
      <c r="J467" s="10">
        <f>'Prices pop up additional data'!$J$9</f>
        <v>134.08586160833869</v>
      </c>
    </row>
    <row r="468" spans="1:10">
      <c r="A468" s="97">
        <f t="shared" si="1"/>
        <v>44571</v>
      </c>
      <c r="H468" s="10"/>
      <c r="I468" s="10">
        <f>'Prices pop up additional data'!$D$9</f>
        <v>142</v>
      </c>
      <c r="J468" s="10">
        <f>'Prices pop up additional data'!$J$9</f>
        <v>134.08586160833869</v>
      </c>
    </row>
    <row r="469" spans="1:10">
      <c r="A469" s="97">
        <f t="shared" si="1"/>
        <v>44572</v>
      </c>
      <c r="H469" s="10"/>
      <c r="I469" s="10">
        <f>'Prices pop up additional data'!$D$9</f>
        <v>142</v>
      </c>
      <c r="J469" s="10">
        <f>'Prices pop up additional data'!$J$9</f>
        <v>134.08586160833869</v>
      </c>
    </row>
    <row r="470" spans="1:10">
      <c r="A470" s="97">
        <f t="shared" si="1"/>
        <v>44573</v>
      </c>
      <c r="H470" s="10"/>
      <c r="I470" s="10">
        <f>'Prices pop up additional data'!$D$9</f>
        <v>142</v>
      </c>
      <c r="J470" s="10">
        <f>'Prices pop up additional data'!$J$9</f>
        <v>134.08586160833869</v>
      </c>
    </row>
    <row r="471" spans="1:10">
      <c r="A471" s="97">
        <f t="shared" si="1"/>
        <v>44574</v>
      </c>
      <c r="H471" s="10"/>
      <c r="I471" s="10">
        <f>'Prices pop up additional data'!$D$9</f>
        <v>142</v>
      </c>
      <c r="J471" s="10">
        <f>'Prices pop up additional data'!$J$9</f>
        <v>134.08586160833869</v>
      </c>
    </row>
    <row r="472" spans="1:10">
      <c r="A472" s="97">
        <f t="shared" si="1"/>
        <v>44575</v>
      </c>
      <c r="H472" s="10"/>
      <c r="I472" s="10">
        <f>'Prices pop up additional data'!$D$9</f>
        <v>142</v>
      </c>
      <c r="J472" s="10">
        <f>'Prices pop up additional data'!$J$9</f>
        <v>134.08586160833869</v>
      </c>
    </row>
    <row r="473" spans="1:10">
      <c r="A473" s="97">
        <f t="shared" si="1"/>
        <v>44576</v>
      </c>
      <c r="H473" s="10"/>
      <c r="I473" s="10">
        <f>'Prices pop up additional data'!$D$9</f>
        <v>142</v>
      </c>
      <c r="J473" s="10">
        <f>'Prices pop up additional data'!$J$9</f>
        <v>134.08586160833869</v>
      </c>
    </row>
    <row r="474" spans="1:10">
      <c r="A474" s="97">
        <f t="shared" si="1"/>
        <v>44577</v>
      </c>
      <c r="H474" s="10"/>
      <c r="I474" s="10">
        <f>'Prices pop up additional data'!$D$9</f>
        <v>142</v>
      </c>
      <c r="J474" s="10">
        <f>'Prices pop up additional data'!$J$9</f>
        <v>134.08586160833869</v>
      </c>
    </row>
    <row r="475" spans="1:10">
      <c r="A475" s="97">
        <f t="shared" si="1"/>
        <v>44578</v>
      </c>
      <c r="H475" s="10"/>
      <c r="I475" s="10">
        <f>'Prices pop up additional data'!$D$9</f>
        <v>142</v>
      </c>
      <c r="J475" s="10">
        <f>'Prices pop up additional data'!$J$9</f>
        <v>134.08586160833869</v>
      </c>
    </row>
    <row r="476" spans="1:10">
      <c r="A476" s="97">
        <f t="shared" si="1"/>
        <v>44579</v>
      </c>
      <c r="H476" s="10"/>
      <c r="I476" s="10">
        <f>'Prices pop up additional data'!$D$9</f>
        <v>142</v>
      </c>
      <c r="J476" s="10">
        <f>'Prices pop up additional data'!$J$9</f>
        <v>134.08586160833869</v>
      </c>
    </row>
    <row r="477" spans="1:10">
      <c r="A477" s="97">
        <f t="shared" si="1"/>
        <v>44580</v>
      </c>
      <c r="H477" s="10"/>
      <c r="I477" s="10">
        <f>'Prices pop up additional data'!$D$9</f>
        <v>142</v>
      </c>
      <c r="J477" s="10">
        <f>'Prices pop up additional data'!$J$9</f>
        <v>134.08586160833869</v>
      </c>
    </row>
    <row r="478" spans="1:10">
      <c r="A478" s="97">
        <f t="shared" si="1"/>
        <v>44581</v>
      </c>
      <c r="H478" s="10"/>
      <c r="I478" s="10">
        <f>'Prices pop up additional data'!$D$9</f>
        <v>142</v>
      </c>
      <c r="J478" s="10">
        <f>'Prices pop up additional data'!$J$9</f>
        <v>134.08586160833869</v>
      </c>
    </row>
    <row r="479" spans="1:10">
      <c r="A479" s="97">
        <f t="shared" si="1"/>
        <v>44582</v>
      </c>
      <c r="H479" s="10"/>
      <c r="I479" s="10">
        <f>'Prices pop up additional data'!$D$9</f>
        <v>142</v>
      </c>
      <c r="J479" s="10">
        <f>'Prices pop up additional data'!$J$9</f>
        <v>134.08586160833869</v>
      </c>
    </row>
    <row r="480" spans="1:10">
      <c r="A480" s="97">
        <f t="shared" si="1"/>
        <v>44583</v>
      </c>
      <c r="H480" s="10"/>
      <c r="I480" s="10">
        <f>'Prices pop up additional data'!$D$9</f>
        <v>142</v>
      </c>
      <c r="J480" s="10">
        <f>'Prices pop up additional data'!$J$9</f>
        <v>134.08586160833869</v>
      </c>
    </row>
    <row r="481" spans="1:10">
      <c r="A481" s="97">
        <f t="shared" si="1"/>
        <v>44584</v>
      </c>
      <c r="H481" s="10"/>
      <c r="I481" s="10">
        <f>'Prices pop up additional data'!$D$9</f>
        <v>142</v>
      </c>
      <c r="J481" s="10">
        <f>'Prices pop up additional data'!$J$9</f>
        <v>134.08586160833869</v>
      </c>
    </row>
    <row r="482" spans="1:10">
      <c r="A482" s="97">
        <f t="shared" si="1"/>
        <v>44585</v>
      </c>
      <c r="H482" s="10"/>
      <c r="I482" s="10">
        <f>'Prices pop up additional data'!$D$9</f>
        <v>142</v>
      </c>
      <c r="J482" s="10">
        <f>'Prices pop up additional data'!$J$9</f>
        <v>134.08586160833869</v>
      </c>
    </row>
    <row r="483" spans="1:10">
      <c r="A483" s="97">
        <f t="shared" si="1"/>
        <v>44586</v>
      </c>
      <c r="H483" s="10"/>
      <c r="I483" s="10">
        <f>'Prices pop up additional data'!$D$9</f>
        <v>142</v>
      </c>
      <c r="J483" s="10">
        <f>'Prices pop up additional data'!$J$9</f>
        <v>134.08586160833869</v>
      </c>
    </row>
    <row r="484" spans="1:10">
      <c r="A484" s="97">
        <f t="shared" si="1"/>
        <v>44587</v>
      </c>
      <c r="H484" s="10"/>
      <c r="I484" s="10">
        <f>'Prices pop up additional data'!$D$9</f>
        <v>142</v>
      </c>
      <c r="J484" s="10">
        <f>'Prices pop up additional data'!$J$9</f>
        <v>134.08586160833869</v>
      </c>
    </row>
    <row r="485" spans="1:10">
      <c r="A485" s="97">
        <f t="shared" si="1"/>
        <v>44588</v>
      </c>
      <c r="H485" s="10"/>
      <c r="I485" s="10">
        <f>'Prices pop up additional data'!$D$9</f>
        <v>142</v>
      </c>
      <c r="J485" s="10">
        <f>'Prices pop up additional data'!$J$9</f>
        <v>134.08586160833869</v>
      </c>
    </row>
    <row r="486" spans="1:10">
      <c r="A486" s="97">
        <f t="shared" si="1"/>
        <v>44589</v>
      </c>
      <c r="H486" s="10"/>
      <c r="I486" s="10">
        <f>'Prices pop up additional data'!$D$9</f>
        <v>142</v>
      </c>
      <c r="J486" s="10">
        <f>'Prices pop up additional data'!$J$9</f>
        <v>134.08586160833869</v>
      </c>
    </row>
    <row r="487" spans="1:10">
      <c r="A487" s="97">
        <f t="shared" si="1"/>
        <v>44590</v>
      </c>
      <c r="H487" s="10"/>
      <c r="I487" s="10">
        <f>'Prices pop up additional data'!$D$9</f>
        <v>142</v>
      </c>
      <c r="J487" s="10">
        <f>'Prices pop up additional data'!$J$9</f>
        <v>134.08586160833869</v>
      </c>
    </row>
    <row r="488" spans="1:10">
      <c r="A488" s="97">
        <f t="shared" si="1"/>
        <v>44591</v>
      </c>
      <c r="H488" s="10"/>
      <c r="I488" s="10">
        <f>'Prices pop up additional data'!$D$9</f>
        <v>142</v>
      </c>
      <c r="J488" s="10">
        <f>'Prices pop up additional data'!$J$9</f>
        <v>134.08586160833869</v>
      </c>
    </row>
    <row r="489" spans="1:10">
      <c r="A489" s="97">
        <f t="shared" si="1"/>
        <v>44592</v>
      </c>
      <c r="H489" s="10"/>
      <c r="I489" s="10">
        <f>'Prices pop up additional data'!$D$9</f>
        <v>142</v>
      </c>
      <c r="J489" s="10">
        <f>'Prices pop up additional data'!$J$9</f>
        <v>134.08586160833869</v>
      </c>
    </row>
    <row r="490" spans="1:10">
      <c r="A490" s="97">
        <f t="shared" si="1"/>
        <v>44593</v>
      </c>
      <c r="H490" s="10"/>
      <c r="I490" s="10">
        <f>'Prices pop up additional data'!$D$9</f>
        <v>142</v>
      </c>
      <c r="J490" s="10">
        <f>'Prices pop up additional data'!$J$9</f>
        <v>134.08586160833869</v>
      </c>
    </row>
    <row r="491" spans="1:10">
      <c r="A491" s="97">
        <f t="shared" si="1"/>
        <v>44594</v>
      </c>
      <c r="H491" s="10"/>
      <c r="I491" s="10">
        <f>'Prices pop up additional data'!$D$9</f>
        <v>142</v>
      </c>
      <c r="J491" s="10">
        <f>'Prices pop up additional data'!$J$9</f>
        <v>134.08586160833869</v>
      </c>
    </row>
    <row r="492" spans="1:10">
      <c r="A492" s="97">
        <f t="shared" si="1"/>
        <v>44595</v>
      </c>
      <c r="H492" s="10"/>
      <c r="I492" s="10">
        <f>'Prices pop up additional data'!$D$9</f>
        <v>142</v>
      </c>
      <c r="J492" s="10">
        <f>'Prices pop up additional data'!$J$9</f>
        <v>134.08586160833869</v>
      </c>
    </row>
    <row r="493" spans="1:10">
      <c r="A493" s="97">
        <f t="shared" si="1"/>
        <v>44596</v>
      </c>
      <c r="H493" s="10"/>
      <c r="I493" s="10">
        <f>'Prices pop up additional data'!$D$9</f>
        <v>142</v>
      </c>
      <c r="J493" s="10">
        <f>'Prices pop up additional data'!$J$9</f>
        <v>134.08586160833869</v>
      </c>
    </row>
    <row r="494" spans="1:10">
      <c r="A494" s="97">
        <f t="shared" si="1"/>
        <v>44597</v>
      </c>
      <c r="H494" s="10"/>
      <c r="I494" s="10">
        <f>'Prices pop up additional data'!$D$9</f>
        <v>142</v>
      </c>
      <c r="J494" s="10">
        <f>'Prices pop up additional data'!$J$9</f>
        <v>134.08586160833869</v>
      </c>
    </row>
    <row r="495" spans="1:10">
      <c r="A495" s="97">
        <f t="shared" si="1"/>
        <v>44598</v>
      </c>
      <c r="H495" s="10"/>
      <c r="I495" s="10">
        <f>'Prices pop up additional data'!$D$9</f>
        <v>142</v>
      </c>
      <c r="J495" s="10">
        <f>'Prices pop up additional data'!$J$9</f>
        <v>134.08586160833869</v>
      </c>
    </row>
    <row r="496" spans="1:10">
      <c r="A496" s="97">
        <f t="shared" si="1"/>
        <v>44599</v>
      </c>
      <c r="H496" s="10"/>
      <c r="I496" s="10">
        <f>'Prices pop up additional data'!$D$9</f>
        <v>142</v>
      </c>
      <c r="J496" s="10">
        <f>'Prices pop up additional data'!$J$9</f>
        <v>134.08586160833869</v>
      </c>
    </row>
    <row r="497" spans="1:10">
      <c r="A497" s="97">
        <f t="shared" ref="A497:A508" si="2">A496+1</f>
        <v>44600</v>
      </c>
      <c r="H497" s="10"/>
      <c r="I497" s="10">
        <f>'Prices pop up additional data'!$D$9</f>
        <v>142</v>
      </c>
      <c r="J497" s="10">
        <f>'Prices pop up additional data'!$J$9</f>
        <v>134.08586160833869</v>
      </c>
    </row>
    <row r="498" spans="1:10">
      <c r="A498" s="97">
        <f t="shared" si="2"/>
        <v>44601</v>
      </c>
      <c r="H498" s="10"/>
      <c r="I498" s="10">
        <f>'Prices pop up additional data'!$D$9</f>
        <v>142</v>
      </c>
      <c r="J498" s="10">
        <f>'Prices pop up additional data'!$J$9</f>
        <v>134.08586160833869</v>
      </c>
    </row>
    <row r="499" spans="1:10">
      <c r="A499" s="97">
        <f t="shared" si="2"/>
        <v>44602</v>
      </c>
      <c r="H499" s="10"/>
      <c r="I499" s="10">
        <f>'Prices pop up additional data'!$D$9</f>
        <v>142</v>
      </c>
      <c r="J499" s="10">
        <f>'Prices pop up additional data'!$J$9</f>
        <v>134.08586160833869</v>
      </c>
    </row>
    <row r="500" spans="1:10">
      <c r="A500" s="97">
        <f t="shared" si="2"/>
        <v>44603</v>
      </c>
      <c r="H500" s="10"/>
      <c r="I500" s="10">
        <f>'Prices pop up additional data'!$D$9</f>
        <v>142</v>
      </c>
      <c r="J500" s="10">
        <f>'Prices pop up additional data'!$J$9</f>
        <v>134.08586160833869</v>
      </c>
    </row>
    <row r="501" spans="1:10">
      <c r="A501" s="97">
        <f t="shared" si="2"/>
        <v>44604</v>
      </c>
      <c r="H501" s="10"/>
      <c r="I501" s="10">
        <f>'Prices pop up additional data'!$D$9</f>
        <v>142</v>
      </c>
      <c r="J501" s="10">
        <f>'Prices pop up additional data'!$J$9</f>
        <v>134.08586160833869</v>
      </c>
    </row>
    <row r="502" spans="1:10">
      <c r="A502" s="97">
        <f t="shared" si="2"/>
        <v>44605</v>
      </c>
      <c r="H502" s="10"/>
      <c r="I502" s="10">
        <f>'Prices pop up additional data'!$D$9</f>
        <v>142</v>
      </c>
      <c r="J502" s="10">
        <f>'Prices pop up additional data'!$J$9</f>
        <v>134.08586160833869</v>
      </c>
    </row>
    <row r="503" spans="1:10">
      <c r="A503" s="97">
        <f t="shared" si="2"/>
        <v>44606</v>
      </c>
      <c r="H503" s="10"/>
      <c r="I503" s="10">
        <f>'Prices pop up additional data'!$D$9</f>
        <v>142</v>
      </c>
      <c r="J503" s="10">
        <f>'Prices pop up additional data'!$J$9</f>
        <v>134.08586160833869</v>
      </c>
    </row>
    <row r="504" spans="1:10">
      <c r="A504" s="97">
        <f t="shared" si="2"/>
        <v>44607</v>
      </c>
      <c r="H504" s="10"/>
      <c r="I504" s="10">
        <f>'Prices pop up additional data'!$D$9</f>
        <v>142</v>
      </c>
      <c r="J504" s="10">
        <f>'Prices pop up additional data'!$J$9</f>
        <v>134.08586160833869</v>
      </c>
    </row>
    <row r="505" spans="1:10">
      <c r="A505" s="97">
        <f t="shared" si="2"/>
        <v>44608</v>
      </c>
      <c r="H505" s="10"/>
      <c r="I505" s="10">
        <f>'Prices pop up additional data'!$D$9</f>
        <v>142</v>
      </c>
      <c r="J505" s="10">
        <f>'Prices pop up additional data'!$J$9</f>
        <v>134.08586160833869</v>
      </c>
    </row>
    <row r="506" spans="1:10">
      <c r="A506" s="97">
        <f t="shared" si="2"/>
        <v>44609</v>
      </c>
      <c r="H506" s="10"/>
      <c r="I506" s="10">
        <f>'Prices pop up additional data'!$D$9</f>
        <v>142</v>
      </c>
      <c r="J506" s="10">
        <f>'Prices pop up additional data'!$J$9</f>
        <v>134.08586160833869</v>
      </c>
    </row>
    <row r="507" spans="1:10">
      <c r="A507" s="97">
        <f t="shared" si="2"/>
        <v>44610</v>
      </c>
      <c r="H507" s="10"/>
      <c r="I507" s="10">
        <f>'Prices pop up additional data'!$D$9</f>
        <v>142</v>
      </c>
      <c r="J507" s="10">
        <f>'Prices pop up additional data'!$J$9</f>
        <v>134.08586160833869</v>
      </c>
    </row>
    <row r="508" spans="1:10">
      <c r="A508" s="97">
        <f t="shared" si="2"/>
        <v>44611</v>
      </c>
      <c r="H508" s="10"/>
      <c r="I508" s="10">
        <f>'Prices pop up additional data'!$D$9</f>
        <v>142</v>
      </c>
      <c r="J508" s="10">
        <f>'Prices pop up additional data'!$J$9</f>
        <v>134.08586160833869</v>
      </c>
    </row>
    <row r="509" spans="1:10">
      <c r="A509" s="97">
        <f>A508+1</f>
        <v>44612</v>
      </c>
      <c r="H509" s="10"/>
      <c r="I509" s="10">
        <f>'Prices pop up additional data'!$D$9</f>
        <v>142</v>
      </c>
      <c r="J509" s="10">
        <f>'Prices pop up additional data'!$J$9</f>
        <v>134.08586160833869</v>
      </c>
    </row>
    <row r="510" spans="1:10">
      <c r="A510" s="97">
        <f t="shared" ref="A510:A548" si="3">A509+1</f>
        <v>44613</v>
      </c>
      <c r="H510" s="10"/>
      <c r="I510" s="10">
        <f>'Prices pop up additional data'!$D$9</f>
        <v>142</v>
      </c>
      <c r="J510" s="10">
        <f>'Prices pop up additional data'!$J$9</f>
        <v>134.08586160833869</v>
      </c>
    </row>
    <row r="511" spans="1:10">
      <c r="A511" s="97">
        <f t="shared" si="3"/>
        <v>44614</v>
      </c>
      <c r="H511" s="10"/>
      <c r="I511" s="10">
        <f>'Prices pop up additional data'!$D$9</f>
        <v>142</v>
      </c>
      <c r="J511" s="10">
        <f>'Prices pop up additional data'!$J$9</f>
        <v>134.08586160833869</v>
      </c>
    </row>
    <row r="512" spans="1:10">
      <c r="A512" s="97">
        <f t="shared" si="3"/>
        <v>44615</v>
      </c>
      <c r="H512" s="10"/>
      <c r="I512" s="10">
        <f>'Prices pop up additional data'!$D$9</f>
        <v>142</v>
      </c>
      <c r="J512" s="10">
        <f>'Prices pop up additional data'!$J$9</f>
        <v>134.08586160833869</v>
      </c>
    </row>
    <row r="513" spans="1:10">
      <c r="A513" s="97">
        <f t="shared" si="3"/>
        <v>44616</v>
      </c>
      <c r="H513" s="10"/>
      <c r="I513" s="10">
        <f>'Prices pop up additional data'!$D$9</f>
        <v>142</v>
      </c>
      <c r="J513" s="10">
        <f>'Prices pop up additional data'!$J$9</f>
        <v>134.08586160833869</v>
      </c>
    </row>
    <row r="514" spans="1:10">
      <c r="A514" s="97">
        <f t="shared" si="3"/>
        <v>44617</v>
      </c>
      <c r="H514" s="10"/>
      <c r="I514" s="10">
        <f>'Prices pop up additional data'!$D$9</f>
        <v>142</v>
      </c>
      <c r="J514" s="10">
        <f>'Prices pop up additional data'!$J$9</f>
        <v>134.08586160833869</v>
      </c>
    </row>
    <row r="515" spans="1:10">
      <c r="A515" s="97">
        <f t="shared" si="3"/>
        <v>44618</v>
      </c>
      <c r="H515" s="10"/>
      <c r="I515" s="10">
        <f>'Prices pop up additional data'!$D$9</f>
        <v>142</v>
      </c>
      <c r="J515" s="10">
        <f>'Prices pop up additional data'!$J$9</f>
        <v>134.08586160833869</v>
      </c>
    </row>
    <row r="516" spans="1:10">
      <c r="A516" s="97">
        <f t="shared" si="3"/>
        <v>44619</v>
      </c>
      <c r="H516" s="10"/>
      <c r="I516" s="10">
        <f>'Prices pop up additional data'!$D$9</f>
        <v>142</v>
      </c>
      <c r="J516" s="10">
        <f>'Prices pop up additional data'!$J$9</f>
        <v>134.08586160833869</v>
      </c>
    </row>
    <row r="517" spans="1:10">
      <c r="A517" s="97">
        <f t="shared" si="3"/>
        <v>44620</v>
      </c>
      <c r="H517" s="10"/>
      <c r="I517" s="10">
        <f>'Prices pop up additional data'!$D$9</f>
        <v>142</v>
      </c>
      <c r="J517" s="10">
        <f>'Prices pop up additional data'!$J$9</f>
        <v>134.08586160833869</v>
      </c>
    </row>
    <row r="518" spans="1:10">
      <c r="A518" s="97">
        <f t="shared" si="3"/>
        <v>44621</v>
      </c>
      <c r="H518" s="10"/>
      <c r="I518" s="10">
        <f>'Prices pop up additional data'!$D$9</f>
        <v>142</v>
      </c>
      <c r="J518" s="10">
        <f>'Prices pop up additional data'!$J$9</f>
        <v>134.08586160833869</v>
      </c>
    </row>
    <row r="519" spans="1:10">
      <c r="A519" s="97">
        <f t="shared" si="3"/>
        <v>44622</v>
      </c>
      <c r="H519" s="10"/>
      <c r="I519" s="10">
        <f>'Prices pop up additional data'!$D$9</f>
        <v>142</v>
      </c>
      <c r="J519" s="10">
        <f>'Prices pop up additional data'!$J$9</f>
        <v>134.08586160833869</v>
      </c>
    </row>
    <row r="520" spans="1:10">
      <c r="A520" s="97">
        <f t="shared" si="3"/>
        <v>44623</v>
      </c>
      <c r="H520" s="10"/>
      <c r="I520" s="10">
        <f>'Prices pop up additional data'!$D$9</f>
        <v>142</v>
      </c>
      <c r="J520" s="10">
        <f>'Prices pop up additional data'!$J$9</f>
        <v>134.08586160833869</v>
      </c>
    </row>
    <row r="521" spans="1:10">
      <c r="A521" s="97">
        <f t="shared" si="3"/>
        <v>44624</v>
      </c>
      <c r="H521" s="10"/>
      <c r="I521" s="10">
        <f>'Prices pop up additional data'!$D$9</f>
        <v>142</v>
      </c>
      <c r="J521" s="10">
        <f>'Prices pop up additional data'!$J$9</f>
        <v>134.08586160833869</v>
      </c>
    </row>
    <row r="522" spans="1:10">
      <c r="A522" s="97">
        <f t="shared" si="3"/>
        <v>44625</v>
      </c>
      <c r="H522" s="10"/>
      <c r="I522" s="10">
        <f>'Prices pop up additional data'!$D$9</f>
        <v>142</v>
      </c>
      <c r="J522" s="10">
        <f>'Prices pop up additional data'!$J$9</f>
        <v>134.08586160833869</v>
      </c>
    </row>
    <row r="523" spans="1:10">
      <c r="A523" s="97">
        <f t="shared" si="3"/>
        <v>44626</v>
      </c>
      <c r="H523" s="10"/>
      <c r="I523" s="10">
        <f>'Prices pop up additional data'!$D$9</f>
        <v>142</v>
      </c>
      <c r="J523" s="10">
        <f>'Prices pop up additional data'!$J$9</f>
        <v>134.08586160833869</v>
      </c>
    </row>
    <row r="524" spans="1:10">
      <c r="A524" s="97">
        <f t="shared" si="3"/>
        <v>44627</v>
      </c>
      <c r="H524" s="10"/>
      <c r="I524" s="10">
        <f>'Prices pop up additional data'!$D$9</f>
        <v>142</v>
      </c>
      <c r="J524" s="10">
        <f>'Prices pop up additional data'!$J$9</f>
        <v>134.08586160833869</v>
      </c>
    </row>
    <row r="525" spans="1:10">
      <c r="A525" s="97">
        <f t="shared" si="3"/>
        <v>44628</v>
      </c>
      <c r="H525" s="10"/>
      <c r="I525" s="10">
        <f>'Prices pop up additional data'!$D$9</f>
        <v>142</v>
      </c>
      <c r="J525" s="10">
        <f>'Prices pop up additional data'!$J$9</f>
        <v>134.08586160833869</v>
      </c>
    </row>
    <row r="526" spans="1:10">
      <c r="A526" s="97">
        <f t="shared" si="3"/>
        <v>44629</v>
      </c>
      <c r="H526" s="10"/>
      <c r="I526" s="10">
        <f>'Prices pop up additional data'!$D$9</f>
        <v>142</v>
      </c>
      <c r="J526" s="10">
        <f>'Prices pop up additional data'!$J$9</f>
        <v>134.08586160833869</v>
      </c>
    </row>
    <row r="527" spans="1:10">
      <c r="A527" s="97">
        <f t="shared" si="3"/>
        <v>44630</v>
      </c>
      <c r="H527" s="10"/>
      <c r="I527" s="10">
        <f>'Prices pop up additional data'!$D$9</f>
        <v>142</v>
      </c>
      <c r="J527" s="10">
        <f>'Prices pop up additional data'!$J$9</f>
        <v>134.08586160833869</v>
      </c>
    </row>
    <row r="528" spans="1:10">
      <c r="A528" s="97">
        <f t="shared" si="3"/>
        <v>44631</v>
      </c>
      <c r="H528" s="10"/>
      <c r="I528" s="10">
        <f>'Prices pop up additional data'!$D$9</f>
        <v>142</v>
      </c>
      <c r="J528" s="10">
        <f>'Prices pop up additional data'!$J$9</f>
        <v>134.08586160833869</v>
      </c>
    </row>
    <row r="529" spans="1:10">
      <c r="A529" s="97">
        <f t="shared" si="3"/>
        <v>44632</v>
      </c>
      <c r="H529" s="10"/>
      <c r="I529" s="10">
        <f>'Prices pop up additional data'!$D$9</f>
        <v>142</v>
      </c>
      <c r="J529" s="10">
        <f>'Prices pop up additional data'!$J$9</f>
        <v>134.08586160833869</v>
      </c>
    </row>
    <row r="530" spans="1:10">
      <c r="A530" s="97">
        <f t="shared" si="3"/>
        <v>44633</v>
      </c>
      <c r="H530" s="10"/>
      <c r="I530" s="10">
        <f>'Prices pop up additional data'!$D$9</f>
        <v>142</v>
      </c>
      <c r="J530" s="10">
        <f>'Prices pop up additional data'!$J$9</f>
        <v>134.08586160833869</v>
      </c>
    </row>
    <row r="531" spans="1:10">
      <c r="A531" s="97">
        <f t="shared" si="3"/>
        <v>44634</v>
      </c>
      <c r="H531" s="10"/>
      <c r="I531" s="10">
        <f>'Prices pop up additional data'!$D$9</f>
        <v>142</v>
      </c>
      <c r="J531" s="10">
        <f>'Prices pop up additional data'!$J$9</f>
        <v>134.08586160833869</v>
      </c>
    </row>
    <row r="532" spans="1:10">
      <c r="A532" s="97">
        <f t="shared" si="3"/>
        <v>44635</v>
      </c>
      <c r="H532" s="10"/>
      <c r="I532" s="10">
        <f>'Prices pop up additional data'!$D$9</f>
        <v>142</v>
      </c>
      <c r="J532" s="10">
        <f>'Prices pop up additional data'!$J$9</f>
        <v>134.08586160833869</v>
      </c>
    </row>
    <row r="533" spans="1:10">
      <c r="A533" s="97">
        <f t="shared" si="3"/>
        <v>44636</v>
      </c>
      <c r="H533" s="10"/>
      <c r="I533" s="10">
        <f>'Prices pop up additional data'!$D$9</f>
        <v>142</v>
      </c>
      <c r="J533" s="10">
        <f>'Prices pop up additional data'!$J$9</f>
        <v>134.08586160833869</v>
      </c>
    </row>
    <row r="534" spans="1:10">
      <c r="A534" s="97">
        <f t="shared" si="3"/>
        <v>44637</v>
      </c>
      <c r="H534" s="10"/>
      <c r="I534" s="10">
        <f>'Prices pop up additional data'!$D$9</f>
        <v>142</v>
      </c>
      <c r="J534" s="10">
        <f>'Prices pop up additional data'!$J$9</f>
        <v>134.08586160833869</v>
      </c>
    </row>
    <row r="535" spans="1:10">
      <c r="A535" s="97">
        <f t="shared" si="3"/>
        <v>44638</v>
      </c>
      <c r="H535" s="10"/>
      <c r="I535" s="10">
        <f>'Prices pop up additional data'!$D$9</f>
        <v>142</v>
      </c>
      <c r="J535" s="10">
        <f>'Prices pop up additional data'!$J$9</f>
        <v>134.08586160833869</v>
      </c>
    </row>
    <row r="536" spans="1:10">
      <c r="A536" s="97">
        <f t="shared" si="3"/>
        <v>44639</v>
      </c>
      <c r="H536" s="10"/>
      <c r="I536" s="10">
        <f>'Prices pop up additional data'!$D$9</f>
        <v>142</v>
      </c>
      <c r="J536" s="10">
        <f>'Prices pop up additional data'!$J$9</f>
        <v>134.08586160833869</v>
      </c>
    </row>
    <row r="537" spans="1:10">
      <c r="A537" s="97">
        <f t="shared" si="3"/>
        <v>44640</v>
      </c>
      <c r="H537" s="10"/>
      <c r="I537" s="10">
        <f>'Prices pop up additional data'!$D$9</f>
        <v>142</v>
      </c>
      <c r="J537" s="10">
        <f>'Prices pop up additional data'!$J$9</f>
        <v>134.08586160833869</v>
      </c>
    </row>
    <row r="538" spans="1:10">
      <c r="A538" s="97">
        <f t="shared" si="3"/>
        <v>44641</v>
      </c>
      <c r="H538" s="10"/>
      <c r="I538" s="10">
        <f>'Prices pop up additional data'!$D$9</f>
        <v>142</v>
      </c>
      <c r="J538" s="10">
        <f>'Prices pop up additional data'!$J$9</f>
        <v>134.08586160833869</v>
      </c>
    </row>
    <row r="539" spans="1:10">
      <c r="A539" s="97">
        <f t="shared" si="3"/>
        <v>44642</v>
      </c>
      <c r="H539" s="10"/>
      <c r="I539" s="10">
        <f>'Prices pop up additional data'!$D$9</f>
        <v>142</v>
      </c>
      <c r="J539" s="10">
        <f>'Prices pop up additional data'!$J$9</f>
        <v>134.08586160833869</v>
      </c>
    </row>
    <row r="540" spans="1:10">
      <c r="A540" s="97">
        <f t="shared" si="3"/>
        <v>44643</v>
      </c>
      <c r="H540" s="10"/>
      <c r="I540" s="10">
        <f>'Prices pop up additional data'!$D$9</f>
        <v>142</v>
      </c>
      <c r="J540" s="10">
        <f>'Prices pop up additional data'!$J$9</f>
        <v>134.08586160833869</v>
      </c>
    </row>
    <row r="541" spans="1:10">
      <c r="A541" s="97">
        <f t="shared" si="3"/>
        <v>44644</v>
      </c>
      <c r="H541" s="10"/>
      <c r="I541" s="10">
        <f>'Prices pop up additional data'!$D$9</f>
        <v>142</v>
      </c>
      <c r="J541" s="10">
        <f>'Prices pop up additional data'!$J$9</f>
        <v>134.08586160833869</v>
      </c>
    </row>
    <row r="542" spans="1:10">
      <c r="A542" s="97">
        <f t="shared" si="3"/>
        <v>44645</v>
      </c>
      <c r="H542" s="10"/>
      <c r="I542" s="10">
        <f>'Prices pop up additional data'!$D$9</f>
        <v>142</v>
      </c>
      <c r="J542" s="10">
        <f>'Prices pop up additional data'!$J$9</f>
        <v>134.08586160833869</v>
      </c>
    </row>
    <row r="543" spans="1:10">
      <c r="A543" s="97">
        <f t="shared" si="3"/>
        <v>44646</v>
      </c>
      <c r="H543" s="10"/>
      <c r="I543" s="10">
        <f>'Prices pop up additional data'!$D$9</f>
        <v>142</v>
      </c>
      <c r="J543" s="10">
        <f>'Prices pop up additional data'!$J$9</f>
        <v>134.08586160833869</v>
      </c>
    </row>
    <row r="544" spans="1:10">
      <c r="A544" s="97">
        <f t="shared" si="3"/>
        <v>44647</v>
      </c>
      <c r="H544" s="10"/>
      <c r="I544" s="10">
        <f>'Prices pop up additional data'!$D$9</f>
        <v>142</v>
      </c>
      <c r="J544" s="10">
        <f>'Prices pop up additional data'!$J$9</f>
        <v>134.08586160833869</v>
      </c>
    </row>
    <row r="545" spans="1:10">
      <c r="A545" s="97">
        <f t="shared" si="3"/>
        <v>44648</v>
      </c>
      <c r="H545" s="10"/>
      <c r="I545" s="10">
        <f>'Prices pop up additional data'!$D$9</f>
        <v>142</v>
      </c>
      <c r="J545" s="10">
        <f>'Prices pop up additional data'!$J$9</f>
        <v>134.08586160833869</v>
      </c>
    </row>
    <row r="546" spans="1:10">
      <c r="A546" s="97">
        <f t="shared" si="3"/>
        <v>44649</v>
      </c>
      <c r="H546" s="10"/>
      <c r="I546" s="10">
        <f>'Prices pop up additional data'!$D$9</f>
        <v>142</v>
      </c>
      <c r="J546" s="10">
        <f>'Prices pop up additional data'!$J$9</f>
        <v>134.08586160833869</v>
      </c>
    </row>
    <row r="547" spans="1:10">
      <c r="A547" s="97">
        <f t="shared" si="3"/>
        <v>44650</v>
      </c>
      <c r="H547" s="10"/>
      <c r="I547" s="10">
        <f>'Prices pop up additional data'!$D$9</f>
        <v>142</v>
      </c>
      <c r="J547" s="10">
        <f>'Prices pop up additional data'!$J$9</f>
        <v>134.08586160833869</v>
      </c>
    </row>
    <row r="548" spans="1:10">
      <c r="A548" s="97">
        <f t="shared" si="3"/>
        <v>44651</v>
      </c>
      <c r="H548" s="10"/>
      <c r="I548" s="10">
        <f>'Prices pop up additional data'!$D$9</f>
        <v>142</v>
      </c>
      <c r="J548" s="10">
        <f>'Prices pop up additional data'!$J$9</f>
        <v>134.08586160833869</v>
      </c>
    </row>
    <row r="549" spans="1:10">
      <c r="A549" s="97"/>
    </row>
  </sheetData>
  <pageMargins left="0.7" right="0.7" top="0.75" bottom="0.75" header="0.3" footer="0.3"/>
  <pageSetup paperSize="9" orientation="portrait" horizontalDpi="90" verticalDpi="90" r:id="rId1"/>
  <customProperties>
    <customPr name="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1252C-2590-4025-BDC1-B8E5E9538900}">
  <sheetPr>
    <tabColor rgb="FFFFC000"/>
  </sheetPr>
  <dimension ref="C1:H19"/>
  <sheetViews>
    <sheetView topLeftCell="B1" zoomScale="90" zoomScaleNormal="90" workbookViewId="0">
      <selection activeCell="F26" sqref="F26"/>
    </sheetView>
  </sheetViews>
  <sheetFormatPr defaultColWidth="8.5703125" defaultRowHeight="13.9"/>
  <cols>
    <col min="1" max="2" width="2.42578125" style="118" customWidth="1"/>
    <col min="3" max="3" width="24.5703125" style="118" customWidth="1"/>
    <col min="4" max="4" width="16.5703125" style="118" bestFit="1" customWidth="1"/>
    <col min="5" max="5" width="20.42578125" style="119" customWidth="1"/>
    <col min="6" max="6" width="22.42578125" style="119" customWidth="1"/>
    <col min="7" max="7" width="8.5703125" style="118"/>
    <col min="8" max="8" width="0" style="118" hidden="1" customWidth="1"/>
    <col min="9" max="16384" width="8.5703125" style="118"/>
  </cols>
  <sheetData>
    <row r="1" spans="3:8" ht="8.85" customHeight="1"/>
    <row r="2" spans="3:8" hidden="1">
      <c r="C2" s="118" t="s">
        <v>512</v>
      </c>
      <c r="D2" s="118" t="s">
        <v>513</v>
      </c>
      <c r="E2" s="119" t="s">
        <v>514</v>
      </c>
      <c r="F2" s="118" t="s">
        <v>515</v>
      </c>
    </row>
    <row r="3" spans="3:8">
      <c r="C3" s="119" t="s">
        <v>501</v>
      </c>
      <c r="D3" s="142" t="s">
        <v>487</v>
      </c>
      <c r="E3" s="136" t="s">
        <v>452</v>
      </c>
      <c r="F3" s="137"/>
      <c r="H3" s="118">
        <v>9.7694399999999995</v>
      </c>
    </row>
    <row r="4" spans="3:8" ht="27.6">
      <c r="C4" s="142"/>
      <c r="D4" s="145" t="s">
        <v>516</v>
      </c>
      <c r="E4" s="146" t="s">
        <v>516</v>
      </c>
      <c r="F4" s="147" t="s">
        <v>517</v>
      </c>
    </row>
    <row r="5" spans="3:8">
      <c r="C5" s="143" t="s">
        <v>475</v>
      </c>
      <c r="D5" s="143">
        <v>107</v>
      </c>
      <c r="E5" s="138">
        <v>104</v>
      </c>
      <c r="F5" s="139">
        <v>11</v>
      </c>
    </row>
    <row r="6" spans="3:8">
      <c r="C6" s="143" t="s">
        <v>476</v>
      </c>
      <c r="D6" s="143">
        <v>116</v>
      </c>
      <c r="E6" s="138">
        <v>113</v>
      </c>
      <c r="F6" s="139">
        <v>28</v>
      </c>
    </row>
    <row r="7" spans="3:8">
      <c r="C7" s="143" t="s">
        <v>518</v>
      </c>
      <c r="D7" s="143">
        <v>30</v>
      </c>
      <c r="E7" s="138">
        <v>30</v>
      </c>
      <c r="F7" s="139">
        <v>17</v>
      </c>
    </row>
    <row r="8" spans="3:8">
      <c r="C8" s="143" t="s">
        <v>519</v>
      </c>
      <c r="D8" s="143">
        <v>45</v>
      </c>
      <c r="E8" s="138">
        <v>45</v>
      </c>
      <c r="F8" s="139">
        <v>33</v>
      </c>
    </row>
    <row r="9" spans="3:8">
      <c r="C9" s="143" t="s">
        <v>477</v>
      </c>
      <c r="D9" s="143">
        <v>97</v>
      </c>
      <c r="E9" s="138">
        <v>105</v>
      </c>
      <c r="F9" s="139">
        <v>40</v>
      </c>
    </row>
    <row r="10" spans="3:8">
      <c r="C10" s="144" t="s">
        <v>479</v>
      </c>
      <c r="D10" s="144">
        <v>103</v>
      </c>
      <c r="E10" s="140">
        <v>94</v>
      </c>
      <c r="F10" s="141">
        <v>8</v>
      </c>
    </row>
    <row r="12" spans="3:8" hidden="1">
      <c r="C12" s="166" t="s">
        <v>520</v>
      </c>
      <c r="D12" s="150" t="s">
        <v>487</v>
      </c>
      <c r="E12" s="167" t="s">
        <v>452</v>
      </c>
      <c r="F12" s="168" t="s">
        <v>521</v>
      </c>
    </row>
    <row r="13" spans="3:8" ht="27.6" hidden="1">
      <c r="C13" s="150"/>
      <c r="D13" s="151" t="s">
        <v>516</v>
      </c>
      <c r="E13" s="169" t="s">
        <v>516</v>
      </c>
      <c r="F13" s="170" t="s">
        <v>517</v>
      </c>
    </row>
    <row r="14" spans="3:8" hidden="1">
      <c r="C14" s="148" t="s">
        <v>475</v>
      </c>
      <c r="D14" s="171">
        <f t="shared" ref="D14:F19" si="0">D5*$H$3</f>
        <v>1045.33008</v>
      </c>
      <c r="E14" s="171">
        <f t="shared" si="0"/>
        <v>1016.02176</v>
      </c>
      <c r="F14" s="171">
        <f t="shared" si="0"/>
        <v>107.46383999999999</v>
      </c>
    </row>
    <row r="15" spans="3:8" hidden="1">
      <c r="C15" s="148" t="s">
        <v>476</v>
      </c>
      <c r="D15" s="171">
        <f t="shared" si="0"/>
        <v>1133.25504</v>
      </c>
      <c r="E15" s="171">
        <f t="shared" si="0"/>
        <v>1103.9467199999999</v>
      </c>
      <c r="F15" s="171">
        <f t="shared" si="0"/>
        <v>273.54431999999997</v>
      </c>
    </row>
    <row r="16" spans="3:8" hidden="1">
      <c r="C16" s="148" t="s">
        <v>518</v>
      </c>
      <c r="D16" s="171">
        <f t="shared" si="0"/>
        <v>293.08319999999998</v>
      </c>
      <c r="E16" s="171">
        <f t="shared" si="0"/>
        <v>293.08319999999998</v>
      </c>
      <c r="F16" s="171">
        <f t="shared" si="0"/>
        <v>166.08047999999999</v>
      </c>
    </row>
    <row r="17" spans="3:6" hidden="1">
      <c r="C17" s="148" t="s">
        <v>519</v>
      </c>
      <c r="D17" s="171">
        <f t="shared" si="0"/>
        <v>439.62479999999999</v>
      </c>
      <c r="E17" s="171">
        <f t="shared" si="0"/>
        <v>439.62479999999999</v>
      </c>
      <c r="F17" s="171">
        <f t="shared" si="0"/>
        <v>322.39151999999996</v>
      </c>
    </row>
    <row r="18" spans="3:6" hidden="1">
      <c r="C18" s="148" t="s">
        <v>477</v>
      </c>
      <c r="D18" s="171">
        <f t="shared" si="0"/>
        <v>947.63567999999998</v>
      </c>
      <c r="E18" s="171">
        <f t="shared" si="0"/>
        <v>1025.7911999999999</v>
      </c>
      <c r="F18" s="171">
        <f t="shared" si="0"/>
        <v>390.77760000000001</v>
      </c>
    </row>
    <row r="19" spans="3:6" hidden="1">
      <c r="C19" s="149" t="s">
        <v>479</v>
      </c>
      <c r="D19" s="171">
        <f t="shared" si="0"/>
        <v>1006.2523199999999</v>
      </c>
      <c r="E19" s="171">
        <f t="shared" si="0"/>
        <v>918.32736</v>
      </c>
      <c r="F19" s="171">
        <f t="shared" si="0"/>
        <v>78.155519999999996</v>
      </c>
    </row>
  </sheetData>
  <phoneticPr fontId="19" type="noConversion"/>
  <pageMargins left="0.7" right="0.7" top="0.75" bottom="0.75" header="0.3" footer="0.3"/>
  <customProperties>
    <customPr name="GUID" r:id="rId1"/>
  </customPropertie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F163-651F-4CD9-A268-52922939EC63}">
  <sheetPr>
    <tabColor rgb="FF00B050"/>
  </sheetPr>
  <dimension ref="A1:D14"/>
  <sheetViews>
    <sheetView zoomScaleNormal="100" workbookViewId="0"/>
  </sheetViews>
  <sheetFormatPr defaultColWidth="8.5703125" defaultRowHeight="14.45"/>
  <cols>
    <col min="1" max="1" width="8.140625" customWidth="1"/>
    <col min="2" max="2" width="26.5703125" bestFit="1" customWidth="1"/>
    <col min="3" max="3" width="14.42578125" customWidth="1"/>
    <col min="5" max="5" width="8.5703125" customWidth="1"/>
  </cols>
  <sheetData>
    <row r="1" spans="1:4" s="175" customFormat="1">
      <c r="A1" s="175" t="s">
        <v>522</v>
      </c>
    </row>
    <row r="2" spans="1:4">
      <c r="B2" s="299" t="s">
        <v>451</v>
      </c>
      <c r="C2" s="271" t="s">
        <v>452</v>
      </c>
      <c r="D2" s="321" t="s">
        <v>453</v>
      </c>
    </row>
    <row r="3" spans="1:4">
      <c r="B3" s="300" t="s">
        <v>461</v>
      </c>
      <c r="C3" s="322">
        <v>420</v>
      </c>
      <c r="D3" s="323">
        <v>440</v>
      </c>
    </row>
    <row r="4" spans="1:4">
      <c r="B4" s="301" t="s">
        <v>462</v>
      </c>
      <c r="C4" s="19">
        <v>397</v>
      </c>
      <c r="D4" s="324">
        <v>387</v>
      </c>
    </row>
    <row r="5" spans="1:4">
      <c r="B5" s="301" t="s">
        <v>463</v>
      </c>
      <c r="C5" s="19">
        <v>94</v>
      </c>
      <c r="D5" s="324">
        <v>94</v>
      </c>
    </row>
    <row r="6" spans="1:4">
      <c r="B6" s="300" t="s">
        <v>464</v>
      </c>
      <c r="C6" s="322">
        <v>491</v>
      </c>
      <c r="D6" s="323">
        <v>481</v>
      </c>
    </row>
    <row r="7" spans="1:4">
      <c r="B7" s="302" t="s">
        <v>523</v>
      </c>
      <c r="C7" s="325">
        <v>71</v>
      </c>
      <c r="D7" s="326">
        <v>41</v>
      </c>
    </row>
    <row r="8" spans="1:4">
      <c r="C8" s="207"/>
      <c r="D8" s="207"/>
    </row>
    <row r="9" spans="1:4">
      <c r="B9" s="299" t="s">
        <v>466</v>
      </c>
      <c r="C9" s="271" t="s">
        <v>452</v>
      </c>
      <c r="D9" s="321" t="s">
        <v>453</v>
      </c>
    </row>
    <row r="10" spans="1:4">
      <c r="B10" s="300" t="s">
        <v>461</v>
      </c>
      <c r="C10" s="327">
        <f t="shared" ref="C10:D14" si="0">C3*ConvFactor</f>
        <v>4620</v>
      </c>
      <c r="D10" s="328">
        <f t="shared" si="0"/>
        <v>4840</v>
      </c>
    </row>
    <row r="11" spans="1:4">
      <c r="B11" s="301" t="s">
        <v>462</v>
      </c>
      <c r="C11" s="327">
        <f t="shared" si="0"/>
        <v>4367</v>
      </c>
      <c r="D11" s="328">
        <f t="shared" si="0"/>
        <v>4257</v>
      </c>
    </row>
    <row r="12" spans="1:4">
      <c r="B12" s="301" t="s">
        <v>463</v>
      </c>
      <c r="C12" s="327">
        <f t="shared" si="0"/>
        <v>1034</v>
      </c>
      <c r="D12" s="328">
        <f t="shared" si="0"/>
        <v>1034</v>
      </c>
    </row>
    <row r="13" spans="1:4">
      <c r="B13" s="300" t="s">
        <v>464</v>
      </c>
      <c r="C13" s="327">
        <f t="shared" si="0"/>
        <v>5401</v>
      </c>
      <c r="D13" s="328">
        <f t="shared" si="0"/>
        <v>5291</v>
      </c>
    </row>
    <row r="14" spans="1:4">
      <c r="B14" s="302" t="s">
        <v>523</v>
      </c>
      <c r="C14" s="329">
        <f t="shared" si="0"/>
        <v>781</v>
      </c>
      <c r="D14" s="330">
        <f t="shared" si="0"/>
        <v>451</v>
      </c>
    </row>
  </sheetData>
  <pageMargins left="0.7" right="0.7" top="0.75" bottom="0.75" header="0.3" footer="0.3"/>
  <customProperties>
    <customPr name="GUID" r:id="rId1"/>
  </customProperties>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5A80-44FB-4425-9A0C-1198DF527509}">
  <sheetPr>
    <tabColor rgb="FF00B050"/>
  </sheetPr>
  <dimension ref="A1:N185"/>
  <sheetViews>
    <sheetView workbookViewId="0"/>
  </sheetViews>
  <sheetFormatPr defaultColWidth="8.5703125" defaultRowHeight="14.45"/>
  <cols>
    <col min="1" max="1" width="32.5703125" customWidth="1"/>
    <col min="2" max="2" width="27.42578125" customWidth="1"/>
    <col min="3" max="3" width="23.42578125" bestFit="1" customWidth="1"/>
    <col min="4" max="4" width="16.5703125" bestFit="1" customWidth="1"/>
    <col min="5" max="5" width="15.5703125" customWidth="1"/>
    <col min="6" max="6" width="21" bestFit="1" customWidth="1"/>
    <col min="7" max="7" width="28.5703125" bestFit="1" customWidth="1"/>
    <col min="8" max="8" width="13.42578125" bestFit="1" customWidth="1"/>
    <col min="9" max="9" width="16.5703125" bestFit="1" customWidth="1"/>
    <col min="10" max="10" width="15" bestFit="1" customWidth="1"/>
    <col min="11" max="11" width="5.5703125" customWidth="1"/>
  </cols>
  <sheetData>
    <row r="1" spans="1:14" s="175" customFormat="1">
      <c r="A1" s="303" t="s">
        <v>524</v>
      </c>
    </row>
    <row r="2" spans="1:14">
      <c r="A2" t="s">
        <v>525</v>
      </c>
      <c r="B2" t="s">
        <v>526</v>
      </c>
      <c r="C2" t="s">
        <v>512</v>
      </c>
      <c r="D2" t="s">
        <v>527</v>
      </c>
      <c r="F2" t="s">
        <v>525</v>
      </c>
      <c r="G2" t="s">
        <v>528</v>
      </c>
      <c r="H2" t="s">
        <v>512</v>
      </c>
      <c r="I2" t="s">
        <v>527</v>
      </c>
      <c r="J2" s="203"/>
    </row>
    <row r="3" spans="1:14">
      <c r="A3" s="178"/>
      <c r="B3" s="176" t="s">
        <v>486</v>
      </c>
      <c r="C3" s="176" t="s">
        <v>529</v>
      </c>
      <c r="D3" s="176" t="s">
        <v>530</v>
      </c>
      <c r="E3" s="195"/>
      <c r="F3" s="178"/>
      <c r="G3" s="176" t="s">
        <v>486</v>
      </c>
      <c r="H3" s="176" t="s">
        <v>529</v>
      </c>
      <c r="I3" s="176" t="s">
        <v>530</v>
      </c>
      <c r="J3" s="203"/>
      <c r="N3" s="204"/>
    </row>
    <row r="4" spans="1:14">
      <c r="A4" s="178" t="s">
        <v>531</v>
      </c>
      <c r="B4" s="176">
        <v>30.9</v>
      </c>
      <c r="C4" s="176">
        <v>-2.4</v>
      </c>
      <c r="D4" s="176">
        <v>28.5</v>
      </c>
      <c r="E4" s="196"/>
      <c r="F4" s="178" t="s">
        <v>531</v>
      </c>
      <c r="G4" s="181">
        <f t="shared" ref="G4:I9" si="0">B4*ConvFactor*1000</f>
        <v>339900</v>
      </c>
      <c r="H4" s="181">
        <f t="shared" si="0"/>
        <v>-26400</v>
      </c>
      <c r="I4" s="181">
        <f t="shared" si="0"/>
        <v>313500</v>
      </c>
      <c r="J4" s="203"/>
      <c r="N4" s="204"/>
    </row>
    <row r="5" spans="1:14">
      <c r="A5" s="178" t="s">
        <v>532</v>
      </c>
      <c r="B5" s="176">
        <v>4.5</v>
      </c>
      <c r="C5" s="176">
        <v>-0.3</v>
      </c>
      <c r="D5" s="176">
        <v>4.2</v>
      </c>
      <c r="E5" s="198"/>
      <c r="F5" s="178" t="s">
        <v>532</v>
      </c>
      <c r="G5" s="181">
        <f t="shared" si="0"/>
        <v>49500</v>
      </c>
      <c r="H5" s="181">
        <f t="shared" si="0"/>
        <v>-3300</v>
      </c>
      <c r="I5" s="181">
        <f t="shared" si="0"/>
        <v>46200</v>
      </c>
      <c r="J5" s="203"/>
      <c r="N5" s="204"/>
    </row>
    <row r="6" spans="1:14">
      <c r="A6" s="178" t="s">
        <v>533</v>
      </c>
      <c r="B6" s="177">
        <v>10.6</v>
      </c>
      <c r="C6" s="177">
        <v>3.1</v>
      </c>
      <c r="D6" s="176">
        <v>13.7</v>
      </c>
      <c r="E6" s="206"/>
      <c r="F6" s="178" t="s">
        <v>533</v>
      </c>
      <c r="G6" s="181">
        <f t="shared" si="0"/>
        <v>116600</v>
      </c>
      <c r="H6" s="181">
        <f t="shared" si="0"/>
        <v>34100</v>
      </c>
      <c r="I6" s="181">
        <f t="shared" si="0"/>
        <v>150700</v>
      </c>
      <c r="J6" s="203"/>
      <c r="N6" s="204"/>
    </row>
    <row r="7" spans="1:14">
      <c r="A7" s="178" t="s">
        <v>478</v>
      </c>
      <c r="B7" s="178">
        <v>0.5</v>
      </c>
      <c r="C7" s="178">
        <v>3.2</v>
      </c>
      <c r="D7" s="178">
        <v>3.7</v>
      </c>
      <c r="F7" s="178" t="s">
        <v>478</v>
      </c>
      <c r="G7" s="181">
        <f t="shared" si="0"/>
        <v>5500</v>
      </c>
      <c r="H7" s="181">
        <f t="shared" si="0"/>
        <v>35200</v>
      </c>
      <c r="I7" s="181">
        <f t="shared" si="0"/>
        <v>40700</v>
      </c>
      <c r="J7" s="203"/>
      <c r="N7" s="204"/>
    </row>
    <row r="8" spans="1:14">
      <c r="A8" s="178" t="s">
        <v>494</v>
      </c>
      <c r="B8" s="178">
        <v>2.6</v>
      </c>
      <c r="C8" s="178">
        <v>0.1</v>
      </c>
      <c r="D8" s="178">
        <v>2.7</v>
      </c>
      <c r="F8" s="178" t="s">
        <v>494</v>
      </c>
      <c r="G8" s="181">
        <f t="shared" si="0"/>
        <v>28600</v>
      </c>
      <c r="H8" s="181">
        <f t="shared" si="0"/>
        <v>1100</v>
      </c>
      <c r="I8" s="181">
        <f t="shared" si="0"/>
        <v>29700.000000000004</v>
      </c>
      <c r="J8" s="203"/>
      <c r="N8" s="204"/>
    </row>
    <row r="9" spans="1:14">
      <c r="A9" s="178" t="s">
        <v>480</v>
      </c>
      <c r="B9" s="178">
        <v>50.5</v>
      </c>
      <c r="C9" s="178">
        <v>4.0999999999999996</v>
      </c>
      <c r="D9" s="178">
        <v>54.6</v>
      </c>
      <c r="F9" s="178" t="s">
        <v>480</v>
      </c>
      <c r="G9" s="181">
        <f t="shared" si="0"/>
        <v>555500</v>
      </c>
      <c r="H9" s="181">
        <f t="shared" si="0"/>
        <v>45099.999999999993</v>
      </c>
      <c r="I9" s="181">
        <f t="shared" si="0"/>
        <v>600600</v>
      </c>
      <c r="J9" s="203"/>
      <c r="N9" s="204"/>
    </row>
    <row r="10" spans="1:14">
      <c r="F10" s="205"/>
      <c r="G10" s="203"/>
      <c r="H10" s="203"/>
      <c r="I10" s="203"/>
      <c r="J10" s="203"/>
      <c r="N10" s="204"/>
    </row>
    <row r="11" spans="1:14" s="175" customFormat="1">
      <c r="A11" s="175" t="s">
        <v>534</v>
      </c>
      <c r="F11" s="304"/>
      <c r="G11" s="305"/>
      <c r="H11" s="305"/>
      <c r="I11" s="305"/>
      <c r="J11" s="305"/>
      <c r="N11" s="260"/>
    </row>
    <row r="12" spans="1:14">
      <c r="F12" s="205"/>
      <c r="G12" s="203"/>
      <c r="H12" s="203"/>
      <c r="I12" s="203"/>
      <c r="J12" s="203"/>
      <c r="N12" s="204"/>
    </row>
    <row r="13" spans="1:14" ht="15.75" customHeight="1">
      <c r="A13" t="s">
        <v>535</v>
      </c>
      <c r="B13" t="s">
        <v>536</v>
      </c>
      <c r="C13" t="s">
        <v>537</v>
      </c>
      <c r="D13" t="s">
        <v>538</v>
      </c>
      <c r="E13" s="205"/>
      <c r="F13" t="s">
        <v>535</v>
      </c>
      <c r="G13" t="s">
        <v>539</v>
      </c>
      <c r="H13" t="s">
        <v>537</v>
      </c>
      <c r="I13" t="s">
        <v>538</v>
      </c>
      <c r="M13" s="204"/>
    </row>
    <row r="14" spans="1:14">
      <c r="B14" s="207" t="s">
        <v>540</v>
      </c>
      <c r="C14" s="207" t="s">
        <v>541</v>
      </c>
      <c r="D14" s="207"/>
      <c r="E14" s="205"/>
      <c r="G14" s="207" t="s">
        <v>542</v>
      </c>
      <c r="H14" s="207" t="s">
        <v>541</v>
      </c>
      <c r="I14" s="207"/>
      <c r="M14" s="204"/>
    </row>
    <row r="15" spans="1:14">
      <c r="A15" t="s">
        <v>475</v>
      </c>
      <c r="B15" s="207">
        <v>16.899999999999999</v>
      </c>
      <c r="C15" s="207">
        <v>31</v>
      </c>
      <c r="D15" s="208">
        <v>0.79</v>
      </c>
      <c r="E15" s="205"/>
      <c r="F15" t="s">
        <v>475</v>
      </c>
      <c r="G15" s="181">
        <f t="shared" ref="G15:G20" si="1">B15*ConvFactor*1000</f>
        <v>185899.99999999997</v>
      </c>
      <c r="H15" s="181">
        <f>Table22[[#This Row],[Total winter supply (%)]]</f>
        <v>31</v>
      </c>
      <c r="I15" s="182">
        <v>0.79</v>
      </c>
      <c r="M15" s="204"/>
    </row>
    <row r="16" spans="1:14">
      <c r="A16" t="s">
        <v>476</v>
      </c>
      <c r="B16" s="207">
        <v>18.8</v>
      </c>
      <c r="C16" s="207">
        <v>35</v>
      </c>
      <c r="D16" s="208">
        <v>0.73</v>
      </c>
      <c r="E16" s="205"/>
      <c r="F16" t="s">
        <v>476</v>
      </c>
      <c r="G16" s="181">
        <f t="shared" si="1"/>
        <v>206800</v>
      </c>
      <c r="H16" s="181">
        <f>Table22[[#This Row],[Total winter supply (%)]]</f>
        <v>35</v>
      </c>
      <c r="I16" s="182">
        <v>0.73</v>
      </c>
      <c r="M16" s="204"/>
    </row>
    <row r="17" spans="1:14">
      <c r="A17" t="s">
        <v>477</v>
      </c>
      <c r="B17" s="207">
        <v>15.9</v>
      </c>
      <c r="C17" s="207">
        <v>29</v>
      </c>
      <c r="D17" s="208">
        <v>0.62</v>
      </c>
      <c r="E17" s="205"/>
      <c r="F17" t="s">
        <v>477</v>
      </c>
      <c r="G17" s="181">
        <f t="shared" si="1"/>
        <v>174900</v>
      </c>
      <c r="H17" s="181">
        <f>Table22[[#This Row],[Total winter supply (%)]]</f>
        <v>29</v>
      </c>
      <c r="I17" s="182">
        <v>0.62</v>
      </c>
      <c r="M17" s="204"/>
    </row>
    <row r="18" spans="1:14">
      <c r="A18" t="s">
        <v>543</v>
      </c>
      <c r="B18" s="207">
        <v>0</v>
      </c>
      <c r="C18" s="207">
        <v>0</v>
      </c>
      <c r="D18" s="208">
        <v>0</v>
      </c>
      <c r="E18" s="205"/>
      <c r="F18" t="s">
        <v>543</v>
      </c>
      <c r="G18" s="181">
        <f t="shared" si="1"/>
        <v>0</v>
      </c>
      <c r="H18" s="181">
        <f>Table22[[#This Row],[Total winter supply (%)]]</f>
        <v>0</v>
      </c>
      <c r="I18" s="182">
        <v>0</v>
      </c>
      <c r="M18" s="204"/>
    </row>
    <row r="19" spans="1:14">
      <c r="A19" t="s">
        <v>479</v>
      </c>
      <c r="B19" s="207">
        <v>2.4</v>
      </c>
      <c r="C19" s="207">
        <v>4</v>
      </c>
      <c r="D19" s="208">
        <v>1.57</v>
      </c>
      <c r="E19" s="205"/>
      <c r="F19" t="s">
        <v>479</v>
      </c>
      <c r="G19" s="181">
        <f t="shared" si="1"/>
        <v>26400</v>
      </c>
      <c r="H19" s="181">
        <f>Table22[[#This Row],[Total winter supply (%)]]</f>
        <v>4</v>
      </c>
      <c r="I19" s="182">
        <v>1.57</v>
      </c>
      <c r="M19" s="204"/>
    </row>
    <row r="20" spans="1:14">
      <c r="A20" t="s">
        <v>544</v>
      </c>
      <c r="B20" s="207">
        <v>54</v>
      </c>
      <c r="C20" s="207"/>
      <c r="D20" s="207"/>
      <c r="E20" s="205"/>
      <c r="F20" t="s">
        <v>544</v>
      </c>
      <c r="G20" s="181">
        <f t="shared" si="1"/>
        <v>594000</v>
      </c>
      <c r="H20" s="181"/>
      <c r="I20" s="181"/>
      <c r="M20" s="204"/>
    </row>
    <row r="21" spans="1:14">
      <c r="F21" s="205"/>
      <c r="G21" s="203"/>
      <c r="H21" s="203"/>
      <c r="I21" s="203"/>
      <c r="J21" s="203"/>
      <c r="N21" s="204"/>
    </row>
    <row r="22" spans="1:14">
      <c r="A22" t="s">
        <v>545</v>
      </c>
      <c r="F22" s="205"/>
      <c r="G22" s="203"/>
      <c r="H22" s="203"/>
      <c r="I22" s="203"/>
      <c r="J22" s="203"/>
      <c r="N22" s="204"/>
    </row>
    <row r="23" spans="1:14">
      <c r="A23" t="s">
        <v>546</v>
      </c>
      <c r="F23" s="205"/>
      <c r="G23" s="203"/>
      <c r="H23" s="203"/>
      <c r="I23" s="203"/>
      <c r="J23" s="203"/>
      <c r="N23" s="204"/>
    </row>
    <row r="24" spans="1:14">
      <c r="F24" s="205"/>
      <c r="G24" s="203"/>
      <c r="H24" s="203"/>
      <c r="I24" s="203"/>
      <c r="J24" s="203"/>
      <c r="N24" s="204"/>
    </row>
    <row r="25" spans="1:14">
      <c r="F25" s="205"/>
      <c r="G25" s="203"/>
      <c r="H25" s="203"/>
      <c r="I25" s="203"/>
      <c r="J25" s="203"/>
      <c r="N25" s="204"/>
    </row>
    <row r="26" spans="1:14">
      <c r="F26" s="205"/>
      <c r="G26" s="203"/>
      <c r="H26" s="203"/>
      <c r="I26" s="203"/>
      <c r="J26" s="203"/>
      <c r="N26" s="204"/>
    </row>
    <row r="27" spans="1:14">
      <c r="F27" s="205"/>
      <c r="G27" s="203"/>
      <c r="H27" s="203"/>
      <c r="I27" s="203"/>
      <c r="J27" s="203"/>
      <c r="N27" s="204"/>
    </row>
    <row r="28" spans="1:14">
      <c r="F28" s="205"/>
      <c r="G28" s="203"/>
      <c r="H28" s="203"/>
      <c r="I28" s="203"/>
      <c r="J28" s="203"/>
      <c r="N28" s="204"/>
    </row>
    <row r="29" spans="1:14">
      <c r="F29" s="205"/>
      <c r="G29" s="203"/>
      <c r="H29" s="203"/>
      <c r="I29" s="203"/>
      <c r="J29" s="203"/>
      <c r="N29" s="204"/>
    </row>
    <row r="30" spans="1:14">
      <c r="F30" s="205"/>
      <c r="G30" s="203"/>
      <c r="H30" s="203"/>
      <c r="I30" s="203"/>
      <c r="J30" s="203"/>
      <c r="N30" s="204"/>
    </row>
    <row r="31" spans="1:14">
      <c r="F31" s="205"/>
      <c r="G31" s="203"/>
      <c r="H31" s="203"/>
      <c r="I31" s="203"/>
      <c r="J31" s="203"/>
      <c r="N31" s="204"/>
    </row>
    <row r="32" spans="1:14">
      <c r="F32" s="205"/>
      <c r="G32" s="203"/>
      <c r="H32" s="203"/>
      <c r="I32" s="203"/>
      <c r="J32" s="203"/>
      <c r="N32" s="204"/>
    </row>
    <row r="33" spans="6:14">
      <c r="F33" s="205"/>
      <c r="G33" s="203"/>
      <c r="H33" s="203"/>
      <c r="I33" s="203"/>
      <c r="J33" s="203"/>
      <c r="N33" s="204"/>
    </row>
    <row r="34" spans="6:14">
      <c r="F34" s="205"/>
      <c r="G34" s="203"/>
      <c r="H34" s="203"/>
      <c r="I34" s="203"/>
      <c r="J34" s="203"/>
      <c r="N34" s="204"/>
    </row>
    <row r="35" spans="6:14">
      <c r="F35" s="205"/>
      <c r="G35" s="203"/>
      <c r="H35" s="203"/>
      <c r="I35" s="203"/>
      <c r="J35" s="203"/>
      <c r="N35" s="204"/>
    </row>
    <row r="36" spans="6:14">
      <c r="F36" s="205"/>
      <c r="G36" s="203"/>
      <c r="H36" s="203"/>
      <c r="I36" s="203"/>
      <c r="J36" s="203"/>
      <c r="N36" s="204"/>
    </row>
    <row r="37" spans="6:14">
      <c r="F37" s="205"/>
      <c r="G37" s="203"/>
      <c r="H37" s="203"/>
      <c r="I37" s="203"/>
      <c r="J37" s="203"/>
      <c r="N37" s="204"/>
    </row>
    <row r="38" spans="6:14">
      <c r="F38" s="205"/>
      <c r="G38" s="203"/>
      <c r="H38" s="203"/>
      <c r="I38" s="203"/>
      <c r="J38" s="203"/>
      <c r="N38" s="204"/>
    </row>
    <row r="39" spans="6:14">
      <c r="F39" s="205"/>
      <c r="G39" s="203"/>
      <c r="H39" s="203"/>
      <c r="I39" s="203"/>
      <c r="J39" s="203"/>
      <c r="N39" s="204"/>
    </row>
    <row r="40" spans="6:14">
      <c r="F40" s="205"/>
      <c r="G40" s="203"/>
      <c r="H40" s="203"/>
      <c r="I40" s="203"/>
      <c r="J40" s="203"/>
      <c r="N40" s="204"/>
    </row>
    <row r="41" spans="6:14">
      <c r="F41" s="205"/>
      <c r="G41" s="203"/>
      <c r="H41" s="203"/>
      <c r="I41" s="203"/>
      <c r="J41" s="203"/>
      <c r="N41" s="204"/>
    </row>
    <row r="42" spans="6:14">
      <c r="F42" s="205"/>
      <c r="G42" s="203"/>
      <c r="H42" s="203"/>
      <c r="I42" s="203"/>
      <c r="J42" s="203"/>
      <c r="N42" s="204"/>
    </row>
    <row r="43" spans="6:14">
      <c r="F43" s="205"/>
      <c r="G43" s="203"/>
      <c r="H43" s="203"/>
      <c r="I43" s="203"/>
      <c r="J43" s="203"/>
      <c r="N43" s="204"/>
    </row>
    <row r="44" spans="6:14">
      <c r="F44" s="205"/>
      <c r="G44" s="203"/>
      <c r="H44" s="203"/>
      <c r="I44" s="203"/>
      <c r="J44" s="203"/>
      <c r="N44" s="204"/>
    </row>
    <row r="45" spans="6:14">
      <c r="F45" s="205"/>
      <c r="G45" s="203"/>
      <c r="H45" s="203"/>
      <c r="I45" s="203"/>
      <c r="J45" s="203"/>
      <c r="N45" s="204"/>
    </row>
    <row r="46" spans="6:14">
      <c r="F46" s="205"/>
      <c r="G46" s="203"/>
      <c r="H46" s="203"/>
      <c r="I46" s="203"/>
      <c r="J46" s="203"/>
      <c r="N46" s="204"/>
    </row>
    <row r="47" spans="6:14">
      <c r="F47" s="205"/>
      <c r="G47" s="203"/>
      <c r="H47" s="203"/>
      <c r="I47" s="203"/>
      <c r="J47" s="203"/>
      <c r="N47" s="204"/>
    </row>
    <row r="48" spans="6:14">
      <c r="F48" s="205"/>
      <c r="G48" s="203"/>
      <c r="H48" s="203"/>
      <c r="I48" s="203"/>
      <c r="J48" s="203"/>
      <c r="N48" s="204"/>
    </row>
    <row r="49" spans="6:14">
      <c r="F49" s="205"/>
      <c r="G49" s="203"/>
      <c r="H49" s="203"/>
      <c r="I49" s="203"/>
      <c r="J49" s="203"/>
      <c r="N49" s="204"/>
    </row>
    <row r="50" spans="6:14">
      <c r="F50" s="205"/>
      <c r="G50" s="203"/>
      <c r="H50" s="203"/>
      <c r="I50" s="203"/>
      <c r="J50" s="203"/>
      <c r="N50" s="204"/>
    </row>
    <row r="51" spans="6:14">
      <c r="F51" s="205"/>
      <c r="G51" s="203"/>
      <c r="H51" s="203"/>
      <c r="I51" s="203"/>
      <c r="J51" s="203"/>
      <c r="N51" s="204"/>
    </row>
    <row r="52" spans="6:14">
      <c r="F52" s="205"/>
      <c r="G52" s="203"/>
      <c r="H52" s="203"/>
      <c r="I52" s="203"/>
      <c r="J52" s="203"/>
      <c r="N52" s="204"/>
    </row>
    <row r="53" spans="6:14">
      <c r="F53" s="205"/>
      <c r="G53" s="203"/>
      <c r="H53" s="203"/>
      <c r="I53" s="203"/>
      <c r="J53" s="203"/>
      <c r="N53" s="204"/>
    </row>
    <row r="54" spans="6:14">
      <c r="F54" s="205"/>
      <c r="G54" s="203"/>
      <c r="H54" s="203"/>
      <c r="I54" s="203"/>
      <c r="J54" s="203"/>
      <c r="N54" s="204"/>
    </row>
    <row r="55" spans="6:14">
      <c r="F55" s="205"/>
      <c r="G55" s="203"/>
      <c r="H55" s="203"/>
      <c r="I55" s="203"/>
      <c r="J55" s="203"/>
      <c r="N55" s="204"/>
    </row>
    <row r="56" spans="6:14">
      <c r="F56" s="205"/>
      <c r="G56" s="203"/>
      <c r="H56" s="203"/>
      <c r="I56" s="203"/>
      <c r="J56" s="203"/>
      <c r="N56" s="204"/>
    </row>
    <row r="57" spans="6:14">
      <c r="F57" s="205"/>
      <c r="G57" s="203"/>
      <c r="H57" s="203"/>
      <c r="I57" s="203"/>
      <c r="J57" s="203"/>
      <c r="N57" s="204"/>
    </row>
    <row r="58" spans="6:14">
      <c r="F58" s="205"/>
      <c r="G58" s="203"/>
      <c r="H58" s="203"/>
      <c r="I58" s="203"/>
      <c r="J58" s="203"/>
      <c r="N58" s="204"/>
    </row>
    <row r="59" spans="6:14">
      <c r="F59" s="205"/>
      <c r="G59" s="203"/>
      <c r="H59" s="203"/>
      <c r="I59" s="203"/>
      <c r="J59" s="203"/>
      <c r="N59" s="204"/>
    </row>
    <row r="60" spans="6:14">
      <c r="F60" s="205"/>
      <c r="G60" s="203"/>
      <c r="H60" s="203"/>
      <c r="I60" s="203"/>
      <c r="J60" s="203"/>
      <c r="N60" s="204"/>
    </row>
    <row r="61" spans="6:14">
      <c r="F61" s="205"/>
      <c r="G61" s="203"/>
      <c r="H61" s="203"/>
      <c r="I61" s="203"/>
      <c r="J61" s="203"/>
      <c r="N61" s="204"/>
    </row>
    <row r="62" spans="6:14">
      <c r="F62" s="205"/>
      <c r="G62" s="203"/>
      <c r="H62" s="203"/>
      <c r="I62" s="203"/>
      <c r="J62" s="203"/>
      <c r="N62" s="204"/>
    </row>
    <row r="63" spans="6:14">
      <c r="F63" s="205"/>
      <c r="G63" s="203"/>
      <c r="H63" s="203"/>
      <c r="I63" s="203"/>
      <c r="J63" s="203"/>
      <c r="N63" s="204"/>
    </row>
    <row r="64" spans="6:14">
      <c r="F64" s="205"/>
      <c r="G64" s="203"/>
      <c r="H64" s="203"/>
      <c r="I64" s="203"/>
      <c r="J64" s="203"/>
      <c r="N64" s="204"/>
    </row>
    <row r="65" spans="6:14">
      <c r="F65" s="205"/>
      <c r="G65" s="203"/>
      <c r="H65" s="203"/>
      <c r="I65" s="203"/>
      <c r="J65" s="203"/>
      <c r="N65" s="204"/>
    </row>
    <row r="66" spans="6:14">
      <c r="F66" s="205"/>
      <c r="G66" s="203"/>
      <c r="H66" s="203"/>
      <c r="I66" s="203"/>
      <c r="J66" s="203"/>
      <c r="N66" s="204"/>
    </row>
    <row r="67" spans="6:14">
      <c r="F67" s="205"/>
      <c r="G67" s="203"/>
      <c r="H67" s="203"/>
      <c r="I67" s="203"/>
      <c r="J67" s="203"/>
      <c r="N67" s="204"/>
    </row>
    <row r="68" spans="6:14">
      <c r="F68" s="205"/>
      <c r="G68" s="203"/>
      <c r="H68" s="203"/>
      <c r="I68" s="203"/>
      <c r="J68" s="203"/>
      <c r="N68" s="204"/>
    </row>
    <row r="69" spans="6:14">
      <c r="F69" s="205"/>
      <c r="G69" s="203"/>
      <c r="H69" s="203"/>
      <c r="I69" s="203"/>
      <c r="J69" s="203"/>
      <c r="N69" s="204"/>
    </row>
    <row r="70" spans="6:14">
      <c r="F70" s="205"/>
      <c r="G70" s="203"/>
      <c r="H70" s="203"/>
      <c r="I70" s="203"/>
      <c r="J70" s="203"/>
      <c r="N70" s="204"/>
    </row>
    <row r="71" spans="6:14">
      <c r="F71" s="205"/>
      <c r="G71" s="203"/>
      <c r="H71" s="203"/>
      <c r="I71" s="203"/>
      <c r="J71" s="203"/>
      <c r="N71" s="204"/>
    </row>
    <row r="72" spans="6:14">
      <c r="F72" s="205"/>
      <c r="G72" s="203"/>
      <c r="H72" s="203"/>
      <c r="I72" s="203"/>
      <c r="J72" s="203"/>
      <c r="N72" s="204"/>
    </row>
    <row r="73" spans="6:14">
      <c r="F73" s="205"/>
      <c r="G73" s="203"/>
      <c r="H73" s="203"/>
      <c r="I73" s="203"/>
      <c r="J73" s="203"/>
      <c r="N73" s="204"/>
    </row>
    <row r="74" spans="6:14">
      <c r="F74" s="205"/>
      <c r="G74" s="203"/>
      <c r="H74" s="203"/>
      <c r="I74" s="203"/>
      <c r="J74" s="203"/>
      <c r="N74" s="204"/>
    </row>
    <row r="75" spans="6:14">
      <c r="F75" s="205"/>
      <c r="G75" s="203"/>
      <c r="H75" s="203"/>
      <c r="I75" s="203"/>
      <c r="J75" s="203"/>
      <c r="N75" s="204"/>
    </row>
    <row r="76" spans="6:14">
      <c r="F76" s="205"/>
      <c r="G76" s="203"/>
      <c r="H76" s="203"/>
      <c r="I76" s="203"/>
      <c r="J76" s="203"/>
      <c r="N76" s="204"/>
    </row>
    <row r="77" spans="6:14">
      <c r="F77" s="205"/>
      <c r="G77" s="203"/>
      <c r="H77" s="203"/>
      <c r="I77" s="203"/>
      <c r="J77" s="203"/>
      <c r="N77" s="204"/>
    </row>
    <row r="78" spans="6:14">
      <c r="F78" s="205"/>
      <c r="G78" s="203"/>
      <c r="H78" s="203"/>
      <c r="I78" s="203"/>
      <c r="J78" s="203"/>
      <c r="N78" s="204"/>
    </row>
    <row r="79" spans="6:14">
      <c r="F79" s="205"/>
      <c r="G79" s="203"/>
      <c r="H79" s="203"/>
      <c r="I79" s="203"/>
      <c r="J79" s="203"/>
      <c r="N79" s="204"/>
    </row>
    <row r="80" spans="6:14">
      <c r="F80" s="205"/>
      <c r="G80" s="203"/>
      <c r="H80" s="203"/>
      <c r="I80" s="203"/>
      <c r="J80" s="203"/>
      <c r="N80" s="204"/>
    </row>
    <row r="81" spans="6:14">
      <c r="F81" s="205"/>
      <c r="G81" s="203"/>
      <c r="H81" s="203"/>
      <c r="I81" s="203"/>
      <c r="J81" s="203"/>
      <c r="N81" s="204"/>
    </row>
    <row r="82" spans="6:14">
      <c r="F82" s="205"/>
      <c r="G82" s="203"/>
      <c r="H82" s="203"/>
      <c r="I82" s="203"/>
      <c r="J82" s="203"/>
      <c r="N82" s="204"/>
    </row>
    <row r="83" spans="6:14">
      <c r="F83" s="205"/>
      <c r="G83" s="203"/>
      <c r="H83" s="203"/>
      <c r="I83" s="203"/>
      <c r="J83" s="203"/>
      <c r="N83" s="204"/>
    </row>
    <row r="84" spans="6:14">
      <c r="F84" s="205"/>
      <c r="G84" s="203"/>
      <c r="H84" s="203"/>
      <c r="I84" s="203"/>
      <c r="J84" s="203"/>
      <c r="N84" s="204"/>
    </row>
    <row r="85" spans="6:14">
      <c r="F85" s="205"/>
      <c r="G85" s="203"/>
      <c r="H85" s="203"/>
      <c r="I85" s="203"/>
      <c r="J85" s="203"/>
      <c r="N85" s="204"/>
    </row>
    <row r="86" spans="6:14">
      <c r="F86" s="205"/>
      <c r="G86" s="203"/>
      <c r="H86" s="203"/>
      <c r="I86" s="203"/>
      <c r="J86" s="203"/>
      <c r="N86" s="204"/>
    </row>
    <row r="87" spans="6:14">
      <c r="F87" s="205"/>
      <c r="G87" s="203"/>
      <c r="H87" s="203"/>
      <c r="I87" s="203"/>
      <c r="J87" s="203"/>
      <c r="N87" s="204"/>
    </row>
    <row r="88" spans="6:14">
      <c r="F88" s="205"/>
      <c r="G88" s="203"/>
      <c r="H88" s="203"/>
      <c r="I88" s="203"/>
      <c r="J88" s="203"/>
      <c r="N88" s="204"/>
    </row>
    <row r="89" spans="6:14">
      <c r="F89" s="205"/>
      <c r="G89" s="203"/>
      <c r="H89" s="203"/>
      <c r="I89" s="203"/>
      <c r="J89" s="203"/>
      <c r="N89" s="204"/>
    </row>
    <row r="90" spans="6:14">
      <c r="F90" s="205"/>
      <c r="G90" s="203"/>
      <c r="H90" s="203"/>
      <c r="I90" s="203"/>
      <c r="J90" s="203"/>
      <c r="N90" s="204"/>
    </row>
    <row r="91" spans="6:14">
      <c r="F91" s="205"/>
      <c r="G91" s="203"/>
      <c r="H91" s="203"/>
      <c r="I91" s="203"/>
      <c r="J91" s="203"/>
      <c r="N91" s="204"/>
    </row>
    <row r="92" spans="6:14">
      <c r="F92" s="205"/>
      <c r="G92" s="203"/>
      <c r="H92" s="203"/>
      <c r="I92" s="203"/>
      <c r="J92" s="203"/>
      <c r="N92" s="204"/>
    </row>
    <row r="93" spans="6:14">
      <c r="F93" s="205"/>
      <c r="G93" s="203"/>
      <c r="H93" s="203"/>
      <c r="I93" s="203"/>
      <c r="J93" s="203"/>
      <c r="N93" s="204"/>
    </row>
    <row r="94" spans="6:14">
      <c r="F94" s="205"/>
      <c r="G94" s="203"/>
      <c r="H94" s="203"/>
      <c r="I94" s="203"/>
      <c r="J94" s="203"/>
      <c r="N94" s="204"/>
    </row>
    <row r="95" spans="6:14">
      <c r="F95" s="205"/>
      <c r="G95" s="203"/>
      <c r="H95" s="203"/>
      <c r="I95" s="203"/>
      <c r="J95" s="203"/>
      <c r="N95" s="204"/>
    </row>
    <row r="96" spans="6:14">
      <c r="F96" s="205"/>
      <c r="G96" s="203"/>
      <c r="H96" s="203"/>
      <c r="I96" s="203"/>
      <c r="J96" s="203"/>
      <c r="N96" s="204"/>
    </row>
    <row r="97" spans="6:14">
      <c r="F97" s="205"/>
      <c r="G97" s="203"/>
      <c r="H97" s="203"/>
      <c r="I97" s="203"/>
      <c r="J97" s="203"/>
      <c r="N97" s="204"/>
    </row>
    <row r="98" spans="6:14">
      <c r="F98" s="205"/>
      <c r="G98" s="203"/>
      <c r="H98" s="203"/>
      <c r="I98" s="203"/>
      <c r="J98" s="203"/>
      <c r="N98" s="204"/>
    </row>
    <row r="99" spans="6:14">
      <c r="F99" s="205"/>
      <c r="G99" s="203"/>
      <c r="H99" s="203"/>
      <c r="I99" s="203"/>
      <c r="J99" s="203"/>
      <c r="N99" s="204"/>
    </row>
    <row r="100" spans="6:14">
      <c r="F100" s="205"/>
      <c r="G100" s="203"/>
      <c r="H100" s="203"/>
      <c r="I100" s="203"/>
      <c r="J100" s="203"/>
      <c r="N100" s="204"/>
    </row>
    <row r="101" spans="6:14">
      <c r="F101" s="205"/>
      <c r="G101" s="203"/>
      <c r="H101" s="203"/>
      <c r="I101" s="203"/>
      <c r="J101" s="203"/>
      <c r="N101" s="204"/>
    </row>
    <row r="102" spans="6:14">
      <c r="F102" s="205"/>
      <c r="G102" s="203"/>
      <c r="H102" s="203"/>
      <c r="I102" s="203"/>
      <c r="J102" s="203"/>
      <c r="N102" s="204"/>
    </row>
    <row r="103" spans="6:14">
      <c r="F103" s="205"/>
      <c r="G103" s="203"/>
      <c r="H103" s="203"/>
      <c r="I103" s="203"/>
      <c r="J103" s="203"/>
      <c r="N103" s="204"/>
    </row>
    <row r="104" spans="6:14">
      <c r="F104" s="205"/>
      <c r="G104" s="203"/>
      <c r="H104" s="203"/>
      <c r="I104" s="203"/>
      <c r="J104" s="203"/>
      <c r="N104" s="204"/>
    </row>
    <row r="105" spans="6:14">
      <c r="F105" s="205"/>
      <c r="G105" s="203"/>
      <c r="H105" s="203"/>
      <c r="I105" s="203"/>
      <c r="J105" s="203"/>
      <c r="N105" s="204"/>
    </row>
    <row r="106" spans="6:14">
      <c r="F106" s="205"/>
      <c r="G106" s="203"/>
      <c r="H106" s="203"/>
      <c r="I106" s="203"/>
      <c r="J106" s="203"/>
      <c r="N106" s="204"/>
    </row>
    <row r="107" spans="6:14">
      <c r="F107" s="205"/>
      <c r="G107" s="203"/>
      <c r="H107" s="203"/>
      <c r="I107" s="203"/>
      <c r="J107" s="203"/>
      <c r="N107" s="204"/>
    </row>
    <row r="108" spans="6:14">
      <c r="F108" s="205"/>
      <c r="G108" s="203"/>
      <c r="H108" s="203"/>
      <c r="I108" s="203"/>
      <c r="J108" s="203"/>
      <c r="N108" s="204"/>
    </row>
    <row r="109" spans="6:14">
      <c r="F109" s="205"/>
      <c r="G109" s="203"/>
      <c r="H109" s="203"/>
      <c r="I109" s="203"/>
      <c r="J109" s="203"/>
      <c r="N109" s="204"/>
    </row>
    <row r="110" spans="6:14">
      <c r="F110" s="205"/>
      <c r="G110" s="203"/>
      <c r="H110" s="203"/>
      <c r="I110" s="203"/>
      <c r="J110" s="203"/>
      <c r="N110" s="204"/>
    </row>
    <row r="111" spans="6:14">
      <c r="F111" s="205"/>
      <c r="G111" s="203"/>
      <c r="H111" s="203"/>
      <c r="I111" s="203"/>
      <c r="J111" s="203"/>
      <c r="N111" s="204"/>
    </row>
    <row r="112" spans="6:14">
      <c r="F112" s="205"/>
      <c r="G112" s="203"/>
      <c r="H112" s="203"/>
      <c r="I112" s="203"/>
      <c r="J112" s="203"/>
      <c r="N112" s="204"/>
    </row>
    <row r="113" spans="6:14">
      <c r="F113" s="205"/>
      <c r="G113" s="203"/>
      <c r="H113" s="203"/>
      <c r="I113" s="203"/>
      <c r="J113" s="203"/>
      <c r="N113" s="204"/>
    </row>
    <row r="114" spans="6:14">
      <c r="F114" s="205"/>
      <c r="G114" s="203"/>
      <c r="H114" s="203"/>
      <c r="I114" s="203"/>
      <c r="J114" s="203"/>
      <c r="N114" s="204"/>
    </row>
    <row r="115" spans="6:14">
      <c r="F115" s="205"/>
      <c r="G115" s="203"/>
      <c r="H115" s="203"/>
      <c r="I115" s="203"/>
      <c r="J115" s="203"/>
      <c r="N115" s="204"/>
    </row>
    <row r="116" spans="6:14">
      <c r="F116" s="205"/>
      <c r="G116" s="203"/>
      <c r="H116" s="203"/>
      <c r="I116" s="203"/>
      <c r="J116" s="203"/>
      <c r="N116" s="204"/>
    </row>
    <row r="117" spans="6:14">
      <c r="F117" s="205"/>
      <c r="G117" s="203"/>
      <c r="H117" s="203"/>
      <c r="I117" s="203"/>
      <c r="J117" s="203"/>
      <c r="N117" s="204"/>
    </row>
    <row r="118" spans="6:14">
      <c r="F118" s="205"/>
      <c r="G118" s="203"/>
      <c r="H118" s="203"/>
      <c r="I118" s="203"/>
      <c r="J118" s="203"/>
      <c r="N118" s="204"/>
    </row>
    <row r="119" spans="6:14">
      <c r="F119" s="205"/>
      <c r="G119" s="203"/>
      <c r="H119" s="203"/>
      <c r="I119" s="203"/>
      <c r="J119" s="203"/>
      <c r="N119" s="204"/>
    </row>
    <row r="120" spans="6:14">
      <c r="F120" s="205"/>
      <c r="G120" s="203"/>
      <c r="H120" s="203"/>
      <c r="I120" s="203"/>
      <c r="J120" s="203"/>
      <c r="N120" s="204"/>
    </row>
    <row r="121" spans="6:14">
      <c r="F121" s="205"/>
      <c r="G121" s="203"/>
      <c r="H121" s="203"/>
      <c r="I121" s="203"/>
      <c r="J121" s="203"/>
      <c r="N121" s="204"/>
    </row>
    <row r="122" spans="6:14">
      <c r="F122" s="205"/>
      <c r="G122" s="203"/>
      <c r="H122" s="203"/>
      <c r="I122" s="203"/>
      <c r="J122" s="203"/>
      <c r="N122" s="204"/>
    </row>
    <row r="123" spans="6:14">
      <c r="F123" s="205"/>
      <c r="G123" s="203"/>
      <c r="H123" s="203"/>
      <c r="I123" s="203"/>
      <c r="J123" s="203"/>
      <c r="N123" s="204"/>
    </row>
    <row r="124" spans="6:14">
      <c r="F124" s="205"/>
      <c r="G124" s="203"/>
      <c r="H124" s="203"/>
      <c r="I124" s="203"/>
      <c r="J124" s="203"/>
      <c r="N124" s="204"/>
    </row>
    <row r="125" spans="6:14">
      <c r="F125" s="205"/>
      <c r="G125" s="203"/>
      <c r="H125" s="203"/>
      <c r="I125" s="203"/>
      <c r="J125" s="203"/>
      <c r="N125" s="204"/>
    </row>
    <row r="126" spans="6:14">
      <c r="F126" s="205"/>
      <c r="G126" s="203"/>
      <c r="H126" s="203"/>
      <c r="I126" s="203"/>
      <c r="J126" s="203"/>
      <c r="N126" s="204"/>
    </row>
    <row r="127" spans="6:14">
      <c r="F127" s="205"/>
      <c r="G127" s="203"/>
      <c r="H127" s="203"/>
      <c r="I127" s="203"/>
      <c r="J127" s="203"/>
      <c r="N127" s="204"/>
    </row>
    <row r="128" spans="6:14">
      <c r="F128" s="205"/>
      <c r="G128" s="203"/>
      <c r="H128" s="203"/>
      <c r="I128" s="203"/>
      <c r="J128" s="203"/>
      <c r="N128" s="204"/>
    </row>
    <row r="129" spans="6:14">
      <c r="F129" s="205"/>
      <c r="G129" s="203"/>
      <c r="H129" s="203"/>
      <c r="I129" s="203"/>
      <c r="J129" s="203"/>
      <c r="N129" s="204"/>
    </row>
    <row r="130" spans="6:14">
      <c r="F130" s="205"/>
      <c r="G130" s="203"/>
      <c r="H130" s="203"/>
      <c r="I130" s="203"/>
      <c r="J130" s="203"/>
      <c r="N130" s="204"/>
    </row>
    <row r="131" spans="6:14">
      <c r="F131" s="205"/>
      <c r="G131" s="203"/>
      <c r="H131" s="203"/>
      <c r="I131" s="203"/>
      <c r="J131" s="203"/>
      <c r="N131" s="204"/>
    </row>
    <row r="132" spans="6:14">
      <c r="F132" s="205"/>
      <c r="G132" s="203"/>
      <c r="H132" s="203"/>
      <c r="I132" s="203"/>
      <c r="J132" s="203"/>
      <c r="N132" s="204"/>
    </row>
    <row r="133" spans="6:14">
      <c r="F133" s="205"/>
      <c r="G133" s="203"/>
      <c r="H133" s="203"/>
      <c r="I133" s="203"/>
      <c r="J133" s="203"/>
      <c r="N133" s="204"/>
    </row>
    <row r="134" spans="6:14">
      <c r="F134" s="205"/>
      <c r="G134" s="203"/>
      <c r="H134" s="203"/>
      <c r="I134" s="203"/>
      <c r="J134" s="203"/>
      <c r="N134" s="204"/>
    </row>
    <row r="135" spans="6:14">
      <c r="F135" s="205"/>
      <c r="G135" s="203"/>
      <c r="H135" s="203"/>
      <c r="I135" s="203"/>
      <c r="J135" s="203"/>
      <c r="N135" s="204"/>
    </row>
    <row r="136" spans="6:14">
      <c r="F136" s="205"/>
      <c r="G136" s="203"/>
      <c r="H136" s="203"/>
      <c r="I136" s="203"/>
      <c r="J136" s="203"/>
      <c r="N136" s="204"/>
    </row>
    <row r="137" spans="6:14">
      <c r="F137" s="205"/>
      <c r="G137" s="203"/>
      <c r="H137" s="203"/>
      <c r="I137" s="203"/>
      <c r="J137" s="203"/>
      <c r="N137" s="204"/>
    </row>
    <row r="138" spans="6:14">
      <c r="F138" s="205"/>
      <c r="G138" s="203"/>
      <c r="H138" s="203"/>
      <c r="I138" s="203"/>
      <c r="J138" s="203"/>
      <c r="N138" s="204"/>
    </row>
    <row r="139" spans="6:14">
      <c r="F139" s="205"/>
      <c r="G139" s="203"/>
      <c r="H139" s="203"/>
      <c r="I139" s="203"/>
      <c r="J139" s="203"/>
      <c r="N139" s="204"/>
    </row>
    <row r="140" spans="6:14">
      <c r="F140" s="205"/>
      <c r="G140" s="203"/>
      <c r="H140" s="203"/>
      <c r="I140" s="203"/>
      <c r="J140" s="203"/>
      <c r="N140" s="204"/>
    </row>
    <row r="141" spans="6:14">
      <c r="F141" s="205"/>
      <c r="G141" s="203"/>
      <c r="H141" s="203"/>
      <c r="I141" s="203"/>
      <c r="J141" s="203"/>
      <c r="N141" s="204"/>
    </row>
    <row r="142" spans="6:14">
      <c r="F142" s="205"/>
      <c r="G142" s="203"/>
      <c r="H142" s="203"/>
      <c r="I142" s="203"/>
      <c r="J142" s="203"/>
      <c r="N142" s="204"/>
    </row>
    <row r="143" spans="6:14">
      <c r="F143" s="205"/>
      <c r="G143" s="203"/>
      <c r="H143" s="203"/>
      <c r="I143" s="203"/>
      <c r="J143" s="203"/>
      <c r="N143" s="204"/>
    </row>
    <row r="144" spans="6:14">
      <c r="F144" s="205"/>
      <c r="G144" s="203"/>
      <c r="H144" s="203"/>
      <c r="I144" s="203"/>
      <c r="J144" s="203"/>
      <c r="N144" s="204"/>
    </row>
    <row r="145" spans="6:14">
      <c r="F145" s="205"/>
      <c r="G145" s="203"/>
      <c r="H145" s="203"/>
      <c r="I145" s="203"/>
      <c r="J145" s="203"/>
      <c r="N145" s="204"/>
    </row>
    <row r="146" spans="6:14">
      <c r="F146" s="205"/>
      <c r="G146" s="203"/>
      <c r="H146" s="203"/>
      <c r="I146" s="203"/>
      <c r="J146" s="203"/>
      <c r="N146" s="204"/>
    </row>
    <row r="147" spans="6:14">
      <c r="F147" s="205"/>
      <c r="G147" s="203"/>
      <c r="H147" s="203"/>
      <c r="I147" s="203"/>
      <c r="J147" s="203"/>
      <c r="N147" s="204"/>
    </row>
    <row r="148" spans="6:14">
      <c r="F148" s="205"/>
      <c r="G148" s="203"/>
      <c r="H148" s="203"/>
      <c r="I148" s="203"/>
      <c r="J148" s="203"/>
      <c r="N148" s="204"/>
    </row>
    <row r="149" spans="6:14">
      <c r="F149" s="205"/>
      <c r="G149" s="203"/>
      <c r="H149" s="203"/>
      <c r="I149" s="203"/>
      <c r="J149" s="203"/>
      <c r="N149" s="204"/>
    </row>
    <row r="150" spans="6:14">
      <c r="F150" s="205"/>
      <c r="G150" s="203"/>
      <c r="H150" s="203"/>
      <c r="I150" s="203"/>
      <c r="J150" s="203"/>
      <c r="N150" s="204"/>
    </row>
    <row r="151" spans="6:14">
      <c r="F151" s="205"/>
      <c r="G151" s="203"/>
      <c r="H151" s="203"/>
      <c r="I151" s="203"/>
      <c r="J151" s="203"/>
      <c r="N151" s="204"/>
    </row>
    <row r="152" spans="6:14">
      <c r="F152" s="205"/>
      <c r="G152" s="203"/>
      <c r="H152" s="203"/>
      <c r="I152" s="203"/>
      <c r="J152" s="203"/>
      <c r="N152" s="204"/>
    </row>
    <row r="153" spans="6:14">
      <c r="F153" s="205"/>
      <c r="G153" s="203"/>
      <c r="H153" s="203"/>
      <c r="I153" s="203"/>
      <c r="J153" s="203"/>
      <c r="N153" s="204"/>
    </row>
    <row r="154" spans="6:14">
      <c r="F154" s="205"/>
      <c r="G154" s="203"/>
      <c r="H154" s="203"/>
      <c r="I154" s="203"/>
      <c r="J154" s="203"/>
      <c r="N154" s="204"/>
    </row>
    <row r="155" spans="6:14">
      <c r="F155" s="205"/>
      <c r="G155" s="203"/>
      <c r="H155" s="203"/>
      <c r="I155" s="203"/>
      <c r="J155" s="203"/>
      <c r="N155" s="204"/>
    </row>
    <row r="156" spans="6:14">
      <c r="F156" s="205"/>
      <c r="G156" s="203"/>
      <c r="H156" s="203"/>
      <c r="I156" s="203"/>
      <c r="J156" s="203"/>
      <c r="N156" s="204"/>
    </row>
    <row r="157" spans="6:14">
      <c r="F157" s="205"/>
      <c r="G157" s="203"/>
      <c r="H157" s="203"/>
      <c r="I157" s="203"/>
      <c r="J157" s="203"/>
      <c r="N157" s="204"/>
    </row>
    <row r="158" spans="6:14">
      <c r="F158" s="205"/>
      <c r="G158" s="203"/>
      <c r="H158" s="203"/>
      <c r="I158" s="203"/>
      <c r="J158" s="203"/>
      <c r="N158" s="204"/>
    </row>
    <row r="159" spans="6:14">
      <c r="F159" s="205"/>
      <c r="G159" s="203"/>
      <c r="H159" s="203"/>
      <c r="I159" s="203"/>
      <c r="J159" s="203"/>
      <c r="N159" s="204"/>
    </row>
    <row r="160" spans="6:14">
      <c r="F160" s="205"/>
      <c r="G160" s="203"/>
      <c r="H160" s="203"/>
      <c r="I160" s="203"/>
      <c r="J160" s="203"/>
      <c r="N160" s="204"/>
    </row>
    <row r="161" spans="6:14">
      <c r="F161" s="205"/>
      <c r="G161" s="203"/>
      <c r="H161" s="203"/>
      <c r="I161" s="203"/>
      <c r="J161" s="203"/>
      <c r="N161" s="204"/>
    </row>
    <row r="162" spans="6:14">
      <c r="F162" s="205"/>
      <c r="G162" s="203"/>
      <c r="H162" s="203"/>
      <c r="I162" s="203"/>
      <c r="J162" s="203"/>
      <c r="N162" s="204"/>
    </row>
    <row r="163" spans="6:14">
      <c r="F163" s="205"/>
      <c r="G163" s="203"/>
      <c r="H163" s="203"/>
      <c r="I163" s="203"/>
      <c r="J163" s="203"/>
      <c r="N163" s="204"/>
    </row>
    <row r="164" spans="6:14">
      <c r="F164" s="205"/>
      <c r="G164" s="203"/>
      <c r="H164" s="203"/>
      <c r="I164" s="203"/>
      <c r="J164" s="203"/>
      <c r="N164" s="204"/>
    </row>
    <row r="165" spans="6:14">
      <c r="F165" s="205"/>
      <c r="G165" s="203"/>
      <c r="H165" s="203"/>
      <c r="I165" s="203"/>
      <c r="J165" s="203"/>
      <c r="N165" s="204"/>
    </row>
    <row r="166" spans="6:14">
      <c r="F166" s="205"/>
      <c r="G166" s="203"/>
      <c r="H166" s="203"/>
      <c r="I166" s="203"/>
      <c r="J166" s="203"/>
      <c r="N166" s="204"/>
    </row>
    <row r="167" spans="6:14">
      <c r="F167" s="205"/>
      <c r="G167" s="203"/>
      <c r="H167" s="203"/>
      <c r="I167" s="203"/>
      <c r="J167" s="203"/>
      <c r="N167" s="204"/>
    </row>
    <row r="168" spans="6:14">
      <c r="F168" s="205"/>
      <c r="G168" s="203"/>
      <c r="H168" s="203"/>
      <c r="I168" s="203"/>
      <c r="J168" s="203"/>
      <c r="N168" s="204"/>
    </row>
    <row r="169" spans="6:14">
      <c r="F169" s="205"/>
      <c r="G169" s="203"/>
      <c r="H169" s="203"/>
      <c r="I169" s="203"/>
      <c r="J169" s="203"/>
      <c r="N169" s="204"/>
    </row>
    <row r="170" spans="6:14">
      <c r="F170" s="205"/>
      <c r="G170" s="203"/>
      <c r="H170" s="203"/>
      <c r="I170" s="203"/>
      <c r="J170" s="203"/>
      <c r="N170" s="204"/>
    </row>
    <row r="171" spans="6:14">
      <c r="F171" s="205"/>
      <c r="G171" s="203"/>
      <c r="H171" s="203"/>
      <c r="I171" s="203"/>
      <c r="J171" s="203"/>
      <c r="N171" s="204"/>
    </row>
    <row r="172" spans="6:14">
      <c r="F172" s="205"/>
      <c r="G172" s="203"/>
      <c r="H172" s="203"/>
      <c r="I172" s="203"/>
      <c r="J172" s="203"/>
      <c r="N172" s="204"/>
    </row>
    <row r="173" spans="6:14">
      <c r="F173" s="205"/>
      <c r="G173" s="203"/>
      <c r="H173" s="203"/>
      <c r="I173" s="203"/>
      <c r="J173" s="203"/>
      <c r="N173" s="204"/>
    </row>
    <row r="174" spans="6:14">
      <c r="F174" s="205"/>
      <c r="G174" s="203"/>
      <c r="H174" s="203"/>
      <c r="I174" s="203"/>
      <c r="J174" s="203"/>
      <c r="N174" s="204"/>
    </row>
    <row r="175" spans="6:14">
      <c r="F175" s="205"/>
      <c r="G175" s="203"/>
      <c r="H175" s="203"/>
      <c r="I175" s="203"/>
      <c r="J175" s="203"/>
      <c r="N175" s="204"/>
    </row>
    <row r="176" spans="6:14">
      <c r="F176" s="205"/>
      <c r="G176" s="203"/>
      <c r="H176" s="203"/>
      <c r="I176" s="203"/>
      <c r="J176" s="203"/>
      <c r="N176" s="204"/>
    </row>
    <row r="177" spans="6:14">
      <c r="F177" s="205"/>
      <c r="G177" s="203"/>
      <c r="H177" s="203"/>
      <c r="I177" s="203"/>
      <c r="J177" s="203"/>
      <c r="N177" s="204"/>
    </row>
    <row r="178" spans="6:14">
      <c r="F178" s="205"/>
      <c r="G178" s="203"/>
      <c r="H178" s="203"/>
      <c r="I178" s="203"/>
      <c r="J178" s="203"/>
      <c r="N178" s="204"/>
    </row>
    <row r="179" spans="6:14">
      <c r="F179" s="205"/>
      <c r="G179" s="203"/>
      <c r="H179" s="203"/>
      <c r="I179" s="203"/>
      <c r="J179" s="203"/>
      <c r="N179" s="204"/>
    </row>
    <row r="180" spans="6:14">
      <c r="F180" s="205"/>
      <c r="G180" s="203"/>
      <c r="H180" s="203"/>
      <c r="I180" s="203"/>
      <c r="J180" s="203"/>
      <c r="N180" s="204"/>
    </row>
    <row r="181" spans="6:14">
      <c r="F181" s="205"/>
      <c r="G181" s="203"/>
      <c r="H181" s="203"/>
      <c r="I181" s="203"/>
      <c r="J181" s="203"/>
      <c r="N181" s="204"/>
    </row>
    <row r="182" spans="6:14">
      <c r="F182" s="205"/>
      <c r="G182" s="203"/>
      <c r="H182" s="203"/>
      <c r="I182" s="203"/>
      <c r="J182" s="203"/>
      <c r="N182" s="204"/>
    </row>
    <row r="183" spans="6:14">
      <c r="F183" s="205"/>
      <c r="G183" s="203"/>
      <c r="H183" s="203"/>
      <c r="I183" s="203"/>
      <c r="J183" s="203"/>
      <c r="N183" s="204"/>
    </row>
    <row r="184" spans="6:14">
      <c r="N184" s="204"/>
    </row>
    <row r="185" spans="6:14">
      <c r="N185" s="204"/>
    </row>
  </sheetData>
  <pageMargins left="0.7" right="0.7" top="0.75" bottom="0.75" header="0.3" footer="0.3"/>
  <customProperties>
    <customPr name="GUID" r:id="rId1"/>
  </customProperties>
  <tableParts count="4">
    <tablePart r:id="rId2"/>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853D3-94DA-436B-96C9-9306F8F0CB98}">
  <sheetPr>
    <tabColor rgb="FF00B050"/>
  </sheetPr>
  <dimension ref="A1:K22"/>
  <sheetViews>
    <sheetView workbookViewId="0"/>
  </sheetViews>
  <sheetFormatPr defaultColWidth="9.140625" defaultRowHeight="14.45"/>
  <cols>
    <col min="1" max="1" width="56.5703125" bestFit="1" customWidth="1"/>
    <col min="2" max="2" width="27.5703125" bestFit="1" customWidth="1"/>
    <col min="3" max="4" width="11" customWidth="1"/>
    <col min="5" max="5" width="15.5703125" customWidth="1"/>
    <col min="6" max="6" width="21" bestFit="1" customWidth="1"/>
    <col min="7" max="7" width="27.5703125" bestFit="1" customWidth="1"/>
    <col min="8" max="8" width="11.42578125" bestFit="1" customWidth="1"/>
    <col min="9" max="9" width="16.42578125" bestFit="1" customWidth="1"/>
    <col min="11" max="11" width="5.42578125" hidden="1" customWidth="1"/>
  </cols>
  <sheetData>
    <row r="1" spans="1:9" s="175" customFormat="1">
      <c r="A1" s="175" t="s">
        <v>547</v>
      </c>
    </row>
    <row r="2" spans="1:9">
      <c r="A2" t="s">
        <v>525</v>
      </c>
      <c r="B2" t="s">
        <v>526</v>
      </c>
      <c r="C2" t="s">
        <v>512</v>
      </c>
      <c r="D2" t="s">
        <v>527</v>
      </c>
      <c r="F2" t="s">
        <v>525</v>
      </c>
      <c r="G2" t="s">
        <v>528</v>
      </c>
      <c r="H2" t="s">
        <v>512</v>
      </c>
      <c r="I2" t="s">
        <v>527</v>
      </c>
    </row>
    <row r="3" spans="1:9">
      <c r="B3" s="207" t="s">
        <v>548</v>
      </c>
      <c r="C3" s="207" t="s">
        <v>529</v>
      </c>
      <c r="D3" s="207" t="s">
        <v>549</v>
      </c>
      <c r="G3" s="178" t="s">
        <v>548</v>
      </c>
      <c r="H3" s="178" t="s">
        <v>529</v>
      </c>
      <c r="I3" s="178" t="s">
        <v>549</v>
      </c>
    </row>
    <row r="4" spans="1:9">
      <c r="A4" t="s">
        <v>531</v>
      </c>
      <c r="B4" s="207">
        <v>34.200000000000003</v>
      </c>
      <c r="C4" s="207">
        <v>-1.5</v>
      </c>
      <c r="D4" s="207">
        <v>32.700000000000003</v>
      </c>
      <c r="F4" t="s">
        <v>531</v>
      </c>
      <c r="G4" s="181">
        <f t="shared" ref="G4:I9" si="0">B4*ConvFactor*1000</f>
        <v>376200.00000000006</v>
      </c>
      <c r="H4" s="181">
        <f t="shared" si="0"/>
        <v>-16500</v>
      </c>
      <c r="I4" s="181">
        <f t="shared" si="0"/>
        <v>359700.00000000006</v>
      </c>
    </row>
    <row r="5" spans="1:9">
      <c r="A5" t="s">
        <v>532</v>
      </c>
      <c r="B5" s="207">
        <v>5.8</v>
      </c>
      <c r="C5" s="207">
        <v>-1</v>
      </c>
      <c r="D5" s="207">
        <v>4.8</v>
      </c>
      <c r="F5" t="s">
        <v>532</v>
      </c>
      <c r="G5" s="181">
        <f t="shared" si="0"/>
        <v>63800</v>
      </c>
      <c r="H5" s="181">
        <f t="shared" si="0"/>
        <v>-11000</v>
      </c>
      <c r="I5" s="181">
        <f t="shared" si="0"/>
        <v>52800</v>
      </c>
    </row>
    <row r="6" spans="1:9">
      <c r="A6" t="s">
        <v>533</v>
      </c>
      <c r="B6" s="207">
        <v>12.5</v>
      </c>
      <c r="C6" s="207">
        <v>1.2</v>
      </c>
      <c r="D6" s="207">
        <v>13.7</v>
      </c>
      <c r="F6" t="s">
        <v>533</v>
      </c>
      <c r="G6" s="181">
        <f t="shared" si="0"/>
        <v>137500</v>
      </c>
      <c r="H6" s="181">
        <f t="shared" si="0"/>
        <v>13200</v>
      </c>
      <c r="I6" s="181">
        <f t="shared" si="0"/>
        <v>150700</v>
      </c>
    </row>
    <row r="7" spans="1:9">
      <c r="A7" t="s">
        <v>478</v>
      </c>
      <c r="B7" s="207">
        <v>2.1</v>
      </c>
      <c r="C7" s="207">
        <v>1.3</v>
      </c>
      <c r="D7" s="207">
        <v>3.4</v>
      </c>
      <c r="F7" t="s">
        <v>478</v>
      </c>
      <c r="G7" s="181">
        <f t="shared" si="0"/>
        <v>23100</v>
      </c>
      <c r="H7" s="181">
        <f t="shared" si="0"/>
        <v>14300</v>
      </c>
      <c r="I7" s="181">
        <f t="shared" si="0"/>
        <v>37400</v>
      </c>
    </row>
    <row r="8" spans="1:9">
      <c r="A8" t="s">
        <v>494</v>
      </c>
      <c r="B8" s="207">
        <v>3.6</v>
      </c>
      <c r="C8" s="207">
        <v>0</v>
      </c>
      <c r="D8" s="207">
        <v>3.6</v>
      </c>
      <c r="F8" t="s">
        <v>494</v>
      </c>
      <c r="G8" s="181">
        <f t="shared" si="0"/>
        <v>39600</v>
      </c>
      <c r="H8" s="181">
        <f t="shared" si="0"/>
        <v>0</v>
      </c>
      <c r="I8" s="181">
        <f t="shared" si="0"/>
        <v>39600</v>
      </c>
    </row>
    <row r="9" spans="1:9">
      <c r="A9" t="s">
        <v>480</v>
      </c>
      <c r="B9" s="207">
        <v>58.2</v>
      </c>
      <c r="C9" s="207">
        <v>1.4</v>
      </c>
      <c r="D9" s="207">
        <v>59.6</v>
      </c>
      <c r="F9" t="s">
        <v>480</v>
      </c>
      <c r="G9" s="181">
        <f t="shared" si="0"/>
        <v>640200</v>
      </c>
      <c r="H9" s="181">
        <f t="shared" si="0"/>
        <v>15399.999999999998</v>
      </c>
      <c r="I9" s="181">
        <f t="shared" si="0"/>
        <v>655600</v>
      </c>
    </row>
    <row r="10" spans="1:9">
      <c r="B10" s="207"/>
      <c r="C10" s="207"/>
      <c r="D10" s="207"/>
      <c r="G10" s="203"/>
      <c r="H10" s="203"/>
      <c r="I10" s="203"/>
    </row>
    <row r="11" spans="1:9" s="175" customFormat="1">
      <c r="A11" s="175" t="s">
        <v>550</v>
      </c>
      <c r="B11" s="306"/>
      <c r="C11" s="306"/>
      <c r="D11" s="306"/>
      <c r="G11" s="305"/>
      <c r="H11" s="305"/>
      <c r="I11" s="305"/>
    </row>
    <row r="12" spans="1:9">
      <c r="A12" t="s">
        <v>535</v>
      </c>
      <c r="B12" s="207" t="s">
        <v>536</v>
      </c>
      <c r="C12" s="207" t="s">
        <v>512</v>
      </c>
      <c r="D12" s="207" t="s">
        <v>538</v>
      </c>
      <c r="F12" t="s">
        <v>535</v>
      </c>
      <c r="G12" s="203" t="s">
        <v>539</v>
      </c>
      <c r="H12" s="203" t="s">
        <v>512</v>
      </c>
      <c r="I12" s="203" t="s">
        <v>538</v>
      </c>
    </row>
    <row r="13" spans="1:9">
      <c r="B13" s="207" t="s">
        <v>540</v>
      </c>
      <c r="C13" s="207" t="s">
        <v>541</v>
      </c>
      <c r="D13" s="207"/>
      <c r="G13" s="207" t="s">
        <v>540</v>
      </c>
      <c r="H13" s="207" t="s">
        <v>541</v>
      </c>
    </row>
    <row r="14" spans="1:9">
      <c r="A14" t="s">
        <v>475</v>
      </c>
      <c r="B14" s="207">
        <v>16.899999999999999</v>
      </c>
      <c r="C14" s="207">
        <v>31</v>
      </c>
      <c r="D14" s="208">
        <v>0.79</v>
      </c>
      <c r="F14" t="s">
        <v>475</v>
      </c>
      <c r="G14" s="181">
        <f t="shared" ref="G14:G19" si="1">B14*ConvFactor*1000</f>
        <v>185899.99999999997</v>
      </c>
      <c r="H14" s="181">
        <v>31</v>
      </c>
      <c r="I14" s="182">
        <v>0.79</v>
      </c>
    </row>
    <row r="15" spans="1:9">
      <c r="A15" t="s">
        <v>476</v>
      </c>
      <c r="B15" s="207">
        <v>18.8</v>
      </c>
      <c r="C15" s="207">
        <v>35</v>
      </c>
      <c r="D15" s="208">
        <v>0.73</v>
      </c>
      <c r="F15" t="s">
        <v>476</v>
      </c>
      <c r="G15" s="181">
        <f t="shared" si="1"/>
        <v>206800</v>
      </c>
      <c r="H15" s="181">
        <v>35</v>
      </c>
      <c r="I15" s="182">
        <v>0.73</v>
      </c>
    </row>
    <row r="16" spans="1:9">
      <c r="A16" t="s">
        <v>477</v>
      </c>
      <c r="B16" s="207">
        <v>20.6</v>
      </c>
      <c r="C16" s="207">
        <v>35</v>
      </c>
      <c r="D16" s="208">
        <v>0.8</v>
      </c>
      <c r="F16" t="s">
        <v>477</v>
      </c>
      <c r="G16" s="181">
        <f t="shared" si="1"/>
        <v>226600.00000000003</v>
      </c>
      <c r="H16" s="181">
        <v>35</v>
      </c>
      <c r="I16" s="182">
        <v>0.8</v>
      </c>
    </row>
    <row r="17" spans="1:9">
      <c r="A17" t="s">
        <v>543</v>
      </c>
      <c r="B17" s="207">
        <v>0.8</v>
      </c>
      <c r="C17" s="207">
        <v>1</v>
      </c>
      <c r="D17" s="208">
        <v>0.04</v>
      </c>
      <c r="F17" t="s">
        <v>543</v>
      </c>
      <c r="G17" s="181">
        <f t="shared" si="1"/>
        <v>8800</v>
      </c>
      <c r="H17" s="181">
        <v>1</v>
      </c>
      <c r="I17" s="182">
        <v>0.04</v>
      </c>
    </row>
    <row r="18" spans="1:9">
      <c r="A18" t="s">
        <v>479</v>
      </c>
      <c r="B18" s="207">
        <v>2.2000000000000002</v>
      </c>
      <c r="C18" s="207">
        <v>4</v>
      </c>
      <c r="D18" s="208">
        <v>1.44</v>
      </c>
      <c r="F18" t="s">
        <v>479</v>
      </c>
      <c r="G18" s="181">
        <f t="shared" si="1"/>
        <v>24200.000000000004</v>
      </c>
      <c r="H18" s="181">
        <v>4</v>
      </c>
      <c r="I18" s="182">
        <v>1.44</v>
      </c>
    </row>
    <row r="19" spans="1:9">
      <c r="A19" t="s">
        <v>544</v>
      </c>
      <c r="B19" s="207">
        <v>59.3</v>
      </c>
      <c r="C19" s="207"/>
      <c r="D19" s="207"/>
      <c r="F19" t="s">
        <v>544</v>
      </c>
      <c r="G19" s="181">
        <f t="shared" si="1"/>
        <v>652300</v>
      </c>
      <c r="H19" s="181"/>
      <c r="I19" s="182"/>
    </row>
    <row r="20" spans="1:9">
      <c r="B20" s="207"/>
      <c r="C20" s="207"/>
      <c r="D20" s="207"/>
      <c r="G20" s="181"/>
      <c r="H20" s="181"/>
      <c r="I20" s="181"/>
    </row>
    <row r="21" spans="1:9">
      <c r="A21" t="s">
        <v>545</v>
      </c>
    </row>
    <row r="22" spans="1:9">
      <c r="A22" t="s">
        <v>546</v>
      </c>
    </row>
  </sheetData>
  <pageMargins left="0.7" right="0.7" top="0.75" bottom="0.75" header="0.3" footer="0.3"/>
  <customProperties>
    <customPr name="GUID" r:id="rId1"/>
  </customProperties>
  <tableParts count="4">
    <tablePart r:id="rId2"/>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2391-5D7C-4934-9627-1388487C5AF3}">
  <sheetPr>
    <tabColor rgb="FF00B050"/>
  </sheetPr>
  <dimension ref="A1:C8"/>
  <sheetViews>
    <sheetView workbookViewId="0">
      <selection activeCell="A2" sqref="A2"/>
    </sheetView>
  </sheetViews>
  <sheetFormatPr defaultColWidth="9.140625" defaultRowHeight="14.45"/>
  <cols>
    <col min="1" max="1" width="15.42578125" customWidth="1"/>
    <col min="2" max="2" width="47" customWidth="1"/>
    <col min="3" max="3" width="41.5703125" customWidth="1"/>
    <col min="13" max="13" width="8.5703125" customWidth="1"/>
  </cols>
  <sheetData>
    <row r="1" spans="1:3" s="175" customFormat="1">
      <c r="A1" s="175" t="s">
        <v>551</v>
      </c>
    </row>
    <row r="2" spans="1:3">
      <c r="A2" t="s">
        <v>552</v>
      </c>
      <c r="B2" t="s">
        <v>553</v>
      </c>
      <c r="C2" t="s">
        <v>554</v>
      </c>
    </row>
    <row r="3" spans="1:3">
      <c r="A3" s="207">
        <v>75</v>
      </c>
      <c r="B3" s="207">
        <v>1117</v>
      </c>
      <c r="C3" s="207">
        <v>238</v>
      </c>
    </row>
    <row r="4" spans="1:3">
      <c r="A4" s="207">
        <v>25</v>
      </c>
      <c r="B4" s="207">
        <v>386</v>
      </c>
      <c r="C4" s="207">
        <v>97</v>
      </c>
    </row>
    <row r="6" spans="1:3">
      <c r="A6" t="s">
        <v>552</v>
      </c>
      <c r="B6" t="s">
        <v>555</v>
      </c>
      <c r="C6" t="s">
        <v>556</v>
      </c>
    </row>
    <row r="7" spans="1:3">
      <c r="A7" s="207">
        <v>75</v>
      </c>
      <c r="B7" s="338">
        <f>B3*ConvFactor</f>
        <v>12287</v>
      </c>
      <c r="C7" s="338">
        <f>C3*ConvFactor</f>
        <v>2618</v>
      </c>
    </row>
    <row r="8" spans="1:3">
      <c r="A8" s="207">
        <v>25</v>
      </c>
      <c r="B8" s="338">
        <f>B4*ConvFactor</f>
        <v>4246</v>
      </c>
      <c r="C8" s="338">
        <f>C4*ConvFactor</f>
        <v>1067</v>
      </c>
    </row>
  </sheetData>
  <pageMargins left="0.7" right="0.7" top="0.75" bottom="0.75" header="0.3" footer="0.3"/>
  <customProperties>
    <customPr name="GUID" r:id="rId1"/>
  </customPropertie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3BDA2-CAAC-408A-9E0D-DA6DDEE3FB9E}">
  <sheetPr>
    <tabColor rgb="FF00B050"/>
  </sheetPr>
  <dimension ref="A1:AJ188"/>
  <sheetViews>
    <sheetView workbookViewId="0">
      <selection activeCell="A2" sqref="A2:A3"/>
    </sheetView>
  </sheetViews>
  <sheetFormatPr defaultColWidth="9.42578125" defaultRowHeight="14.45"/>
  <cols>
    <col min="1" max="1" width="11" style="99" bestFit="1" customWidth="1"/>
    <col min="2" max="6" width="10.42578125" style="211" bestFit="1" customWidth="1"/>
    <col min="7" max="11" width="9.42578125" style="99" bestFit="1" customWidth="1"/>
    <col min="12" max="12" width="7.5703125" style="211" customWidth="1"/>
    <col min="13" max="16" width="9.42578125" style="211" bestFit="1" customWidth="1"/>
    <col min="17" max="21" width="9.42578125" style="99" bestFit="1" customWidth="1"/>
    <col min="22" max="31" width="0" style="99" hidden="1" customWidth="1"/>
    <col min="32" max="36" width="9.5703125" style="211" bestFit="1" customWidth="1"/>
    <col min="37" max="16384" width="9.42578125" style="99"/>
  </cols>
  <sheetData>
    <row r="1" spans="1:36" s="209" customFormat="1">
      <c r="A1" s="209" t="s">
        <v>557</v>
      </c>
    </row>
    <row r="2" spans="1:36" s="210" customFormat="1">
      <c r="A2" s="348" t="s">
        <v>558</v>
      </c>
      <c r="B2" s="349" t="s">
        <v>531</v>
      </c>
      <c r="C2" s="349"/>
      <c r="D2" s="349"/>
      <c r="E2" s="349"/>
      <c r="F2" s="349"/>
      <c r="G2" s="347" t="s">
        <v>532</v>
      </c>
      <c r="H2" s="347"/>
      <c r="I2" s="347"/>
      <c r="J2" s="347"/>
      <c r="K2" s="347"/>
      <c r="L2" s="349" t="s">
        <v>533</v>
      </c>
      <c r="M2" s="349"/>
      <c r="N2" s="349"/>
      <c r="O2" s="349"/>
      <c r="P2" s="349"/>
      <c r="Q2" s="347" t="s">
        <v>559</v>
      </c>
      <c r="R2" s="347"/>
      <c r="S2" s="347"/>
      <c r="T2" s="347"/>
      <c r="U2" s="347"/>
      <c r="V2" s="347" t="s">
        <v>518</v>
      </c>
      <c r="W2" s="347"/>
      <c r="X2" s="347"/>
      <c r="Y2" s="347"/>
      <c r="Z2" s="347"/>
      <c r="AA2" s="347" t="s">
        <v>560</v>
      </c>
      <c r="AB2" s="347"/>
      <c r="AC2" s="347"/>
      <c r="AD2" s="347"/>
      <c r="AE2" s="347"/>
      <c r="AF2" s="347" t="s">
        <v>561</v>
      </c>
      <c r="AG2" s="347"/>
      <c r="AH2" s="347"/>
      <c r="AI2" s="347"/>
      <c r="AJ2" s="347"/>
    </row>
    <row r="3" spans="1:36">
      <c r="A3" s="348"/>
      <c r="B3" s="211" t="s">
        <v>484</v>
      </c>
      <c r="C3" s="211" t="s">
        <v>485</v>
      </c>
      <c r="D3" s="211" t="s">
        <v>486</v>
      </c>
      <c r="E3" s="211" t="s">
        <v>487</v>
      </c>
      <c r="F3" s="211" t="s">
        <v>452</v>
      </c>
      <c r="G3" s="99" t="s">
        <v>484</v>
      </c>
      <c r="H3" s="99" t="s">
        <v>485</v>
      </c>
      <c r="I3" s="99" t="s">
        <v>486</v>
      </c>
      <c r="J3" s="99" t="s">
        <v>487</v>
      </c>
      <c r="K3" s="99" t="s">
        <v>452</v>
      </c>
      <c r="L3" s="211" t="s">
        <v>484</v>
      </c>
      <c r="M3" s="211" t="s">
        <v>485</v>
      </c>
      <c r="N3" s="211" t="s">
        <v>486</v>
      </c>
      <c r="O3" s="211" t="s">
        <v>487</v>
      </c>
      <c r="P3" s="211" t="s">
        <v>452</v>
      </c>
      <c r="Q3" s="99" t="s">
        <v>484</v>
      </c>
      <c r="R3" s="99" t="s">
        <v>485</v>
      </c>
      <c r="S3" s="99" t="s">
        <v>486</v>
      </c>
      <c r="T3" s="99" t="s">
        <v>487</v>
      </c>
      <c r="U3" s="99" t="s">
        <v>452</v>
      </c>
      <c r="V3" s="99" t="s">
        <v>484</v>
      </c>
      <c r="W3" s="99" t="s">
        <v>485</v>
      </c>
      <c r="X3" s="99" t="s">
        <v>486</v>
      </c>
      <c r="Y3" s="99" t="s">
        <v>487</v>
      </c>
      <c r="Z3" s="99" t="s">
        <v>452</v>
      </c>
      <c r="AA3" s="99" t="s">
        <v>484</v>
      </c>
      <c r="AB3" s="99" t="s">
        <v>485</v>
      </c>
      <c r="AC3" s="99" t="s">
        <v>486</v>
      </c>
      <c r="AD3" s="99" t="s">
        <v>487</v>
      </c>
      <c r="AE3" s="99" t="s">
        <v>452</v>
      </c>
      <c r="AF3" s="211" t="s">
        <v>484</v>
      </c>
      <c r="AG3" s="211" t="s">
        <v>485</v>
      </c>
      <c r="AH3" s="211" t="s">
        <v>486</v>
      </c>
      <c r="AI3" s="211" t="s">
        <v>487</v>
      </c>
      <c r="AJ3" s="211" t="s">
        <v>452</v>
      </c>
    </row>
    <row r="4" spans="1:36">
      <c r="A4" s="212">
        <v>275</v>
      </c>
      <c r="B4" s="213">
        <v>63.840325747203984</v>
      </c>
      <c r="C4" s="214">
        <v>98.684484854068003</v>
      </c>
      <c r="D4" s="214">
        <v>76.171422670867912</v>
      </c>
      <c r="E4" s="214">
        <v>84.25279965502861</v>
      </c>
      <c r="F4" s="214">
        <v>69.381279501523935</v>
      </c>
      <c r="G4" s="100">
        <v>29.745774252796021</v>
      </c>
      <c r="H4" s="100">
        <v>33.617915145931995</v>
      </c>
      <c r="I4" s="100">
        <v>29.509377329132086</v>
      </c>
      <c r="J4" s="100">
        <v>32.663700344971389</v>
      </c>
      <c r="K4" s="100">
        <v>25.562420498476062</v>
      </c>
      <c r="L4" s="213">
        <v>28.315000000000001</v>
      </c>
      <c r="M4" s="213">
        <v>43.6081</v>
      </c>
      <c r="N4" s="213">
        <v>52.743000000000002</v>
      </c>
      <c r="O4" s="213">
        <v>65.699100000000001</v>
      </c>
      <c r="P4" s="213">
        <v>27.820599999999999</v>
      </c>
      <c r="Q4" s="215">
        <v>11.872</v>
      </c>
      <c r="R4" s="215">
        <v>8.9890000000000008</v>
      </c>
      <c r="S4" s="215">
        <v>17.318000000000001</v>
      </c>
      <c r="T4" s="215">
        <v>16.038</v>
      </c>
      <c r="U4" s="215">
        <v>9.7690000000000001</v>
      </c>
      <c r="V4" s="215">
        <v>0</v>
      </c>
      <c r="W4" s="215">
        <v>0</v>
      </c>
      <c r="X4" s="215">
        <v>1.3272999999999999</v>
      </c>
      <c r="Y4" s="215">
        <v>1.2800000000000001E-2</v>
      </c>
      <c r="Z4" s="215">
        <v>14.1556</v>
      </c>
      <c r="AA4" s="215">
        <v>19.164200000000001</v>
      </c>
      <c r="AB4" s="215">
        <v>0</v>
      </c>
      <c r="AC4" s="215">
        <v>0</v>
      </c>
      <c r="AD4" s="215">
        <v>0</v>
      </c>
      <c r="AE4" s="215">
        <v>54.306100000000001</v>
      </c>
      <c r="AF4" s="214">
        <f>V4+AA4</f>
        <v>19.164200000000001</v>
      </c>
      <c r="AG4" s="214">
        <f t="shared" ref="AG4:AJ19" si="0">W4+AB4</f>
        <v>0</v>
      </c>
      <c r="AH4" s="214">
        <f t="shared" si="0"/>
        <v>1.3272999999999999</v>
      </c>
      <c r="AI4" s="214">
        <f t="shared" si="0"/>
        <v>1.2800000000000001E-2</v>
      </c>
      <c r="AJ4" s="214">
        <f t="shared" si="0"/>
        <v>68.461700000000008</v>
      </c>
    </row>
    <row r="5" spans="1:36">
      <c r="A5" s="212">
        <v>276</v>
      </c>
      <c r="B5" s="213">
        <v>70.039362854289195</v>
      </c>
      <c r="C5" s="214">
        <v>79.688452485296693</v>
      </c>
      <c r="D5" s="214">
        <v>93.697495593629156</v>
      </c>
      <c r="E5" s="214">
        <v>101.86290559374692</v>
      </c>
      <c r="F5" s="214">
        <v>90.023648055651023</v>
      </c>
      <c r="G5" s="100">
        <v>32.619437145710812</v>
      </c>
      <c r="H5" s="100">
        <v>32.420547514703308</v>
      </c>
      <c r="I5" s="100">
        <v>30.662204406370833</v>
      </c>
      <c r="J5" s="100">
        <v>34.255694406253077</v>
      </c>
      <c r="K5" s="100">
        <v>24.455651944348965</v>
      </c>
      <c r="L5" s="213">
        <v>40.9741</v>
      </c>
      <c r="M5" s="213">
        <v>40.597700000000003</v>
      </c>
      <c r="N5" s="213">
        <v>60.3917</v>
      </c>
      <c r="O5" s="213">
        <v>45.300600000000003</v>
      </c>
      <c r="P5" s="213">
        <v>31.380400000000002</v>
      </c>
      <c r="Q5" s="215">
        <v>14.536</v>
      </c>
      <c r="R5" s="215">
        <v>7.2450000000000001</v>
      </c>
      <c r="S5" s="215">
        <v>18.571999999999999</v>
      </c>
      <c r="T5" s="215">
        <v>12.585000000000001</v>
      </c>
      <c r="U5" s="215">
        <v>10.673999999999999</v>
      </c>
      <c r="V5" s="215">
        <v>0</v>
      </c>
      <c r="W5" s="215">
        <v>0</v>
      </c>
      <c r="X5" s="215">
        <v>3.3782000000000001</v>
      </c>
      <c r="Y5" s="215">
        <v>0</v>
      </c>
      <c r="Z5" s="215">
        <v>7.3761999999999999</v>
      </c>
      <c r="AA5" s="215">
        <v>12.430400000000001</v>
      </c>
      <c r="AB5" s="215">
        <v>0.77080000000000004</v>
      </c>
      <c r="AC5" s="215">
        <v>0</v>
      </c>
      <c r="AD5" s="215">
        <v>0</v>
      </c>
      <c r="AE5" s="215">
        <v>41.022799999999997</v>
      </c>
      <c r="AF5" s="214">
        <f t="shared" ref="AF5:AJ67" si="1">V5+AA5</f>
        <v>12.430400000000001</v>
      </c>
      <c r="AG5" s="214">
        <f t="shared" si="0"/>
        <v>0.77080000000000004</v>
      </c>
      <c r="AH5" s="214">
        <f t="shared" si="0"/>
        <v>3.3782000000000001</v>
      </c>
      <c r="AI5" s="214">
        <f t="shared" si="0"/>
        <v>0</v>
      </c>
      <c r="AJ5" s="214">
        <f t="shared" si="0"/>
        <v>48.398999999999994</v>
      </c>
    </row>
    <row r="6" spans="1:36">
      <c r="A6" s="212">
        <v>277</v>
      </c>
      <c r="B6" s="213">
        <v>84.351193838200871</v>
      </c>
      <c r="C6" s="214">
        <v>74.824929315444507</v>
      </c>
      <c r="D6" s="214">
        <v>116.80764759345541</v>
      </c>
      <c r="E6" s="214">
        <v>91.424808240183822</v>
      </c>
      <c r="F6" s="214">
        <v>80.223906332528856</v>
      </c>
      <c r="G6" s="100">
        <v>34.481306161799139</v>
      </c>
      <c r="H6" s="100">
        <v>34.725670684555496</v>
      </c>
      <c r="I6" s="100">
        <v>30.649252406544573</v>
      </c>
      <c r="J6" s="100">
        <v>34.908491759816179</v>
      </c>
      <c r="K6" s="100">
        <v>24.50839366747114</v>
      </c>
      <c r="L6" s="213">
        <v>43.5289</v>
      </c>
      <c r="M6" s="213">
        <v>52.951000000000001</v>
      </c>
      <c r="N6" s="213">
        <v>58.085700000000003</v>
      </c>
      <c r="O6" s="213">
        <v>37.607199999999999</v>
      </c>
      <c r="P6" s="213">
        <v>20.105599999999999</v>
      </c>
      <c r="Q6" s="215">
        <v>16.611000000000001</v>
      </c>
      <c r="R6" s="215">
        <v>10.92</v>
      </c>
      <c r="S6" s="215">
        <v>15.31</v>
      </c>
      <c r="T6" s="215">
        <v>12.629</v>
      </c>
      <c r="U6" s="215">
        <v>9.5429999999999993</v>
      </c>
      <c r="V6" s="215">
        <v>0</v>
      </c>
      <c r="W6" s="215">
        <v>0</v>
      </c>
      <c r="X6" s="215">
        <v>3.1896</v>
      </c>
      <c r="Y6" s="215">
        <v>0</v>
      </c>
      <c r="Z6" s="215">
        <v>9.0606000000000009</v>
      </c>
      <c r="AA6" s="215">
        <v>5.3228999999999997</v>
      </c>
      <c r="AB6" s="215">
        <v>0.86050000000000004</v>
      </c>
      <c r="AC6" s="215">
        <v>0</v>
      </c>
      <c r="AD6" s="215">
        <v>0</v>
      </c>
      <c r="AE6" s="215">
        <v>42.319200000000002</v>
      </c>
      <c r="AF6" s="214">
        <f t="shared" si="1"/>
        <v>5.3228999999999997</v>
      </c>
      <c r="AG6" s="214">
        <f t="shared" si="0"/>
        <v>0.86050000000000004</v>
      </c>
      <c r="AH6" s="214">
        <f t="shared" si="0"/>
        <v>3.1896</v>
      </c>
      <c r="AI6" s="214">
        <f t="shared" si="0"/>
        <v>0</v>
      </c>
      <c r="AJ6" s="214">
        <f t="shared" si="0"/>
        <v>51.379800000000003</v>
      </c>
    </row>
    <row r="7" spans="1:36">
      <c r="A7" s="212">
        <v>278</v>
      </c>
      <c r="B7" s="213">
        <v>91.474027684807155</v>
      </c>
      <c r="C7" s="214">
        <v>69.744988300164124</v>
      </c>
      <c r="D7" s="214">
        <v>92.576607008852093</v>
      </c>
      <c r="E7" s="214">
        <v>97.492863901774371</v>
      </c>
      <c r="F7" s="214">
        <v>84.490214701191618</v>
      </c>
      <c r="G7" s="100">
        <v>33.919372315192852</v>
      </c>
      <c r="H7" s="100">
        <v>34.18021169983588</v>
      </c>
      <c r="I7" s="100">
        <v>31.313092991147904</v>
      </c>
      <c r="J7" s="100">
        <v>34.841236098225643</v>
      </c>
      <c r="K7" s="100">
        <v>26.982985298808391</v>
      </c>
      <c r="L7" s="213">
        <v>49.941800000000001</v>
      </c>
      <c r="M7" s="213">
        <v>54.984000000000002</v>
      </c>
      <c r="N7" s="213">
        <v>53.041899999999998</v>
      </c>
      <c r="O7" s="213">
        <v>39.452199999999998</v>
      </c>
      <c r="P7" s="213">
        <v>46.6113</v>
      </c>
      <c r="Q7" s="215">
        <v>15.17</v>
      </c>
      <c r="R7" s="215">
        <v>10.42</v>
      </c>
      <c r="S7" s="215">
        <v>17.635999999999999</v>
      </c>
      <c r="T7" s="215">
        <v>11.657</v>
      </c>
      <c r="U7" s="215">
        <v>13.766999999999999</v>
      </c>
      <c r="V7" s="215">
        <v>0</v>
      </c>
      <c r="W7" s="215">
        <v>0</v>
      </c>
      <c r="X7" s="215">
        <v>3.8557999999999999</v>
      </c>
      <c r="Y7" s="215">
        <v>0</v>
      </c>
      <c r="Z7" s="215">
        <v>12.316000000000001</v>
      </c>
      <c r="AA7" s="215">
        <v>17.0304</v>
      </c>
      <c r="AB7" s="215">
        <v>0</v>
      </c>
      <c r="AC7" s="215">
        <v>0</v>
      </c>
      <c r="AD7" s="215">
        <v>0</v>
      </c>
      <c r="AE7" s="215">
        <v>20.099399999999999</v>
      </c>
      <c r="AF7" s="214">
        <f t="shared" si="1"/>
        <v>17.0304</v>
      </c>
      <c r="AG7" s="214">
        <f t="shared" si="0"/>
        <v>0</v>
      </c>
      <c r="AH7" s="214">
        <f t="shared" si="0"/>
        <v>3.8557999999999999</v>
      </c>
      <c r="AI7" s="214">
        <f t="shared" si="0"/>
        <v>0</v>
      </c>
      <c r="AJ7" s="214">
        <f t="shared" si="0"/>
        <v>32.415399999999998</v>
      </c>
    </row>
    <row r="8" spans="1:36">
      <c r="A8" s="212">
        <v>279</v>
      </c>
      <c r="B8" s="213">
        <v>81.401258238854183</v>
      </c>
      <c r="C8" s="214">
        <v>72.4290811003454</v>
      </c>
      <c r="D8" s="214">
        <v>82.739193778433844</v>
      </c>
      <c r="E8" s="214">
        <v>94.843671285893592</v>
      </c>
      <c r="F8" s="214">
        <v>94.071527070809324</v>
      </c>
      <c r="G8" s="100">
        <v>33.564141761145834</v>
      </c>
      <c r="H8" s="100">
        <v>34.03121889965459</v>
      </c>
      <c r="I8" s="100">
        <v>29.303806221566163</v>
      </c>
      <c r="J8" s="100">
        <v>40.619328714106402</v>
      </c>
      <c r="K8" s="100">
        <v>25.51337292919067</v>
      </c>
      <c r="L8" s="213">
        <v>42.310499999999998</v>
      </c>
      <c r="M8" s="213">
        <v>61.901699999999998</v>
      </c>
      <c r="N8" s="213">
        <v>36.422499999999999</v>
      </c>
      <c r="O8" s="213">
        <v>55.634399999999999</v>
      </c>
      <c r="P8" s="213">
        <v>34.353900000000003</v>
      </c>
      <c r="Q8" s="215">
        <v>17.952999999999999</v>
      </c>
      <c r="R8" s="215">
        <v>11.038</v>
      </c>
      <c r="S8" s="215">
        <v>15.859</v>
      </c>
      <c r="T8" s="215">
        <v>12.879</v>
      </c>
      <c r="U8" s="215">
        <v>11.776999999999999</v>
      </c>
      <c r="V8" s="215">
        <v>0</v>
      </c>
      <c r="W8" s="215">
        <v>0</v>
      </c>
      <c r="X8" s="215">
        <v>6.1830999999999996</v>
      </c>
      <c r="Y8" s="215">
        <v>0</v>
      </c>
      <c r="Z8" s="215">
        <v>15.411300000000001</v>
      </c>
      <c r="AA8" s="215">
        <v>9.6233000000000004</v>
      </c>
      <c r="AB8" s="215">
        <v>0</v>
      </c>
      <c r="AC8" s="215">
        <v>0</v>
      </c>
      <c r="AD8" s="215">
        <v>0</v>
      </c>
      <c r="AE8" s="215">
        <v>23.940100000000001</v>
      </c>
      <c r="AF8" s="214">
        <f t="shared" si="1"/>
        <v>9.6233000000000004</v>
      </c>
      <c r="AG8" s="214">
        <f t="shared" si="0"/>
        <v>0</v>
      </c>
      <c r="AH8" s="214">
        <f t="shared" si="0"/>
        <v>6.1830999999999996</v>
      </c>
      <c r="AI8" s="214">
        <f t="shared" si="0"/>
        <v>0</v>
      </c>
      <c r="AJ8" s="214">
        <f t="shared" si="0"/>
        <v>39.351399999999998</v>
      </c>
    </row>
    <row r="9" spans="1:36">
      <c r="A9" s="212">
        <v>280</v>
      </c>
      <c r="B9" s="213">
        <v>88.276803561813409</v>
      </c>
      <c r="C9" s="214">
        <v>96.280976331740462</v>
      </c>
      <c r="D9" s="214">
        <v>78.892320055501514</v>
      </c>
      <c r="E9" s="214">
        <v>93.705551008911954</v>
      </c>
      <c r="F9" s="214">
        <v>86.892297747270092</v>
      </c>
      <c r="G9" s="100">
        <v>34.351996438186589</v>
      </c>
      <c r="H9" s="100">
        <v>32.103123668259542</v>
      </c>
      <c r="I9" s="100">
        <v>28.080879944498484</v>
      </c>
      <c r="J9" s="100">
        <v>37.947348991088049</v>
      </c>
      <c r="K9" s="100">
        <v>27.491602252729908</v>
      </c>
      <c r="L9" s="213">
        <v>54.1768</v>
      </c>
      <c r="M9" s="213">
        <v>49.758800000000001</v>
      </c>
      <c r="N9" s="213">
        <v>27.8781</v>
      </c>
      <c r="O9" s="213">
        <v>44.343899999999998</v>
      </c>
      <c r="P9" s="213">
        <v>51.169699999999999</v>
      </c>
      <c r="Q9" s="215">
        <v>19.256</v>
      </c>
      <c r="R9" s="215">
        <v>9.6880000000000006</v>
      </c>
      <c r="S9" s="215">
        <v>9.8290000000000006</v>
      </c>
      <c r="T9" s="215">
        <v>12.95</v>
      </c>
      <c r="U9" s="215">
        <v>13.109</v>
      </c>
      <c r="V9" s="215">
        <v>0</v>
      </c>
      <c r="W9" s="215">
        <v>0</v>
      </c>
      <c r="X9" s="215">
        <v>6.3562000000000003</v>
      </c>
      <c r="Y9" s="215">
        <v>0</v>
      </c>
      <c r="Z9" s="215">
        <v>13.2059</v>
      </c>
      <c r="AA9" s="215">
        <v>11.0848</v>
      </c>
      <c r="AB9" s="215">
        <v>0</v>
      </c>
      <c r="AC9" s="215">
        <v>0</v>
      </c>
      <c r="AD9" s="215">
        <v>0</v>
      </c>
      <c r="AE9" s="215">
        <v>10.064</v>
      </c>
      <c r="AF9" s="214">
        <f t="shared" si="1"/>
        <v>11.0848</v>
      </c>
      <c r="AG9" s="214">
        <f t="shared" si="0"/>
        <v>0</v>
      </c>
      <c r="AH9" s="214">
        <f t="shared" si="0"/>
        <v>6.3562000000000003</v>
      </c>
      <c r="AI9" s="214">
        <f t="shared" si="0"/>
        <v>0</v>
      </c>
      <c r="AJ9" s="214">
        <f t="shared" si="0"/>
        <v>23.2699</v>
      </c>
    </row>
    <row r="10" spans="1:36">
      <c r="A10" s="212">
        <v>281</v>
      </c>
      <c r="B10" s="213">
        <v>78.967929716758462</v>
      </c>
      <c r="C10" s="214">
        <v>109.01248827013559</v>
      </c>
      <c r="D10" s="214">
        <v>94.312723162640566</v>
      </c>
      <c r="E10" s="214">
        <v>95.294572208675504</v>
      </c>
      <c r="F10" s="214">
        <v>67.343860085549863</v>
      </c>
      <c r="G10" s="100">
        <v>29.917370283241532</v>
      </c>
      <c r="H10" s="100">
        <v>31.322611729864398</v>
      </c>
      <c r="I10" s="100">
        <v>30.031576837359445</v>
      </c>
      <c r="J10" s="100">
        <v>32.344427791324499</v>
      </c>
      <c r="K10" s="100">
        <v>27.968539914450133</v>
      </c>
      <c r="L10" s="213">
        <v>42.942300000000003</v>
      </c>
      <c r="M10" s="213">
        <v>35.667900000000003</v>
      </c>
      <c r="N10" s="213">
        <v>48.516599999999997</v>
      </c>
      <c r="O10" s="213">
        <v>46.2395</v>
      </c>
      <c r="P10" s="213">
        <v>51.9009</v>
      </c>
      <c r="Q10" s="215">
        <v>17.776</v>
      </c>
      <c r="R10" s="215">
        <v>6.0019999999999998</v>
      </c>
      <c r="S10" s="215">
        <v>8.7680000000000007</v>
      </c>
      <c r="T10" s="215">
        <v>15.568</v>
      </c>
      <c r="U10" s="215">
        <v>10.41</v>
      </c>
      <c r="V10" s="215">
        <v>0</v>
      </c>
      <c r="W10" s="215">
        <v>0</v>
      </c>
      <c r="X10" s="215">
        <v>8.1740999999999993</v>
      </c>
      <c r="Y10" s="215">
        <v>0</v>
      </c>
      <c r="Z10" s="215">
        <v>12.339700000000001</v>
      </c>
      <c r="AA10" s="215">
        <v>12.981199999999999</v>
      </c>
      <c r="AB10" s="215">
        <v>0</v>
      </c>
      <c r="AC10" s="215">
        <v>0</v>
      </c>
      <c r="AD10" s="215">
        <v>0</v>
      </c>
      <c r="AE10" s="215">
        <v>19.447099999999999</v>
      </c>
      <c r="AF10" s="214">
        <f t="shared" si="1"/>
        <v>12.981199999999999</v>
      </c>
      <c r="AG10" s="214">
        <f t="shared" si="0"/>
        <v>0</v>
      </c>
      <c r="AH10" s="214">
        <f t="shared" si="0"/>
        <v>8.1740999999999993</v>
      </c>
      <c r="AI10" s="214">
        <f t="shared" si="0"/>
        <v>0</v>
      </c>
      <c r="AJ10" s="214">
        <f t="shared" si="0"/>
        <v>31.786799999999999</v>
      </c>
    </row>
    <row r="11" spans="1:36">
      <c r="A11" s="212">
        <v>282</v>
      </c>
      <c r="B11" s="213">
        <v>71.74020325444755</v>
      </c>
      <c r="C11" s="214">
        <v>95.269632977387218</v>
      </c>
      <c r="D11" s="214">
        <v>86.632547562895027</v>
      </c>
      <c r="E11" s="214">
        <v>92.372148516220449</v>
      </c>
      <c r="F11" s="214">
        <v>58.314850024011946</v>
      </c>
      <c r="G11" s="100">
        <v>33.136896745552455</v>
      </c>
      <c r="H11" s="100">
        <v>32.404167022612789</v>
      </c>
      <c r="I11" s="100">
        <v>27.25435243710497</v>
      </c>
      <c r="J11" s="100">
        <v>36.399451483779558</v>
      </c>
      <c r="K11" s="100">
        <v>27.802349975988047</v>
      </c>
      <c r="L11" s="213">
        <v>57.972999999999999</v>
      </c>
      <c r="M11" s="213">
        <v>47.404699999999998</v>
      </c>
      <c r="N11" s="213">
        <v>37.868299999999998</v>
      </c>
      <c r="O11" s="213">
        <v>55.9968</v>
      </c>
      <c r="P11" s="213">
        <v>61.531199999999998</v>
      </c>
      <c r="Q11" s="215">
        <v>18.689</v>
      </c>
      <c r="R11" s="215">
        <v>6.6180000000000003</v>
      </c>
      <c r="S11" s="215">
        <v>9.0030000000000001</v>
      </c>
      <c r="T11" s="215">
        <v>13.67</v>
      </c>
      <c r="U11" s="215">
        <v>8.7279999999999998</v>
      </c>
      <c r="V11" s="215">
        <v>0</v>
      </c>
      <c r="W11" s="215">
        <v>0</v>
      </c>
      <c r="X11" s="215">
        <v>10.8222</v>
      </c>
      <c r="Y11" s="215">
        <v>0</v>
      </c>
      <c r="Z11" s="215">
        <v>15.0639</v>
      </c>
      <c r="AA11" s="215">
        <v>10.6005</v>
      </c>
      <c r="AB11" s="215">
        <v>0</v>
      </c>
      <c r="AC11" s="215">
        <v>0</v>
      </c>
      <c r="AD11" s="215">
        <v>0</v>
      </c>
      <c r="AE11" s="215">
        <v>27.283000000000001</v>
      </c>
      <c r="AF11" s="214">
        <f t="shared" si="1"/>
        <v>10.6005</v>
      </c>
      <c r="AG11" s="214">
        <f t="shared" si="0"/>
        <v>0</v>
      </c>
      <c r="AH11" s="214">
        <f t="shared" si="0"/>
        <v>10.8222</v>
      </c>
      <c r="AI11" s="214">
        <f t="shared" si="0"/>
        <v>0</v>
      </c>
      <c r="AJ11" s="214">
        <f t="shared" si="0"/>
        <v>42.346900000000005</v>
      </c>
    </row>
    <row r="12" spans="1:36">
      <c r="A12" s="212">
        <v>283</v>
      </c>
      <c r="B12" s="213">
        <v>76.399582515170067</v>
      </c>
      <c r="C12" s="214">
        <v>73.347082700571889</v>
      </c>
      <c r="D12" s="214">
        <v>97.438966916485711</v>
      </c>
      <c r="E12" s="214">
        <v>113.6953618085827</v>
      </c>
      <c r="F12" s="214">
        <v>58.17391836302096</v>
      </c>
      <c r="G12" s="100">
        <v>36.266117484829948</v>
      </c>
      <c r="H12" s="100">
        <v>31.761417299428103</v>
      </c>
      <c r="I12" s="100">
        <v>28.096633083514288</v>
      </c>
      <c r="J12" s="100">
        <v>36.632538191417311</v>
      </c>
      <c r="K12" s="100">
        <v>26.225181636979038</v>
      </c>
      <c r="L12" s="213">
        <v>66.5959</v>
      </c>
      <c r="M12" s="213">
        <v>51.858699999999999</v>
      </c>
      <c r="N12" s="213">
        <v>33.991399999999999</v>
      </c>
      <c r="O12" s="213">
        <v>41.559199999999997</v>
      </c>
      <c r="P12" s="213">
        <v>55.431100000000001</v>
      </c>
      <c r="Q12" s="215">
        <v>18.213000000000001</v>
      </c>
      <c r="R12" s="215">
        <v>6.524</v>
      </c>
      <c r="S12" s="215">
        <v>14.11</v>
      </c>
      <c r="T12" s="215">
        <v>14.395</v>
      </c>
      <c r="U12" s="215">
        <v>11.896000000000001</v>
      </c>
      <c r="V12" s="215">
        <v>0</v>
      </c>
      <c r="W12" s="215">
        <v>0</v>
      </c>
      <c r="X12" s="215">
        <v>4.1753999999999998</v>
      </c>
      <c r="Y12" s="215">
        <v>0</v>
      </c>
      <c r="Z12" s="215">
        <v>6.0320999999999998</v>
      </c>
      <c r="AA12" s="215">
        <v>16.346599999999999</v>
      </c>
      <c r="AB12" s="215">
        <v>0.76500000000000001</v>
      </c>
      <c r="AC12" s="215">
        <v>0</v>
      </c>
      <c r="AD12" s="215">
        <v>0</v>
      </c>
      <c r="AE12" s="215">
        <v>27.248000000000001</v>
      </c>
      <c r="AF12" s="214">
        <f t="shared" si="1"/>
        <v>16.346599999999999</v>
      </c>
      <c r="AG12" s="214">
        <f t="shared" si="0"/>
        <v>0.76500000000000001</v>
      </c>
      <c r="AH12" s="214">
        <f t="shared" si="0"/>
        <v>4.1753999999999998</v>
      </c>
      <c r="AI12" s="214">
        <f t="shared" si="0"/>
        <v>0</v>
      </c>
      <c r="AJ12" s="214">
        <f t="shared" si="0"/>
        <v>33.280100000000004</v>
      </c>
    </row>
    <row r="13" spans="1:36">
      <c r="A13" s="212">
        <v>284</v>
      </c>
      <c r="B13" s="213">
        <v>74.353828361574372</v>
      </c>
      <c r="C13" s="214">
        <v>61.950606454693201</v>
      </c>
      <c r="D13" s="214">
        <v>98.767952147436603</v>
      </c>
      <c r="E13" s="214">
        <v>118.50182805516758</v>
      </c>
      <c r="F13" s="214">
        <v>65.833887716825473</v>
      </c>
      <c r="G13" s="100">
        <v>35.026771638425622</v>
      </c>
      <c r="H13" s="100">
        <v>31.506093545306801</v>
      </c>
      <c r="I13" s="100">
        <v>27.877247852563396</v>
      </c>
      <c r="J13" s="100">
        <v>30.56297194483242</v>
      </c>
      <c r="K13" s="100">
        <v>25.894512283174528</v>
      </c>
      <c r="L13" s="213">
        <v>51.312899999999999</v>
      </c>
      <c r="M13" s="213">
        <v>44.685299999999998</v>
      </c>
      <c r="N13" s="213">
        <v>33.5657</v>
      </c>
      <c r="O13" s="213">
        <v>30.8309</v>
      </c>
      <c r="P13" s="213">
        <v>40.496099999999998</v>
      </c>
      <c r="Q13" s="215">
        <v>15.773999999999999</v>
      </c>
      <c r="R13" s="215">
        <v>6.3479999999999999</v>
      </c>
      <c r="S13" s="215">
        <v>9.4450000000000003</v>
      </c>
      <c r="T13" s="215">
        <v>12.545</v>
      </c>
      <c r="U13" s="215">
        <v>10.663</v>
      </c>
      <c r="V13" s="215">
        <v>0</v>
      </c>
      <c r="W13" s="215">
        <v>0</v>
      </c>
      <c r="X13" s="215">
        <v>6.9458000000000002</v>
      </c>
      <c r="Y13" s="215">
        <v>0</v>
      </c>
      <c r="Z13" s="215">
        <v>4.9866000000000001</v>
      </c>
      <c r="AA13" s="215">
        <v>10.851599999999999</v>
      </c>
      <c r="AB13" s="215">
        <v>0.7702</v>
      </c>
      <c r="AC13" s="215">
        <v>0</v>
      </c>
      <c r="AD13" s="215">
        <v>0</v>
      </c>
      <c r="AE13" s="215">
        <v>30.0931</v>
      </c>
      <c r="AF13" s="214">
        <f t="shared" si="1"/>
        <v>10.851599999999999</v>
      </c>
      <c r="AG13" s="214">
        <f t="shared" si="0"/>
        <v>0.7702</v>
      </c>
      <c r="AH13" s="214">
        <f t="shared" si="0"/>
        <v>6.9458000000000002</v>
      </c>
      <c r="AI13" s="214">
        <f t="shared" si="0"/>
        <v>0</v>
      </c>
      <c r="AJ13" s="214">
        <f t="shared" si="0"/>
        <v>35.079700000000003</v>
      </c>
    </row>
    <row r="14" spans="1:36">
      <c r="A14" s="212">
        <v>285</v>
      </c>
      <c r="B14" s="213">
        <v>78.975778577492378</v>
      </c>
      <c r="C14" s="214">
        <v>61.072866823810358</v>
      </c>
      <c r="D14" s="214">
        <v>85.191508085720102</v>
      </c>
      <c r="E14" s="214">
        <v>105.51432399380866</v>
      </c>
      <c r="F14" s="214">
        <v>84.042591623978211</v>
      </c>
      <c r="G14" s="100">
        <v>32.990821422507636</v>
      </c>
      <c r="H14" s="100">
        <v>31.634633176189642</v>
      </c>
      <c r="I14" s="100">
        <v>28.793691914279904</v>
      </c>
      <c r="J14" s="100">
        <v>30.533176006191347</v>
      </c>
      <c r="K14" s="100">
        <v>27.680708376021787</v>
      </c>
      <c r="L14" s="213">
        <v>48.0672</v>
      </c>
      <c r="M14" s="213">
        <v>46.432899999999997</v>
      </c>
      <c r="N14" s="213">
        <v>33.525599999999997</v>
      </c>
      <c r="O14" s="213">
        <v>48.583399999999997</v>
      </c>
      <c r="P14" s="213">
        <v>57.863300000000002</v>
      </c>
      <c r="Q14" s="215">
        <v>11.039</v>
      </c>
      <c r="R14" s="215">
        <v>8.3940000000000001</v>
      </c>
      <c r="S14" s="215">
        <v>10.135999999999999</v>
      </c>
      <c r="T14" s="215">
        <v>13.628</v>
      </c>
      <c r="U14" s="215">
        <v>13.305</v>
      </c>
      <c r="V14" s="215">
        <v>0</v>
      </c>
      <c r="W14" s="215">
        <v>0</v>
      </c>
      <c r="X14" s="215">
        <v>3.9565999999999999</v>
      </c>
      <c r="Y14" s="215">
        <v>0</v>
      </c>
      <c r="Z14" s="215">
        <v>6.4871999999999996</v>
      </c>
      <c r="AA14" s="215">
        <v>32.968600000000002</v>
      </c>
      <c r="AB14" s="215">
        <v>0</v>
      </c>
      <c r="AC14" s="215">
        <v>0</v>
      </c>
      <c r="AD14" s="215">
        <v>0</v>
      </c>
      <c r="AE14" s="215">
        <v>15.2178</v>
      </c>
      <c r="AF14" s="214">
        <f t="shared" si="1"/>
        <v>32.968600000000002</v>
      </c>
      <c r="AG14" s="214">
        <f t="shared" si="0"/>
        <v>0</v>
      </c>
      <c r="AH14" s="214">
        <f t="shared" si="0"/>
        <v>3.9565999999999999</v>
      </c>
      <c r="AI14" s="214">
        <f t="shared" si="0"/>
        <v>0</v>
      </c>
      <c r="AJ14" s="214">
        <f t="shared" si="0"/>
        <v>21.704999999999998</v>
      </c>
    </row>
    <row r="15" spans="1:36">
      <c r="A15" s="212">
        <v>286</v>
      </c>
      <c r="B15" s="213">
        <v>82.537799868932495</v>
      </c>
      <c r="C15" s="214">
        <v>68.189207623939893</v>
      </c>
      <c r="D15" s="214">
        <v>86.263581070596118</v>
      </c>
      <c r="E15" s="214">
        <v>125.44244414715862</v>
      </c>
      <c r="F15" s="214">
        <v>89.052268454586084</v>
      </c>
      <c r="G15" s="100">
        <v>36.087700131067507</v>
      </c>
      <c r="H15" s="100">
        <v>30.979892376060121</v>
      </c>
      <c r="I15" s="100">
        <v>29.152818929403882</v>
      </c>
      <c r="J15" s="100">
        <v>35.215655852841373</v>
      </c>
      <c r="K15" s="100">
        <v>28.739831545413917</v>
      </c>
      <c r="L15" s="213">
        <v>54.941499999999998</v>
      </c>
      <c r="M15" s="213">
        <v>40.251899999999999</v>
      </c>
      <c r="N15" s="213">
        <v>53.266399999999997</v>
      </c>
      <c r="O15" s="213">
        <v>61.507399999999997</v>
      </c>
      <c r="P15" s="213">
        <v>64.092399999999998</v>
      </c>
      <c r="Q15" s="215">
        <v>6.5789999999999997</v>
      </c>
      <c r="R15" s="215">
        <v>7.0620000000000003</v>
      </c>
      <c r="S15" s="215">
        <v>9.9280000000000008</v>
      </c>
      <c r="T15" s="215">
        <v>14.571</v>
      </c>
      <c r="U15" s="215">
        <v>14.311999999999999</v>
      </c>
      <c r="V15" s="215">
        <v>0</v>
      </c>
      <c r="W15" s="215">
        <v>0</v>
      </c>
      <c r="X15" s="215">
        <v>3.7793999999999999</v>
      </c>
      <c r="Y15" s="215">
        <v>0</v>
      </c>
      <c r="Z15" s="215">
        <v>1.2155</v>
      </c>
      <c r="AA15" s="215">
        <v>37.0124</v>
      </c>
      <c r="AB15" s="215">
        <v>0.79769999999999996</v>
      </c>
      <c r="AC15" s="215">
        <v>0</v>
      </c>
      <c r="AD15" s="215">
        <v>0</v>
      </c>
      <c r="AE15" s="215">
        <v>8.99</v>
      </c>
      <c r="AF15" s="214">
        <f t="shared" si="1"/>
        <v>37.0124</v>
      </c>
      <c r="AG15" s="214">
        <f t="shared" si="0"/>
        <v>0.79769999999999996</v>
      </c>
      <c r="AH15" s="214">
        <f t="shared" si="0"/>
        <v>3.7793999999999999</v>
      </c>
      <c r="AI15" s="214">
        <f t="shared" si="0"/>
        <v>0</v>
      </c>
      <c r="AJ15" s="214">
        <f t="shared" si="0"/>
        <v>10.205500000000001</v>
      </c>
    </row>
    <row r="16" spans="1:36">
      <c r="A16" s="212">
        <v>287</v>
      </c>
      <c r="B16" s="213">
        <v>65.937986115243916</v>
      </c>
      <c r="C16" s="214">
        <v>49.493353686021678</v>
      </c>
      <c r="D16" s="214">
        <v>91.844155655422995</v>
      </c>
      <c r="E16" s="214">
        <v>128.48844817796899</v>
      </c>
      <c r="F16" s="214">
        <v>86.191508085688895</v>
      </c>
      <c r="G16" s="100">
        <v>34.273613884756095</v>
      </c>
      <c r="H16" s="100">
        <v>29.71334631397832</v>
      </c>
      <c r="I16" s="100">
        <v>28.427044344576995</v>
      </c>
      <c r="J16" s="100">
        <v>36.335651822031025</v>
      </c>
      <c r="K16" s="100">
        <v>27.296191914311102</v>
      </c>
      <c r="L16" s="213">
        <v>49.620399999999997</v>
      </c>
      <c r="M16" s="213">
        <v>39.099299999999999</v>
      </c>
      <c r="N16" s="213">
        <v>56.063099999999999</v>
      </c>
      <c r="O16" s="213">
        <v>51.426299999999998</v>
      </c>
      <c r="P16" s="213">
        <v>59.792200000000001</v>
      </c>
      <c r="Q16" s="215">
        <v>6.702</v>
      </c>
      <c r="R16" s="215">
        <v>11.051</v>
      </c>
      <c r="S16" s="215">
        <v>10.859</v>
      </c>
      <c r="T16" s="215">
        <v>18.1586</v>
      </c>
      <c r="U16" s="215">
        <v>14.105</v>
      </c>
      <c r="V16" s="215">
        <v>0</v>
      </c>
      <c r="W16" s="215">
        <v>0</v>
      </c>
      <c r="X16" s="215">
        <v>3.3650000000000002</v>
      </c>
      <c r="Y16" s="215">
        <v>0</v>
      </c>
      <c r="Z16" s="215">
        <v>1.09E-2</v>
      </c>
      <c r="AA16" s="215">
        <v>46.705399999999997</v>
      </c>
      <c r="AB16" s="215">
        <v>0</v>
      </c>
      <c r="AC16" s="215">
        <v>0</v>
      </c>
      <c r="AD16" s="215">
        <v>0</v>
      </c>
      <c r="AE16" s="215">
        <v>17.952200000000001</v>
      </c>
      <c r="AF16" s="214">
        <f t="shared" si="1"/>
        <v>46.705399999999997</v>
      </c>
      <c r="AG16" s="214">
        <f t="shared" si="0"/>
        <v>0</v>
      </c>
      <c r="AH16" s="214">
        <f t="shared" si="0"/>
        <v>3.3650000000000002</v>
      </c>
      <c r="AI16" s="214">
        <f t="shared" si="0"/>
        <v>0</v>
      </c>
      <c r="AJ16" s="214">
        <f t="shared" si="0"/>
        <v>17.963100000000001</v>
      </c>
    </row>
    <row r="17" spans="1:36">
      <c r="A17" s="212">
        <v>288</v>
      </c>
      <c r="B17" s="213">
        <v>52.351559869425444</v>
      </c>
      <c r="C17" s="214">
        <v>73.386303039287725</v>
      </c>
      <c r="D17" s="214">
        <v>106.5075109160184</v>
      </c>
      <c r="E17" s="214">
        <v>119.47677534718761</v>
      </c>
      <c r="F17" s="214">
        <v>82.519069532212015</v>
      </c>
      <c r="G17" s="100">
        <v>33.409740130574562</v>
      </c>
      <c r="H17" s="100">
        <v>32.572896960712271</v>
      </c>
      <c r="I17" s="100">
        <v>31.777489083981592</v>
      </c>
      <c r="J17" s="100">
        <v>39.237624652812379</v>
      </c>
      <c r="K17" s="100">
        <v>25.95733046778798</v>
      </c>
      <c r="L17" s="213">
        <v>37.755200000000002</v>
      </c>
      <c r="M17" s="213">
        <v>54.770899999999997</v>
      </c>
      <c r="N17" s="213">
        <v>69.484999999999999</v>
      </c>
      <c r="O17" s="213">
        <v>61.380099999999999</v>
      </c>
      <c r="P17" s="213">
        <v>41.125300000000003</v>
      </c>
      <c r="Q17" s="215">
        <v>5.0469999999999997</v>
      </c>
      <c r="R17" s="215">
        <v>11.625999999999999</v>
      </c>
      <c r="S17" s="215">
        <v>12.834</v>
      </c>
      <c r="T17" s="215">
        <v>15.38</v>
      </c>
      <c r="U17" s="215">
        <v>12.321</v>
      </c>
      <c r="V17" s="215">
        <v>0</v>
      </c>
      <c r="W17" s="215">
        <v>0</v>
      </c>
      <c r="X17" s="215">
        <v>1.0427999999999999</v>
      </c>
      <c r="Y17" s="215">
        <v>0</v>
      </c>
      <c r="Z17" s="215">
        <v>14.105</v>
      </c>
      <c r="AA17" s="215">
        <v>34.401600000000002</v>
      </c>
      <c r="AB17" s="215">
        <v>0</v>
      </c>
      <c r="AC17" s="215">
        <v>0</v>
      </c>
      <c r="AD17" s="215">
        <v>0</v>
      </c>
      <c r="AE17" s="215">
        <v>34.817399999999999</v>
      </c>
      <c r="AF17" s="214">
        <f t="shared" si="1"/>
        <v>34.401600000000002</v>
      </c>
      <c r="AG17" s="214">
        <f t="shared" si="0"/>
        <v>0</v>
      </c>
      <c r="AH17" s="214">
        <f t="shared" si="0"/>
        <v>1.0427999999999999</v>
      </c>
      <c r="AI17" s="214">
        <f t="shared" si="0"/>
        <v>0</v>
      </c>
      <c r="AJ17" s="214">
        <f t="shared" si="0"/>
        <v>48.922399999999996</v>
      </c>
    </row>
    <row r="18" spans="1:36">
      <c r="A18" s="212">
        <v>289</v>
      </c>
      <c r="B18" s="213">
        <v>54.855064823577429</v>
      </c>
      <c r="C18" s="214">
        <v>97.321176484857034</v>
      </c>
      <c r="D18" s="214">
        <v>97.646931992897052</v>
      </c>
      <c r="E18" s="214">
        <v>126.87906571620601</v>
      </c>
      <c r="F18" s="214">
        <v>88.920539162680228</v>
      </c>
      <c r="G18" s="100">
        <v>32.653335176422566</v>
      </c>
      <c r="H18" s="100">
        <v>34.435123515142962</v>
      </c>
      <c r="I18" s="100">
        <v>32.144168007102948</v>
      </c>
      <c r="J18" s="100">
        <v>42.359134283793978</v>
      </c>
      <c r="K18" s="100">
        <v>27.37916083731977</v>
      </c>
      <c r="L18" s="213">
        <v>41.8262</v>
      </c>
      <c r="M18" s="213">
        <v>67.536100000000005</v>
      </c>
      <c r="N18" s="213">
        <v>70.033299999999997</v>
      </c>
      <c r="O18" s="213">
        <v>72.982900000000001</v>
      </c>
      <c r="P18" s="213">
        <v>68.557100000000005</v>
      </c>
      <c r="Q18" s="215">
        <v>4.9619999999999997</v>
      </c>
      <c r="R18" s="215">
        <v>11.56</v>
      </c>
      <c r="S18" s="215">
        <v>11.89</v>
      </c>
      <c r="T18" s="215">
        <v>16.331</v>
      </c>
      <c r="U18" s="215">
        <v>14.999000000000001</v>
      </c>
      <c r="V18" s="215">
        <v>0</v>
      </c>
      <c r="W18" s="215">
        <v>0</v>
      </c>
      <c r="X18" s="215">
        <v>4.1795</v>
      </c>
      <c r="Y18" s="215">
        <v>0</v>
      </c>
      <c r="Z18" s="215">
        <v>9.7871000000000006</v>
      </c>
      <c r="AA18" s="215">
        <v>34.766800000000003</v>
      </c>
      <c r="AB18" s="215">
        <v>0</v>
      </c>
      <c r="AC18" s="215">
        <v>0</v>
      </c>
      <c r="AD18" s="215">
        <v>0</v>
      </c>
      <c r="AE18" s="215">
        <v>23.451000000000001</v>
      </c>
      <c r="AF18" s="214">
        <f t="shared" si="1"/>
        <v>34.766800000000003</v>
      </c>
      <c r="AG18" s="214">
        <f t="shared" si="0"/>
        <v>0</v>
      </c>
      <c r="AH18" s="214">
        <f t="shared" si="0"/>
        <v>4.1795</v>
      </c>
      <c r="AI18" s="214">
        <f t="shared" si="0"/>
        <v>0</v>
      </c>
      <c r="AJ18" s="214">
        <f t="shared" si="0"/>
        <v>33.238100000000003</v>
      </c>
    </row>
    <row r="19" spans="1:36">
      <c r="A19" s="212">
        <v>290</v>
      </c>
      <c r="B19" s="213">
        <v>63.97374836215522</v>
      </c>
      <c r="C19" s="214">
        <v>81.268952700736293</v>
      </c>
      <c r="D19" s="214">
        <v>97.954425162730956</v>
      </c>
      <c r="E19" s="214">
        <v>127.09943020827144</v>
      </c>
      <c r="F19" s="214">
        <v>90.477878855664997</v>
      </c>
      <c r="G19" s="100">
        <v>31.627251637844786</v>
      </c>
      <c r="H19" s="100">
        <v>32.68854729926371</v>
      </c>
      <c r="I19" s="100">
        <v>30.993974837269036</v>
      </c>
      <c r="J19" s="100">
        <v>42.724369791728549</v>
      </c>
      <c r="K19" s="100">
        <v>25.028821144334994</v>
      </c>
      <c r="L19" s="213">
        <v>50.990200000000002</v>
      </c>
      <c r="M19" s="213">
        <v>59.164000000000001</v>
      </c>
      <c r="N19" s="213">
        <v>60.680700000000002</v>
      </c>
      <c r="O19" s="213">
        <v>74.107500000000002</v>
      </c>
      <c r="P19" s="213">
        <v>57.158700000000003</v>
      </c>
      <c r="Q19" s="215">
        <v>5.9779999999999998</v>
      </c>
      <c r="R19" s="215">
        <v>10.579000000000001</v>
      </c>
      <c r="S19" s="215">
        <v>11.868</v>
      </c>
      <c r="T19" s="215">
        <v>19.152000000000001</v>
      </c>
      <c r="U19" s="215">
        <v>12.236000000000001</v>
      </c>
      <c r="V19" s="215">
        <v>0</v>
      </c>
      <c r="W19" s="215">
        <v>0</v>
      </c>
      <c r="X19" s="215">
        <v>4.1795</v>
      </c>
      <c r="Y19" s="215">
        <v>0</v>
      </c>
      <c r="Z19" s="215">
        <v>10.5419</v>
      </c>
      <c r="AA19" s="215">
        <v>34.278199999999998</v>
      </c>
      <c r="AB19" s="215">
        <v>0</v>
      </c>
      <c r="AC19" s="215">
        <v>0</v>
      </c>
      <c r="AD19" s="215">
        <v>0</v>
      </c>
      <c r="AE19" s="215">
        <v>20.533799999999999</v>
      </c>
      <c r="AF19" s="214">
        <f t="shared" si="1"/>
        <v>34.278199999999998</v>
      </c>
      <c r="AG19" s="214">
        <f t="shared" si="0"/>
        <v>0</v>
      </c>
      <c r="AH19" s="214">
        <f t="shared" si="0"/>
        <v>4.1795</v>
      </c>
      <c r="AI19" s="214">
        <f t="shared" si="0"/>
        <v>0</v>
      </c>
      <c r="AJ19" s="214">
        <f t="shared" si="0"/>
        <v>31.075699999999998</v>
      </c>
    </row>
    <row r="20" spans="1:36">
      <c r="A20" s="212">
        <v>291</v>
      </c>
      <c r="B20" s="213">
        <v>82.764149253790194</v>
      </c>
      <c r="C20" s="214">
        <v>82.925039100094509</v>
      </c>
      <c r="D20" s="214">
        <v>108.25493534711362</v>
      </c>
      <c r="E20" s="214">
        <v>114.87077762397476</v>
      </c>
      <c r="F20" s="214">
        <v>80.398900548185026</v>
      </c>
      <c r="G20" s="100">
        <v>35.112750746209798</v>
      </c>
      <c r="H20" s="100">
        <v>35.066660899905493</v>
      </c>
      <c r="I20" s="100">
        <v>32.714864652886391</v>
      </c>
      <c r="J20" s="100">
        <v>42.464822376025232</v>
      </c>
      <c r="K20" s="100">
        <v>24.109999451814986</v>
      </c>
      <c r="L20" s="213">
        <v>62.809699999999999</v>
      </c>
      <c r="M20" s="213">
        <v>70.835499999999996</v>
      </c>
      <c r="N20" s="213">
        <v>66.131900000000002</v>
      </c>
      <c r="O20" s="213">
        <v>63.331899999999997</v>
      </c>
      <c r="P20" s="213">
        <v>42.380499999999998</v>
      </c>
      <c r="Q20" s="215">
        <v>8.4260000000000002</v>
      </c>
      <c r="R20" s="215">
        <v>12.891</v>
      </c>
      <c r="S20" s="215">
        <v>11.840999999999999</v>
      </c>
      <c r="T20" s="215">
        <v>14.436999999999999</v>
      </c>
      <c r="U20" s="215">
        <v>9.81</v>
      </c>
      <c r="V20" s="215">
        <v>0</v>
      </c>
      <c r="W20" s="215">
        <v>0</v>
      </c>
      <c r="X20" s="215">
        <v>5.1280999999999999</v>
      </c>
      <c r="Y20" s="215">
        <v>0</v>
      </c>
      <c r="Z20" s="215">
        <v>13.797599999999999</v>
      </c>
      <c r="AA20" s="215">
        <v>30.4316</v>
      </c>
      <c r="AB20" s="215">
        <v>0</v>
      </c>
      <c r="AC20" s="215">
        <v>0</v>
      </c>
      <c r="AD20" s="215">
        <v>0</v>
      </c>
      <c r="AE20" s="215">
        <v>32.125</v>
      </c>
      <c r="AF20" s="214">
        <f t="shared" si="1"/>
        <v>30.4316</v>
      </c>
      <c r="AG20" s="214">
        <f t="shared" si="1"/>
        <v>0</v>
      </c>
      <c r="AH20" s="214">
        <f t="shared" si="1"/>
        <v>5.1280999999999999</v>
      </c>
      <c r="AI20" s="214">
        <f t="shared" si="1"/>
        <v>0</v>
      </c>
      <c r="AJ20" s="214">
        <f t="shared" si="1"/>
        <v>45.922600000000003</v>
      </c>
    </row>
    <row r="21" spans="1:36">
      <c r="A21" s="212">
        <v>292</v>
      </c>
      <c r="B21" s="213">
        <v>90.935795222669938</v>
      </c>
      <c r="C21" s="214">
        <v>96.658053592336017</v>
      </c>
      <c r="D21" s="214">
        <v>106.57304119366353</v>
      </c>
      <c r="E21" s="214">
        <v>117.47781070113828</v>
      </c>
      <c r="F21" s="214">
        <v>84.531467070832662</v>
      </c>
      <c r="G21" s="100">
        <v>37.265304777330066</v>
      </c>
      <c r="H21" s="100">
        <v>35.712346407663979</v>
      </c>
      <c r="I21" s="100">
        <v>31.026958806336481</v>
      </c>
      <c r="J21" s="100">
        <v>42.262589298861712</v>
      </c>
      <c r="K21" s="100">
        <v>25.359332929167334</v>
      </c>
      <c r="L21" s="213">
        <v>76.046499999999995</v>
      </c>
      <c r="M21" s="213">
        <v>69.436300000000003</v>
      </c>
      <c r="N21" s="213">
        <v>59.3932</v>
      </c>
      <c r="O21" s="213">
        <v>63.783099999999997</v>
      </c>
      <c r="P21" s="213">
        <v>47.255800000000001</v>
      </c>
      <c r="Q21" s="215">
        <v>7.9279999999999999</v>
      </c>
      <c r="R21" s="215">
        <v>13.156000000000001</v>
      </c>
      <c r="S21" s="215">
        <v>13.507999999999999</v>
      </c>
      <c r="T21" s="215">
        <v>13.11</v>
      </c>
      <c r="U21" s="215">
        <v>9.8650000000000002</v>
      </c>
      <c r="V21" s="215">
        <v>0</v>
      </c>
      <c r="W21" s="215">
        <v>0</v>
      </c>
      <c r="X21" s="215">
        <v>1.2562</v>
      </c>
      <c r="Y21" s="215">
        <v>0</v>
      </c>
      <c r="Z21" s="215">
        <v>15.323</v>
      </c>
      <c r="AA21" s="215">
        <v>35.890700000000002</v>
      </c>
      <c r="AB21" s="215">
        <v>0.51419999999999999</v>
      </c>
      <c r="AC21" s="215">
        <v>0.34889999999999999</v>
      </c>
      <c r="AD21" s="215">
        <v>0</v>
      </c>
      <c r="AE21" s="215">
        <v>35.982599999999998</v>
      </c>
      <c r="AF21" s="214">
        <f t="shared" si="1"/>
        <v>35.890700000000002</v>
      </c>
      <c r="AG21" s="214">
        <f t="shared" si="1"/>
        <v>0.51419999999999999</v>
      </c>
      <c r="AH21" s="214">
        <f t="shared" si="1"/>
        <v>1.6051</v>
      </c>
      <c r="AI21" s="214">
        <f t="shared" si="1"/>
        <v>0</v>
      </c>
      <c r="AJ21" s="214">
        <f t="shared" si="1"/>
        <v>51.305599999999998</v>
      </c>
    </row>
    <row r="22" spans="1:36">
      <c r="A22" s="212">
        <v>293</v>
      </c>
      <c r="B22" s="213">
        <v>82.862428884311555</v>
      </c>
      <c r="C22" s="214">
        <v>106.52690860791873</v>
      </c>
      <c r="D22" s="214">
        <v>103.71067027100671</v>
      </c>
      <c r="E22" s="214">
        <v>115.37839559335723</v>
      </c>
      <c r="F22" s="214">
        <v>65.072031163247146</v>
      </c>
      <c r="G22" s="100">
        <v>36.56997111568846</v>
      </c>
      <c r="H22" s="100">
        <v>35.88259139208126</v>
      </c>
      <c r="I22" s="100">
        <v>30.077829728993301</v>
      </c>
      <c r="J22" s="100">
        <v>41.326004406642767</v>
      </c>
      <c r="K22" s="100">
        <v>24.910268836752852</v>
      </c>
      <c r="L22" s="213">
        <v>71.403800000000004</v>
      </c>
      <c r="M22" s="213">
        <v>66.352800000000002</v>
      </c>
      <c r="N22" s="213">
        <v>39.930300000000003</v>
      </c>
      <c r="O22" s="213">
        <v>41.963999999999999</v>
      </c>
      <c r="P22" s="213">
        <v>34.136800000000001</v>
      </c>
      <c r="Q22" s="215">
        <v>6.351</v>
      </c>
      <c r="R22" s="215">
        <v>11.930099999999999</v>
      </c>
      <c r="S22" s="215">
        <v>9.7710000000000008</v>
      </c>
      <c r="T22" s="215">
        <v>12.582000000000001</v>
      </c>
      <c r="U22" s="215">
        <v>9.7840000000000007</v>
      </c>
      <c r="V22" s="215">
        <v>0</v>
      </c>
      <c r="W22" s="215">
        <v>0</v>
      </c>
      <c r="X22" s="215">
        <v>3.4575999999999998</v>
      </c>
      <c r="Y22" s="215">
        <v>0</v>
      </c>
      <c r="Z22" s="215">
        <v>15.3361</v>
      </c>
      <c r="AA22" s="215">
        <v>22.600200000000001</v>
      </c>
      <c r="AB22" s="215">
        <v>0</v>
      </c>
      <c r="AC22" s="215">
        <v>0</v>
      </c>
      <c r="AD22" s="215">
        <v>0</v>
      </c>
      <c r="AE22" s="215">
        <v>48.012599999999999</v>
      </c>
      <c r="AF22" s="214">
        <f t="shared" si="1"/>
        <v>22.600200000000001</v>
      </c>
      <c r="AG22" s="214">
        <f t="shared" si="1"/>
        <v>0</v>
      </c>
      <c r="AH22" s="214">
        <f t="shared" si="1"/>
        <v>3.4575999999999998</v>
      </c>
      <c r="AI22" s="214">
        <f t="shared" si="1"/>
        <v>0</v>
      </c>
      <c r="AJ22" s="214">
        <f t="shared" si="1"/>
        <v>63.348700000000001</v>
      </c>
    </row>
    <row r="23" spans="1:36">
      <c r="A23" s="212">
        <v>294</v>
      </c>
      <c r="B23" s="213">
        <v>84.671356176900076</v>
      </c>
      <c r="C23" s="214">
        <v>89.475327777485461</v>
      </c>
      <c r="D23" s="214">
        <v>117.26099267108769</v>
      </c>
      <c r="E23" s="214">
        <v>94.800624608682568</v>
      </c>
      <c r="F23" s="214">
        <v>77.453114116619162</v>
      </c>
      <c r="G23" s="100">
        <v>35.111343823099915</v>
      </c>
      <c r="H23" s="100">
        <v>33.230272222514543</v>
      </c>
      <c r="I23" s="100">
        <v>29.309107328912312</v>
      </c>
      <c r="J23" s="100">
        <v>41.887375391317434</v>
      </c>
      <c r="K23" s="100">
        <v>26.675585883380826</v>
      </c>
      <c r="L23" s="213">
        <v>63.3658</v>
      </c>
      <c r="M23" s="213">
        <v>49.931699999999999</v>
      </c>
      <c r="N23" s="213">
        <v>43.139499999999998</v>
      </c>
      <c r="O23" s="213">
        <v>33.9255</v>
      </c>
      <c r="P23" s="213">
        <v>38.307699999999997</v>
      </c>
      <c r="Q23" s="215">
        <v>6.9480000000000004</v>
      </c>
      <c r="R23" s="215">
        <v>9.4446999999999992</v>
      </c>
      <c r="S23" s="215">
        <v>10.872</v>
      </c>
      <c r="T23" s="215">
        <v>12.471</v>
      </c>
      <c r="U23" s="215">
        <v>13.717000000000001</v>
      </c>
      <c r="V23" s="215">
        <v>0</v>
      </c>
      <c r="W23" s="215">
        <v>0</v>
      </c>
      <c r="X23" s="215">
        <v>3.4984000000000002</v>
      </c>
      <c r="Y23" s="215">
        <v>0</v>
      </c>
      <c r="Z23" s="215">
        <v>10.1869</v>
      </c>
      <c r="AA23" s="215">
        <v>38.390700000000002</v>
      </c>
      <c r="AB23" s="215">
        <v>0</v>
      </c>
      <c r="AC23" s="215">
        <v>0</v>
      </c>
      <c r="AD23" s="215">
        <v>0</v>
      </c>
      <c r="AE23" s="215">
        <v>39.924900000000001</v>
      </c>
      <c r="AF23" s="214">
        <f t="shared" si="1"/>
        <v>38.390700000000002</v>
      </c>
      <c r="AG23" s="214">
        <f t="shared" si="1"/>
        <v>0</v>
      </c>
      <c r="AH23" s="214">
        <f t="shared" si="1"/>
        <v>3.4984000000000002</v>
      </c>
      <c r="AI23" s="214">
        <f t="shared" si="1"/>
        <v>0</v>
      </c>
      <c r="AJ23" s="214">
        <f t="shared" si="1"/>
        <v>50.111800000000002</v>
      </c>
    </row>
    <row r="24" spans="1:36">
      <c r="A24" s="212">
        <v>295</v>
      </c>
      <c r="B24" s="213">
        <v>87.265200454592033</v>
      </c>
      <c r="C24" s="214">
        <v>82.117561285929341</v>
      </c>
      <c r="D24" s="214">
        <v>120.49056808580586</v>
      </c>
      <c r="E24" s="214">
        <v>90.476882639720912</v>
      </c>
      <c r="F24" s="214">
        <v>113.35380682409132</v>
      </c>
      <c r="G24" s="100">
        <v>31.019899545407966</v>
      </c>
      <c r="H24" s="100">
        <v>30.522638714070659</v>
      </c>
      <c r="I24" s="100">
        <v>31.683031914194132</v>
      </c>
      <c r="J24" s="100">
        <v>41.327317360279082</v>
      </c>
      <c r="K24" s="100">
        <v>27.512393175908674</v>
      </c>
      <c r="L24" s="213">
        <v>35.169199999999996</v>
      </c>
      <c r="M24" s="213">
        <v>37.321300000000001</v>
      </c>
      <c r="N24" s="213">
        <v>75.422399999999996</v>
      </c>
      <c r="O24" s="213">
        <v>48.91</v>
      </c>
      <c r="P24" s="213">
        <v>30.657499999999999</v>
      </c>
      <c r="Q24" s="215">
        <v>4.7640000000000002</v>
      </c>
      <c r="R24" s="215">
        <v>7.2489999999999997</v>
      </c>
      <c r="S24" s="215">
        <v>15.619</v>
      </c>
      <c r="T24" s="215">
        <v>14.301</v>
      </c>
      <c r="U24" s="215">
        <v>12.97</v>
      </c>
      <c r="V24" s="215">
        <v>0</v>
      </c>
      <c r="W24" s="215">
        <v>0</v>
      </c>
      <c r="X24" s="215">
        <v>1.3472</v>
      </c>
      <c r="Y24" s="215">
        <v>0</v>
      </c>
      <c r="Z24" s="215">
        <v>15.3079</v>
      </c>
      <c r="AA24" s="215">
        <v>21.115400000000001</v>
      </c>
      <c r="AB24" s="215">
        <v>0.39500000000000002</v>
      </c>
      <c r="AC24" s="215">
        <v>0</v>
      </c>
      <c r="AD24" s="215">
        <v>0</v>
      </c>
      <c r="AE24" s="215">
        <v>31.649799999999999</v>
      </c>
      <c r="AF24" s="214">
        <f t="shared" si="1"/>
        <v>21.115400000000001</v>
      </c>
      <c r="AG24" s="214">
        <f t="shared" si="1"/>
        <v>0.39500000000000002</v>
      </c>
      <c r="AH24" s="214">
        <f t="shared" si="1"/>
        <v>1.3472</v>
      </c>
      <c r="AI24" s="214">
        <f t="shared" si="1"/>
        <v>0</v>
      </c>
      <c r="AJ24" s="214">
        <f t="shared" si="1"/>
        <v>46.957700000000003</v>
      </c>
    </row>
    <row r="25" spans="1:36">
      <c r="A25" s="212">
        <v>296</v>
      </c>
      <c r="B25" s="213">
        <v>101.01701248516102</v>
      </c>
      <c r="C25" s="214">
        <v>107.50385953068351</v>
      </c>
      <c r="D25" s="214">
        <v>120.52014780870589</v>
      </c>
      <c r="E25" s="214">
        <v>101.52106427040826</v>
      </c>
      <c r="F25" s="214">
        <v>120.83837553185285</v>
      </c>
      <c r="G25" s="100">
        <v>31.786287514838978</v>
      </c>
      <c r="H25" s="100">
        <v>34.475940469316477</v>
      </c>
      <c r="I25" s="100">
        <v>32.134852191294108</v>
      </c>
      <c r="J25" s="100">
        <v>41.639835729591731</v>
      </c>
      <c r="K25" s="100">
        <v>27.572024468147148</v>
      </c>
      <c r="L25" s="213">
        <v>36.356400000000001</v>
      </c>
      <c r="M25" s="213">
        <v>45.153100000000002</v>
      </c>
      <c r="N25" s="213">
        <v>70.430000000000007</v>
      </c>
      <c r="O25" s="213">
        <v>48.886899999999997</v>
      </c>
      <c r="P25" s="213">
        <v>56.971800000000002</v>
      </c>
      <c r="Q25" s="215">
        <v>5.7409999999999997</v>
      </c>
      <c r="R25" s="215">
        <v>10.576000000000001</v>
      </c>
      <c r="S25" s="215">
        <v>14.871</v>
      </c>
      <c r="T25" s="215">
        <v>15.475</v>
      </c>
      <c r="U25" s="215">
        <v>13.420999999999999</v>
      </c>
      <c r="V25" s="215">
        <v>0</v>
      </c>
      <c r="W25" s="215">
        <v>0</v>
      </c>
      <c r="X25" s="215">
        <v>6.6467999999999998</v>
      </c>
      <c r="Y25" s="215">
        <v>0</v>
      </c>
      <c r="Z25" s="215">
        <v>14.6553</v>
      </c>
      <c r="AA25" s="215">
        <v>22.806000000000001</v>
      </c>
      <c r="AB25" s="215">
        <v>0.5847</v>
      </c>
      <c r="AC25" s="215">
        <v>0</v>
      </c>
      <c r="AD25" s="215">
        <v>0</v>
      </c>
      <c r="AE25" s="215">
        <v>17.847799999999999</v>
      </c>
      <c r="AF25" s="214">
        <f t="shared" si="1"/>
        <v>22.806000000000001</v>
      </c>
      <c r="AG25" s="214">
        <f t="shared" si="1"/>
        <v>0.5847</v>
      </c>
      <c r="AH25" s="214">
        <f t="shared" si="1"/>
        <v>6.6467999999999998</v>
      </c>
      <c r="AI25" s="214">
        <f t="shared" si="1"/>
        <v>0</v>
      </c>
      <c r="AJ25" s="214">
        <f t="shared" si="1"/>
        <v>32.503100000000003</v>
      </c>
    </row>
    <row r="26" spans="1:36">
      <c r="A26" s="212">
        <v>297</v>
      </c>
      <c r="B26" s="213">
        <v>95.169268114885469</v>
      </c>
      <c r="C26" s="214">
        <v>109.747333469945</v>
      </c>
      <c r="D26" s="214">
        <v>122.442061778116</v>
      </c>
      <c r="E26" s="214">
        <v>114.51467947077568</v>
      </c>
      <c r="F26" s="214">
        <v>102.17608922485809</v>
      </c>
      <c r="G26" s="100">
        <v>36.871031885114533</v>
      </c>
      <c r="H26" s="100">
        <v>32.003666530054971</v>
      </c>
      <c r="I26" s="100">
        <v>31.546538221884006</v>
      </c>
      <c r="J26" s="100">
        <v>40.944620529224309</v>
      </c>
      <c r="K26" s="100">
        <v>25.066210775141911</v>
      </c>
      <c r="L26" s="213">
        <v>71.058000000000007</v>
      </c>
      <c r="M26" s="213">
        <v>39.973500000000001</v>
      </c>
      <c r="N26" s="213">
        <v>65.730599999999995</v>
      </c>
      <c r="O26" s="213">
        <v>47.344900000000003</v>
      </c>
      <c r="P26" s="213">
        <v>35.642099999999999</v>
      </c>
      <c r="Q26" s="215">
        <v>8.4090000000000007</v>
      </c>
      <c r="R26" s="215">
        <v>8.7430000000000003</v>
      </c>
      <c r="S26" s="215">
        <v>12.305</v>
      </c>
      <c r="T26" s="215">
        <v>12.93</v>
      </c>
      <c r="U26" s="215">
        <v>7.7169999999999996</v>
      </c>
      <c r="V26" s="215">
        <v>0</v>
      </c>
      <c r="W26" s="215">
        <v>0</v>
      </c>
      <c r="X26" s="215">
        <v>10.0047</v>
      </c>
      <c r="Y26" s="215">
        <v>0</v>
      </c>
      <c r="Z26" s="215">
        <v>7.8061999999999996</v>
      </c>
      <c r="AA26" s="215">
        <v>29.7151</v>
      </c>
      <c r="AB26" s="215">
        <v>0.58050000000000002</v>
      </c>
      <c r="AC26" s="215">
        <v>0</v>
      </c>
      <c r="AD26" s="215">
        <v>0</v>
      </c>
      <c r="AE26" s="215">
        <v>26.9148</v>
      </c>
      <c r="AF26" s="214">
        <f t="shared" si="1"/>
        <v>29.7151</v>
      </c>
      <c r="AG26" s="214">
        <f t="shared" si="1"/>
        <v>0.58050000000000002</v>
      </c>
      <c r="AH26" s="214">
        <f t="shared" si="1"/>
        <v>10.0047</v>
      </c>
      <c r="AI26" s="214">
        <f t="shared" si="1"/>
        <v>0</v>
      </c>
      <c r="AJ26" s="214">
        <f t="shared" si="1"/>
        <v>34.720999999999997</v>
      </c>
    </row>
    <row r="27" spans="1:36">
      <c r="A27" s="212">
        <v>298</v>
      </c>
      <c r="B27" s="213">
        <v>77.814466668795376</v>
      </c>
      <c r="C27" s="214">
        <v>97.103037900182017</v>
      </c>
      <c r="D27" s="214">
        <v>113.05784220875773</v>
      </c>
      <c r="E27" s="214">
        <v>119.35792583977715</v>
      </c>
      <c r="F27" s="214">
        <v>93.67772885569579</v>
      </c>
      <c r="G27" s="100">
        <v>36.706433331204622</v>
      </c>
      <c r="H27" s="100">
        <v>34.265262099817988</v>
      </c>
      <c r="I27" s="100">
        <v>32.466857791242262</v>
      </c>
      <c r="J27" s="100">
        <v>40.770074160222855</v>
      </c>
      <c r="K27" s="100">
        <v>24.790171144304203</v>
      </c>
      <c r="L27" s="213">
        <v>64.749200000000002</v>
      </c>
      <c r="M27" s="213">
        <v>56.250399999999999</v>
      </c>
      <c r="N27" s="213">
        <v>61.612200000000001</v>
      </c>
      <c r="O27" s="213">
        <v>29.1646</v>
      </c>
      <c r="P27" s="213">
        <v>20.763300000000001</v>
      </c>
      <c r="Q27" s="215">
        <v>8.3510000000000009</v>
      </c>
      <c r="R27" s="215">
        <v>10.452</v>
      </c>
      <c r="S27" s="215">
        <v>16.216999999999999</v>
      </c>
      <c r="T27" s="215">
        <v>10.759</v>
      </c>
      <c r="U27" s="215">
        <v>7.8440000000000003</v>
      </c>
      <c r="V27" s="215">
        <v>0</v>
      </c>
      <c r="W27" s="215">
        <v>0</v>
      </c>
      <c r="X27" s="215">
        <v>1.5047999999999999</v>
      </c>
      <c r="Y27" s="215">
        <v>0</v>
      </c>
      <c r="Z27" s="215">
        <v>8.3493999999999993</v>
      </c>
      <c r="AA27" s="215">
        <v>32.8461</v>
      </c>
      <c r="AB27" s="215">
        <v>0</v>
      </c>
      <c r="AC27" s="215">
        <v>0</v>
      </c>
      <c r="AD27" s="215">
        <v>0</v>
      </c>
      <c r="AE27" s="215">
        <v>27.8857</v>
      </c>
      <c r="AF27" s="214">
        <f t="shared" si="1"/>
        <v>32.8461</v>
      </c>
      <c r="AG27" s="214">
        <f t="shared" si="1"/>
        <v>0</v>
      </c>
      <c r="AH27" s="214">
        <f t="shared" si="1"/>
        <v>1.5047999999999999</v>
      </c>
      <c r="AI27" s="214">
        <f t="shared" si="1"/>
        <v>0</v>
      </c>
      <c r="AJ27" s="214">
        <f t="shared" si="1"/>
        <v>36.235100000000003</v>
      </c>
    </row>
    <row r="28" spans="1:36">
      <c r="A28" s="212">
        <v>299</v>
      </c>
      <c r="B28" s="213">
        <v>77.828091899461569</v>
      </c>
      <c r="C28" s="214">
        <v>110.97011079234687</v>
      </c>
      <c r="D28" s="214">
        <v>122.97601313181048</v>
      </c>
      <c r="E28" s="214">
        <v>119.46022839401388</v>
      </c>
      <c r="F28" s="214">
        <v>94.540543470174299</v>
      </c>
      <c r="G28" s="100">
        <v>37.568408100538434</v>
      </c>
      <c r="H28" s="100">
        <v>34.68598920765313</v>
      </c>
      <c r="I28" s="100">
        <v>32.27328686818953</v>
      </c>
      <c r="J28" s="100">
        <v>38.322471605986109</v>
      </c>
      <c r="K28" s="100">
        <v>27.916756529825705</v>
      </c>
      <c r="L28" s="213">
        <v>64.681899999999999</v>
      </c>
      <c r="M28" s="213">
        <v>60.674199999999999</v>
      </c>
      <c r="N28" s="213">
        <v>57.3399</v>
      </c>
      <c r="O28" s="213">
        <v>30.634599999999999</v>
      </c>
      <c r="P28" s="213">
        <v>46.360300000000002</v>
      </c>
      <c r="Q28" s="215">
        <v>9.8819999999999997</v>
      </c>
      <c r="R28" s="215">
        <v>11.433</v>
      </c>
      <c r="S28" s="215">
        <v>18.206</v>
      </c>
      <c r="T28" s="215">
        <v>10.125999999999999</v>
      </c>
      <c r="U28" s="215">
        <v>11.443</v>
      </c>
      <c r="V28" s="215">
        <v>0</v>
      </c>
      <c r="W28" s="215">
        <v>0</v>
      </c>
      <c r="X28" s="215">
        <v>0.57920000000000005</v>
      </c>
      <c r="Y28" s="215">
        <v>0</v>
      </c>
      <c r="Z28" s="215">
        <v>9.9588000000000001</v>
      </c>
      <c r="AA28" s="215">
        <v>13.5068</v>
      </c>
      <c r="AB28" s="215">
        <v>0.58950000000000002</v>
      </c>
      <c r="AC28" s="215">
        <v>0</v>
      </c>
      <c r="AD28" s="215">
        <v>0</v>
      </c>
      <c r="AE28" s="215">
        <v>40.627699999999997</v>
      </c>
      <c r="AF28" s="214">
        <f t="shared" si="1"/>
        <v>13.5068</v>
      </c>
      <c r="AG28" s="214">
        <f t="shared" si="1"/>
        <v>0.58950000000000002</v>
      </c>
      <c r="AH28" s="214">
        <f t="shared" si="1"/>
        <v>0.57920000000000005</v>
      </c>
      <c r="AI28" s="214">
        <f t="shared" si="1"/>
        <v>0</v>
      </c>
      <c r="AJ28" s="214">
        <f t="shared" si="1"/>
        <v>50.586500000000001</v>
      </c>
    </row>
    <row r="29" spans="1:36">
      <c r="A29" s="212">
        <v>300</v>
      </c>
      <c r="B29" s="213">
        <v>92.04794051462477</v>
      </c>
      <c r="C29" s="214">
        <v>125.84834666944047</v>
      </c>
      <c r="D29" s="214">
        <v>124.07153830133507</v>
      </c>
      <c r="E29" s="214">
        <v>134.22524553188009</v>
      </c>
      <c r="F29" s="214">
        <v>95.768017716829647</v>
      </c>
      <c r="G29" s="100">
        <v>38.821959485375217</v>
      </c>
      <c r="H29" s="100">
        <v>33.703953330559528</v>
      </c>
      <c r="I29" s="100">
        <v>30.415261698664914</v>
      </c>
      <c r="J29" s="100">
        <v>40.989754468119926</v>
      </c>
      <c r="K29" s="100">
        <v>26.512082283170365</v>
      </c>
      <c r="L29" s="213">
        <v>76.533799999999999</v>
      </c>
      <c r="M29" s="213">
        <v>48.176200000000001</v>
      </c>
      <c r="N29" s="213">
        <v>41.731999999999999</v>
      </c>
      <c r="O29" s="213">
        <v>36.6584</v>
      </c>
      <c r="P29" s="213">
        <v>37.363900000000001</v>
      </c>
      <c r="Q29" s="215">
        <v>12.343</v>
      </c>
      <c r="R29" s="215">
        <v>9.9320000000000004</v>
      </c>
      <c r="S29" s="215">
        <v>13.702999999999999</v>
      </c>
      <c r="T29" s="215">
        <v>11.989000000000001</v>
      </c>
      <c r="U29" s="215">
        <v>8.3819999999999997</v>
      </c>
      <c r="V29" s="215">
        <v>0</v>
      </c>
      <c r="W29" s="215">
        <v>0</v>
      </c>
      <c r="X29" s="215">
        <v>0</v>
      </c>
      <c r="Y29" s="215">
        <v>0</v>
      </c>
      <c r="Z29" s="215">
        <v>12.965299999999999</v>
      </c>
      <c r="AA29" s="215">
        <v>5.2046999999999999</v>
      </c>
      <c r="AB29" s="215">
        <v>0</v>
      </c>
      <c r="AC29" s="215">
        <v>0</v>
      </c>
      <c r="AD29" s="215">
        <v>0</v>
      </c>
      <c r="AE29" s="215">
        <v>39.070900000000002</v>
      </c>
      <c r="AF29" s="214">
        <f t="shared" si="1"/>
        <v>5.2046999999999999</v>
      </c>
      <c r="AG29" s="214">
        <f t="shared" si="1"/>
        <v>0</v>
      </c>
      <c r="AH29" s="214">
        <f t="shared" si="1"/>
        <v>0</v>
      </c>
      <c r="AI29" s="214">
        <f t="shared" si="1"/>
        <v>0</v>
      </c>
      <c r="AJ29" s="214">
        <f t="shared" si="1"/>
        <v>52.036200000000001</v>
      </c>
    </row>
    <row r="30" spans="1:36">
      <c r="A30" s="212">
        <v>301</v>
      </c>
      <c r="B30" s="213">
        <v>96.68280608400849</v>
      </c>
      <c r="C30" s="214">
        <v>165.90817374697176</v>
      </c>
      <c r="D30" s="214">
        <v>137.30073510146494</v>
      </c>
      <c r="E30" s="214">
        <v>138.92419039338967</v>
      </c>
      <c r="F30" s="214">
        <v>81.574601470830117</v>
      </c>
      <c r="G30" s="100">
        <v>38.040293915991505</v>
      </c>
      <c r="H30" s="100">
        <v>32.480126253028253</v>
      </c>
      <c r="I30" s="100">
        <v>29.866864898535063</v>
      </c>
      <c r="J30" s="100">
        <v>40.303809606610344</v>
      </c>
      <c r="K30" s="100">
        <v>26.428998529169874</v>
      </c>
      <c r="L30" s="213">
        <v>66.431899999999999</v>
      </c>
      <c r="M30" s="213">
        <v>45.233699999999999</v>
      </c>
      <c r="N30" s="213">
        <v>45.994599999999998</v>
      </c>
      <c r="O30" s="213">
        <v>39.732700000000001</v>
      </c>
      <c r="P30" s="213">
        <v>32.719499999999996</v>
      </c>
      <c r="Q30" s="215">
        <v>10.750999999999999</v>
      </c>
      <c r="R30" s="215">
        <v>9.0869999999999997</v>
      </c>
      <c r="S30" s="215">
        <v>14.926</v>
      </c>
      <c r="T30" s="215">
        <v>13.87</v>
      </c>
      <c r="U30" s="215">
        <v>11.103999999999999</v>
      </c>
      <c r="V30" s="215">
        <v>0</v>
      </c>
      <c r="W30" s="215">
        <v>0</v>
      </c>
      <c r="X30" s="215">
        <v>0</v>
      </c>
      <c r="Y30" s="215">
        <v>0</v>
      </c>
      <c r="Z30" s="215">
        <v>15.268800000000001</v>
      </c>
      <c r="AA30" s="215">
        <v>6.2420999999999998</v>
      </c>
      <c r="AB30" s="215">
        <v>0.78300000000000003</v>
      </c>
      <c r="AC30" s="215">
        <v>0.92400000000000004</v>
      </c>
      <c r="AD30" s="215">
        <v>0</v>
      </c>
      <c r="AE30" s="215">
        <v>35.7104</v>
      </c>
      <c r="AF30" s="214">
        <f t="shared" si="1"/>
        <v>6.2420999999999998</v>
      </c>
      <c r="AG30" s="214">
        <f t="shared" si="1"/>
        <v>0.78300000000000003</v>
      </c>
      <c r="AH30" s="214">
        <f t="shared" si="1"/>
        <v>0.92400000000000004</v>
      </c>
      <c r="AI30" s="214">
        <f t="shared" si="1"/>
        <v>0</v>
      </c>
      <c r="AJ30" s="214">
        <f t="shared" si="1"/>
        <v>50.979199999999999</v>
      </c>
    </row>
    <row r="31" spans="1:36">
      <c r="A31" s="212">
        <v>302</v>
      </c>
      <c r="B31" s="213">
        <v>104.9675587927368</v>
      </c>
      <c r="C31" s="214">
        <v>160.37120297755391</v>
      </c>
      <c r="D31" s="214">
        <v>160.07190042346235</v>
      </c>
      <c r="E31" s="214">
        <v>146.62285303951873</v>
      </c>
      <c r="F31" s="214">
        <v>84.843495470803816</v>
      </c>
      <c r="G31" s="100">
        <v>31.818241207263213</v>
      </c>
      <c r="H31" s="100">
        <v>33.410097022446088</v>
      </c>
      <c r="I31" s="100">
        <v>34.876199576537637</v>
      </c>
      <c r="J31" s="100">
        <v>39.183146960481274</v>
      </c>
      <c r="K31" s="100">
        <v>26.606004529196181</v>
      </c>
      <c r="L31" s="213">
        <v>33.534500000000001</v>
      </c>
      <c r="M31" s="213">
        <v>57.628300000000003</v>
      </c>
      <c r="N31" s="213">
        <v>78.794600000000003</v>
      </c>
      <c r="O31" s="213">
        <v>35.651699999999998</v>
      </c>
      <c r="P31" s="213">
        <v>36.101199999999999</v>
      </c>
      <c r="Q31" s="215">
        <v>5.516</v>
      </c>
      <c r="R31" s="215">
        <v>11.856</v>
      </c>
      <c r="S31" s="215">
        <v>14.513999999999999</v>
      </c>
      <c r="T31" s="215">
        <v>14.193</v>
      </c>
      <c r="U31" s="215">
        <v>14.829000000000001</v>
      </c>
      <c r="V31" s="215">
        <v>0</v>
      </c>
      <c r="W31" s="215">
        <v>0</v>
      </c>
      <c r="X31" s="215">
        <v>0</v>
      </c>
      <c r="Y31" s="215">
        <v>0</v>
      </c>
      <c r="Z31" s="215">
        <v>13.921099999999999</v>
      </c>
      <c r="AA31" s="215">
        <v>16.068000000000001</v>
      </c>
      <c r="AB31" s="215">
        <v>0.76639999999999997</v>
      </c>
      <c r="AC31" s="215">
        <v>0.9284</v>
      </c>
      <c r="AD31" s="215">
        <v>0</v>
      </c>
      <c r="AE31" s="215">
        <v>35.025700000000001</v>
      </c>
      <c r="AF31" s="214">
        <f t="shared" si="1"/>
        <v>16.068000000000001</v>
      </c>
      <c r="AG31" s="214">
        <f t="shared" si="1"/>
        <v>0.76639999999999997</v>
      </c>
      <c r="AH31" s="214">
        <f t="shared" si="1"/>
        <v>0.9284</v>
      </c>
      <c r="AI31" s="214">
        <f t="shared" si="1"/>
        <v>0</v>
      </c>
      <c r="AJ31" s="214">
        <f t="shared" si="1"/>
        <v>48.946799999999996</v>
      </c>
    </row>
    <row r="32" spans="1:36">
      <c r="A32" s="212">
        <v>303</v>
      </c>
      <c r="B32" s="213">
        <v>100.70904125350853</v>
      </c>
      <c r="C32" s="214">
        <v>177.69782977605945</v>
      </c>
      <c r="D32" s="214">
        <v>156.95849082409984</v>
      </c>
      <c r="E32" s="214">
        <v>138.16575494751697</v>
      </c>
      <c r="F32" s="214">
        <v>91.63062679388986</v>
      </c>
      <c r="G32" s="100">
        <v>35.932958746491458</v>
      </c>
      <c r="H32" s="100">
        <v>38.054970223940572</v>
      </c>
      <c r="I32" s="100">
        <v>33.584909175900151</v>
      </c>
      <c r="J32" s="100">
        <v>37.399945052483034</v>
      </c>
      <c r="K32" s="100">
        <v>26.598673206110146</v>
      </c>
      <c r="L32" s="213">
        <v>51.002000000000002</v>
      </c>
      <c r="M32" s="213">
        <v>69.451999999999998</v>
      </c>
      <c r="N32" s="213">
        <v>78.325000000000003</v>
      </c>
      <c r="O32" s="213">
        <v>36.882599999999996</v>
      </c>
      <c r="P32" s="213">
        <v>36.847000000000001</v>
      </c>
      <c r="Q32" s="215">
        <v>7.2110000000000003</v>
      </c>
      <c r="R32" s="215">
        <v>12.862</v>
      </c>
      <c r="S32" s="215">
        <v>14.101000000000001</v>
      </c>
      <c r="T32" s="215">
        <v>12.521000000000001</v>
      </c>
      <c r="U32" s="215">
        <v>13.81</v>
      </c>
      <c r="V32" s="215">
        <v>1E-3</v>
      </c>
      <c r="W32" s="215">
        <v>0</v>
      </c>
      <c r="X32" s="215">
        <v>0</v>
      </c>
      <c r="Y32" s="215">
        <v>0</v>
      </c>
      <c r="Z32" s="215">
        <v>13.155900000000001</v>
      </c>
      <c r="AA32" s="215">
        <v>14.428000000000001</v>
      </c>
      <c r="AB32" s="215">
        <v>0</v>
      </c>
      <c r="AC32" s="215">
        <v>0</v>
      </c>
      <c r="AD32" s="215">
        <v>0</v>
      </c>
      <c r="AE32" s="215">
        <v>18.981999999999999</v>
      </c>
      <c r="AF32" s="214">
        <f t="shared" si="1"/>
        <v>14.429</v>
      </c>
      <c r="AG32" s="214">
        <f t="shared" si="1"/>
        <v>0</v>
      </c>
      <c r="AH32" s="214">
        <f t="shared" si="1"/>
        <v>0</v>
      </c>
      <c r="AI32" s="214">
        <f t="shared" si="1"/>
        <v>0</v>
      </c>
      <c r="AJ32" s="214">
        <f t="shared" si="1"/>
        <v>32.137900000000002</v>
      </c>
    </row>
    <row r="33" spans="1:36">
      <c r="A33" s="212">
        <v>304</v>
      </c>
      <c r="B33" s="213">
        <v>140.1728683605717</v>
      </c>
      <c r="C33" s="214">
        <v>179.4976901761901</v>
      </c>
      <c r="D33" s="214">
        <v>152.69195943903361</v>
      </c>
      <c r="E33" s="214">
        <v>104.0792534705902</v>
      </c>
      <c r="F33" s="214">
        <v>100.82537990162683</v>
      </c>
      <c r="G33" s="100">
        <v>39.444731639428284</v>
      </c>
      <c r="H33" s="100">
        <v>38.554609823809876</v>
      </c>
      <c r="I33" s="100">
        <v>34.28784056096638</v>
      </c>
      <c r="J33" s="100">
        <v>30.081746529409802</v>
      </c>
      <c r="K33" s="100">
        <v>25.718820098373179</v>
      </c>
      <c r="L33" s="213">
        <v>75.415599999999998</v>
      </c>
      <c r="M33" s="213">
        <v>76.357799999999997</v>
      </c>
      <c r="N33" s="213">
        <v>73.628799999999998</v>
      </c>
      <c r="O33" s="213">
        <v>50.417900000000003</v>
      </c>
      <c r="P33" s="213">
        <v>29.881599999999999</v>
      </c>
      <c r="Q33" s="215">
        <v>9.5180000000000007</v>
      </c>
      <c r="R33" s="215">
        <v>15.904999999999999</v>
      </c>
      <c r="S33" s="215">
        <v>12.004</v>
      </c>
      <c r="T33" s="215">
        <v>12.340999999999999</v>
      </c>
      <c r="U33" s="215">
        <v>11.446</v>
      </c>
      <c r="V33" s="215">
        <v>0</v>
      </c>
      <c r="W33" s="215">
        <v>0</v>
      </c>
      <c r="X33" s="215">
        <v>0</v>
      </c>
      <c r="Y33" s="215">
        <v>0</v>
      </c>
      <c r="Z33" s="215">
        <v>12.8165</v>
      </c>
      <c r="AA33" s="215">
        <v>9.4154</v>
      </c>
      <c r="AB33" s="215">
        <v>0</v>
      </c>
      <c r="AC33" s="215">
        <v>0</v>
      </c>
      <c r="AD33" s="215">
        <v>0</v>
      </c>
      <c r="AE33" s="215">
        <v>31.727499999999999</v>
      </c>
      <c r="AF33" s="214">
        <f t="shared" si="1"/>
        <v>9.4154</v>
      </c>
      <c r="AG33" s="214">
        <f t="shared" si="1"/>
        <v>0</v>
      </c>
      <c r="AH33" s="214">
        <f t="shared" si="1"/>
        <v>0</v>
      </c>
      <c r="AI33" s="214">
        <f t="shared" si="1"/>
        <v>0</v>
      </c>
      <c r="AJ33" s="214">
        <f t="shared" si="1"/>
        <v>44.543999999999997</v>
      </c>
    </row>
    <row r="34" spans="1:36">
      <c r="A34" s="212">
        <v>305</v>
      </c>
      <c r="B34" s="213">
        <v>122.41280546853929</v>
      </c>
      <c r="C34" s="214">
        <v>162.52318771470306</v>
      </c>
      <c r="D34" s="214">
        <v>150.44422125483294</v>
      </c>
      <c r="E34" s="214">
        <v>104.5014469172053</v>
      </c>
      <c r="F34" s="214">
        <v>112.89722971728932</v>
      </c>
      <c r="G34" s="100">
        <v>38.638594531460711</v>
      </c>
      <c r="H34" s="100">
        <v>37.765412285296954</v>
      </c>
      <c r="I34" s="100">
        <v>32.84887874516707</v>
      </c>
      <c r="J34" s="100">
        <v>27.721153082794697</v>
      </c>
      <c r="K34" s="100">
        <v>24.019270282710671</v>
      </c>
      <c r="L34" s="213">
        <v>63.6051</v>
      </c>
      <c r="M34" s="213">
        <v>72.714699999999993</v>
      </c>
      <c r="N34" s="213">
        <v>72.459599999999995</v>
      </c>
      <c r="O34" s="213">
        <v>26.9207</v>
      </c>
      <c r="P34" s="213">
        <v>20.136500000000002</v>
      </c>
      <c r="Q34" s="215">
        <v>8.1989999999999998</v>
      </c>
      <c r="R34" s="215">
        <v>15.574999999999999</v>
      </c>
      <c r="S34" s="215">
        <v>15.66</v>
      </c>
      <c r="T34" s="215">
        <v>9.3520000000000003</v>
      </c>
      <c r="U34" s="215">
        <v>9.5820000000000007</v>
      </c>
      <c r="V34" s="215">
        <v>0</v>
      </c>
      <c r="W34" s="215">
        <v>0</v>
      </c>
      <c r="X34" s="215">
        <v>0</v>
      </c>
      <c r="Y34" s="215">
        <v>0</v>
      </c>
      <c r="Z34" s="215">
        <v>15.337</v>
      </c>
      <c r="AA34" s="215">
        <v>16.852</v>
      </c>
      <c r="AB34" s="215">
        <v>0</v>
      </c>
      <c r="AC34" s="215">
        <v>0</v>
      </c>
      <c r="AD34" s="215">
        <v>0</v>
      </c>
      <c r="AE34" s="215">
        <v>29.177399999999999</v>
      </c>
      <c r="AF34" s="214">
        <f t="shared" si="1"/>
        <v>16.852</v>
      </c>
      <c r="AG34" s="214">
        <f t="shared" si="1"/>
        <v>0</v>
      </c>
      <c r="AH34" s="214">
        <f t="shared" si="1"/>
        <v>0</v>
      </c>
      <c r="AI34" s="214">
        <f t="shared" si="1"/>
        <v>0</v>
      </c>
      <c r="AJ34" s="214">
        <f t="shared" si="1"/>
        <v>44.514399999999995</v>
      </c>
    </row>
    <row r="35" spans="1:36">
      <c r="A35" s="212">
        <v>306</v>
      </c>
      <c r="B35" s="213">
        <v>116.51599986835086</v>
      </c>
      <c r="C35" s="214">
        <v>150.66302045289535</v>
      </c>
      <c r="D35" s="214">
        <v>122.399509039691</v>
      </c>
      <c r="E35" s="214">
        <v>106.55473811717617</v>
      </c>
      <c r="F35" s="214">
        <v>132.09935605473493</v>
      </c>
      <c r="G35" s="100">
        <v>39.152200131649138</v>
      </c>
      <c r="H35" s="100">
        <v>38.929879547104633</v>
      </c>
      <c r="I35" s="100">
        <v>29.60109096030898</v>
      </c>
      <c r="J35" s="100">
        <v>27.339261882823834</v>
      </c>
      <c r="K35" s="100">
        <v>28.243643945265095</v>
      </c>
      <c r="L35" s="213">
        <v>63.831600000000002</v>
      </c>
      <c r="M35" s="213">
        <v>71.298400000000001</v>
      </c>
      <c r="N35" s="213">
        <v>50.701000000000001</v>
      </c>
      <c r="O35" s="213">
        <v>25.665900000000001</v>
      </c>
      <c r="P35" s="213">
        <v>38.297199999999997</v>
      </c>
      <c r="Q35" s="215">
        <v>11.756</v>
      </c>
      <c r="R35" s="215">
        <v>14.978999999999999</v>
      </c>
      <c r="S35" s="215">
        <v>14.542</v>
      </c>
      <c r="T35" s="215">
        <v>9.8979999999999997</v>
      </c>
      <c r="U35" s="215">
        <v>14.756</v>
      </c>
      <c r="V35" s="215">
        <v>0</v>
      </c>
      <c r="W35" s="215">
        <v>0</v>
      </c>
      <c r="X35" s="215">
        <v>0</v>
      </c>
      <c r="Y35" s="215">
        <v>0</v>
      </c>
      <c r="Z35" s="215">
        <v>6.1356000000000002</v>
      </c>
      <c r="AA35" s="215">
        <v>4.0629</v>
      </c>
      <c r="AB35" s="215">
        <v>0</v>
      </c>
      <c r="AC35" s="215">
        <v>0</v>
      </c>
      <c r="AD35" s="215">
        <v>0</v>
      </c>
      <c r="AE35" s="215">
        <v>16.588000000000001</v>
      </c>
      <c r="AF35" s="214">
        <f t="shared" si="1"/>
        <v>4.0629</v>
      </c>
      <c r="AG35" s="214">
        <f t="shared" si="1"/>
        <v>0</v>
      </c>
      <c r="AH35" s="214">
        <f t="shared" si="1"/>
        <v>0</v>
      </c>
      <c r="AI35" s="214">
        <f t="shared" si="1"/>
        <v>0</v>
      </c>
      <c r="AJ35" s="214">
        <f t="shared" si="1"/>
        <v>22.723600000000001</v>
      </c>
    </row>
    <row r="36" spans="1:36">
      <c r="A36" s="212">
        <v>307</v>
      </c>
      <c r="B36" s="213">
        <v>126.04321962209022</v>
      </c>
      <c r="C36" s="214">
        <v>161.29426226852689</v>
      </c>
      <c r="D36" s="214">
        <v>119.12324328630586</v>
      </c>
      <c r="E36" s="214">
        <v>113.5566450701177</v>
      </c>
      <c r="F36" s="214">
        <v>143.9224473466702</v>
      </c>
      <c r="G36" s="100">
        <v>39.596480377909778</v>
      </c>
      <c r="H36" s="100">
        <v>37.998837731473088</v>
      </c>
      <c r="I36" s="100">
        <v>28.58345671369414</v>
      </c>
      <c r="J36" s="100">
        <v>31.849454929882324</v>
      </c>
      <c r="K36" s="100">
        <v>31.351752653329832</v>
      </c>
      <c r="L36" s="213">
        <v>81.334800000000001</v>
      </c>
      <c r="M36" s="213">
        <v>62.147199999999998</v>
      </c>
      <c r="N36" s="213">
        <v>41.119799999999998</v>
      </c>
      <c r="O36" s="213">
        <v>36.620199999999997</v>
      </c>
      <c r="P36" s="213">
        <v>75.850099999999998</v>
      </c>
      <c r="Q36" s="215">
        <v>12.028</v>
      </c>
      <c r="R36" s="215">
        <v>13.313000000000001</v>
      </c>
      <c r="S36" s="215">
        <v>11.212</v>
      </c>
      <c r="T36" s="215">
        <v>13.361000000000001</v>
      </c>
      <c r="U36" s="215">
        <v>15.566000000000001</v>
      </c>
      <c r="V36" s="215">
        <v>0</v>
      </c>
      <c r="W36" s="215">
        <v>0</v>
      </c>
      <c r="X36" s="215">
        <v>0</v>
      </c>
      <c r="Y36" s="215">
        <v>0</v>
      </c>
      <c r="Z36" s="215">
        <v>8.1000000000000003E-2</v>
      </c>
      <c r="AA36" s="215">
        <v>0</v>
      </c>
      <c r="AB36" s="215">
        <v>0</v>
      </c>
      <c r="AC36" s="215">
        <v>0</v>
      </c>
      <c r="AD36" s="215">
        <v>0</v>
      </c>
      <c r="AE36" s="215">
        <v>0.87139999999999995</v>
      </c>
      <c r="AF36" s="214">
        <f t="shared" si="1"/>
        <v>0</v>
      </c>
      <c r="AG36" s="214">
        <f t="shared" si="1"/>
        <v>0</v>
      </c>
      <c r="AH36" s="214">
        <f t="shared" si="1"/>
        <v>0</v>
      </c>
      <c r="AI36" s="214">
        <f t="shared" si="1"/>
        <v>0</v>
      </c>
      <c r="AJ36" s="214">
        <f t="shared" si="1"/>
        <v>0.95239999999999991</v>
      </c>
    </row>
    <row r="37" spans="1:36">
      <c r="A37" s="212">
        <v>308</v>
      </c>
      <c r="B37" s="213">
        <v>118.80439725334411</v>
      </c>
      <c r="C37" s="214">
        <v>136.10513882394514</v>
      </c>
      <c r="D37" s="214">
        <v>124.82006423995458</v>
      </c>
      <c r="E37" s="214">
        <v>153.21713596200357</v>
      </c>
      <c r="F37" s="214">
        <v>156.89395294654688</v>
      </c>
      <c r="G37" s="100">
        <v>37.872502746655904</v>
      </c>
      <c r="H37" s="100">
        <v>31.702061176054855</v>
      </c>
      <c r="I37" s="100">
        <v>30.803835760045423</v>
      </c>
      <c r="J37" s="100">
        <v>33.746764037996421</v>
      </c>
      <c r="K37" s="100">
        <v>31.037847053453127</v>
      </c>
      <c r="L37" s="213">
        <v>80.671400000000006</v>
      </c>
      <c r="M37" s="213">
        <v>34.651200000000003</v>
      </c>
      <c r="N37" s="213">
        <v>50.281300000000002</v>
      </c>
      <c r="O37" s="213">
        <v>55.123399999999997</v>
      </c>
      <c r="P37" s="213">
        <v>62.839199999999998</v>
      </c>
      <c r="Q37" s="215">
        <v>10.48</v>
      </c>
      <c r="R37" s="215">
        <v>7.2140000000000004</v>
      </c>
      <c r="S37" s="215">
        <v>13.923</v>
      </c>
      <c r="T37" s="215">
        <v>17.689</v>
      </c>
      <c r="U37" s="215">
        <v>14.99</v>
      </c>
      <c r="V37" s="215">
        <v>0</v>
      </c>
      <c r="W37" s="215">
        <v>0</v>
      </c>
      <c r="X37" s="215">
        <v>0</v>
      </c>
      <c r="Y37" s="215">
        <v>0</v>
      </c>
      <c r="Z37" s="215">
        <v>1.1999999999999999E-3</v>
      </c>
      <c r="AA37" s="215">
        <v>4.5209000000000001</v>
      </c>
      <c r="AB37" s="215">
        <v>0</v>
      </c>
      <c r="AC37" s="215">
        <v>0</v>
      </c>
      <c r="AD37" s="215">
        <v>0</v>
      </c>
      <c r="AE37" s="215">
        <v>0</v>
      </c>
      <c r="AF37" s="214">
        <f t="shared" si="1"/>
        <v>4.5209000000000001</v>
      </c>
      <c r="AG37" s="214">
        <f t="shared" si="1"/>
        <v>0</v>
      </c>
      <c r="AH37" s="214">
        <f t="shared" si="1"/>
        <v>0</v>
      </c>
      <c r="AI37" s="214">
        <f t="shared" si="1"/>
        <v>0</v>
      </c>
      <c r="AJ37" s="214">
        <f t="shared" si="1"/>
        <v>1.1999999999999999E-3</v>
      </c>
    </row>
    <row r="38" spans="1:36">
      <c r="A38" s="212">
        <v>309</v>
      </c>
      <c r="B38" s="213">
        <v>112.945801777404</v>
      </c>
      <c r="C38" s="214">
        <v>122.16140208509368</v>
      </c>
      <c r="D38" s="214">
        <v>134.08089971601862</v>
      </c>
      <c r="E38" s="214">
        <v>162.36180897755972</v>
      </c>
      <c r="F38" s="214">
        <v>162.25076919295145</v>
      </c>
      <c r="G38" s="100">
        <v>34.059698222596005</v>
      </c>
      <c r="H38" s="100">
        <v>33.38379791490631</v>
      </c>
      <c r="I38" s="100">
        <v>33.909200283981392</v>
      </c>
      <c r="J38" s="100">
        <v>33.396491022440273</v>
      </c>
      <c r="K38" s="100">
        <v>29.597030807048561</v>
      </c>
      <c r="L38" s="213">
        <v>51.500700000000002</v>
      </c>
      <c r="M38" s="213">
        <v>51.868899999999996</v>
      </c>
      <c r="N38" s="213">
        <v>58.535400000000003</v>
      </c>
      <c r="O38" s="213">
        <v>70.580799999999996</v>
      </c>
      <c r="P38" s="213">
        <v>53.464700000000001</v>
      </c>
      <c r="Q38" s="215">
        <v>8.6690000000000005</v>
      </c>
      <c r="R38" s="215">
        <v>11.673999999999999</v>
      </c>
      <c r="S38" s="215">
        <v>14.442</v>
      </c>
      <c r="T38" s="215">
        <v>18.591000000000001</v>
      </c>
      <c r="U38" s="215">
        <v>15.555</v>
      </c>
      <c r="V38" s="215">
        <v>0</v>
      </c>
      <c r="W38" s="215">
        <v>0</v>
      </c>
      <c r="X38" s="215">
        <v>0</v>
      </c>
      <c r="Y38" s="215">
        <v>0</v>
      </c>
      <c r="Z38" s="215">
        <v>0</v>
      </c>
      <c r="AA38" s="215">
        <v>3.1257999999999999</v>
      </c>
      <c r="AB38" s="215">
        <v>0</v>
      </c>
      <c r="AC38" s="215">
        <v>0</v>
      </c>
      <c r="AD38" s="215">
        <v>0</v>
      </c>
      <c r="AE38" s="215">
        <v>0</v>
      </c>
      <c r="AF38" s="214">
        <f t="shared" si="1"/>
        <v>3.1257999999999999</v>
      </c>
      <c r="AG38" s="214">
        <f t="shared" si="1"/>
        <v>0</v>
      </c>
      <c r="AH38" s="214">
        <f t="shared" si="1"/>
        <v>0</v>
      </c>
      <c r="AI38" s="214">
        <f t="shared" si="1"/>
        <v>0</v>
      </c>
      <c r="AJ38" s="214">
        <f t="shared" si="1"/>
        <v>0</v>
      </c>
    </row>
    <row r="39" spans="1:36">
      <c r="A39" s="212">
        <v>310</v>
      </c>
      <c r="B39" s="213">
        <v>144.38082414656395</v>
      </c>
      <c r="C39" s="214">
        <v>123.58593540718478</v>
      </c>
      <c r="D39" s="214">
        <v>141.82418457781682</v>
      </c>
      <c r="E39" s="214">
        <v>159.06628208494007</v>
      </c>
      <c r="F39" s="214">
        <v>158.83717445481085</v>
      </c>
      <c r="G39" s="100">
        <v>33.869875853436056</v>
      </c>
      <c r="H39" s="100">
        <v>37.113864592815219</v>
      </c>
      <c r="I39" s="100">
        <v>33.185315422183173</v>
      </c>
      <c r="J39" s="100">
        <v>34.930717915059944</v>
      </c>
      <c r="K39" s="100">
        <v>28.626125545189147</v>
      </c>
      <c r="L39" s="213">
        <v>52.344700000000003</v>
      </c>
      <c r="M39" s="213">
        <v>67.851500000000001</v>
      </c>
      <c r="N39" s="213">
        <v>70.571299999999994</v>
      </c>
      <c r="O39" s="213">
        <v>69.334599999999995</v>
      </c>
      <c r="P39" s="213">
        <v>56.019100000000002</v>
      </c>
      <c r="Q39" s="215">
        <v>9.266</v>
      </c>
      <c r="R39" s="215">
        <v>14.063000000000001</v>
      </c>
      <c r="S39" s="215">
        <v>16.901</v>
      </c>
      <c r="T39" s="215">
        <v>19.268999999999998</v>
      </c>
      <c r="U39" s="215">
        <v>14.941000000000001</v>
      </c>
      <c r="V39" s="215">
        <v>0</v>
      </c>
      <c r="W39" s="215">
        <v>0</v>
      </c>
      <c r="X39" s="215">
        <v>0</v>
      </c>
      <c r="Y39" s="215">
        <v>0</v>
      </c>
      <c r="Z39" s="215">
        <v>0</v>
      </c>
      <c r="AA39" s="215">
        <v>1.5851</v>
      </c>
      <c r="AB39" s="215">
        <v>0</v>
      </c>
      <c r="AC39" s="215">
        <v>0</v>
      </c>
      <c r="AD39" s="215">
        <v>0</v>
      </c>
      <c r="AE39" s="215">
        <v>0</v>
      </c>
      <c r="AF39" s="214">
        <f t="shared" si="1"/>
        <v>1.5851</v>
      </c>
      <c r="AG39" s="214">
        <f t="shared" si="1"/>
        <v>0</v>
      </c>
      <c r="AH39" s="214">
        <f t="shared" si="1"/>
        <v>0</v>
      </c>
      <c r="AI39" s="214">
        <f t="shared" si="1"/>
        <v>0</v>
      </c>
      <c r="AJ39" s="214">
        <f t="shared" si="1"/>
        <v>0</v>
      </c>
    </row>
    <row r="40" spans="1:36">
      <c r="A40" s="212">
        <v>311</v>
      </c>
      <c r="B40" s="213">
        <v>158.18721189926111</v>
      </c>
      <c r="C40" s="214">
        <v>114.51449026924244</v>
      </c>
      <c r="D40" s="214">
        <v>163.165947007863</v>
      </c>
      <c r="E40" s="214">
        <v>151.9817084235346</v>
      </c>
      <c r="F40" s="214">
        <v>124.31889217881695</v>
      </c>
      <c r="G40" s="100">
        <v>38.535688100738881</v>
      </c>
      <c r="H40" s="100">
        <v>34.671509730757542</v>
      </c>
      <c r="I40" s="100">
        <v>35.808452992136999</v>
      </c>
      <c r="J40" s="100">
        <v>34.38359157646542</v>
      </c>
      <c r="K40" s="100">
        <v>24.05960782118305</v>
      </c>
      <c r="L40" s="213">
        <v>67.390600000000006</v>
      </c>
      <c r="M40" s="213">
        <v>44.186999999999998</v>
      </c>
      <c r="N40" s="213">
        <v>76.195999999999998</v>
      </c>
      <c r="O40" s="213">
        <v>61.408200000000001</v>
      </c>
      <c r="P40" s="213">
        <v>21.645900000000001</v>
      </c>
      <c r="Q40" s="215">
        <v>8.6709999999999994</v>
      </c>
      <c r="R40" s="215">
        <v>11.43</v>
      </c>
      <c r="S40" s="215">
        <v>17.059999999999999</v>
      </c>
      <c r="T40" s="215">
        <v>17.315999999999999</v>
      </c>
      <c r="U40" s="215">
        <v>10.345000000000001</v>
      </c>
      <c r="V40" s="215">
        <v>0</v>
      </c>
      <c r="W40" s="215">
        <v>0</v>
      </c>
      <c r="X40" s="215">
        <v>0</v>
      </c>
      <c r="Y40" s="215">
        <v>0</v>
      </c>
      <c r="Z40" s="215">
        <v>0</v>
      </c>
      <c r="AA40" s="215">
        <v>0</v>
      </c>
      <c r="AB40" s="215">
        <v>0</v>
      </c>
      <c r="AC40" s="215">
        <v>0</v>
      </c>
      <c r="AD40" s="215">
        <v>0</v>
      </c>
      <c r="AE40" s="215">
        <v>28.138500000000001</v>
      </c>
      <c r="AF40" s="214">
        <f t="shared" si="1"/>
        <v>0</v>
      </c>
      <c r="AG40" s="214">
        <f t="shared" si="1"/>
        <v>0</v>
      </c>
      <c r="AH40" s="214">
        <f t="shared" si="1"/>
        <v>0</v>
      </c>
      <c r="AI40" s="214">
        <f t="shared" si="1"/>
        <v>0</v>
      </c>
      <c r="AJ40" s="214">
        <f t="shared" si="1"/>
        <v>28.138500000000001</v>
      </c>
    </row>
    <row r="41" spans="1:36">
      <c r="A41" s="212">
        <v>312</v>
      </c>
      <c r="B41" s="213">
        <v>147.47291645292344</v>
      </c>
      <c r="C41" s="214">
        <v>120.19290876206465</v>
      </c>
      <c r="D41" s="214">
        <v>161.84232765478137</v>
      </c>
      <c r="E41" s="214">
        <v>135.05522233175142</v>
      </c>
      <c r="F41" s="214">
        <v>129.3234190092507</v>
      </c>
      <c r="G41" s="100">
        <v>39.127683547076543</v>
      </c>
      <c r="H41" s="100">
        <v>32.193391237935344</v>
      </c>
      <c r="I41" s="100">
        <v>32.649572345218608</v>
      </c>
      <c r="J41" s="100">
        <v>32.76357766824858</v>
      </c>
      <c r="K41" s="100">
        <v>25.406380990749312</v>
      </c>
      <c r="L41" s="213">
        <v>76.078999999999994</v>
      </c>
      <c r="M41" s="213">
        <v>49.4529</v>
      </c>
      <c r="N41" s="213">
        <v>53.378</v>
      </c>
      <c r="O41" s="213">
        <v>55.941600000000001</v>
      </c>
      <c r="P41" s="213">
        <v>28.992899999999999</v>
      </c>
      <c r="Q41" s="215">
        <v>12.766999999999999</v>
      </c>
      <c r="R41" s="215">
        <v>12.576000000000001</v>
      </c>
      <c r="S41" s="215">
        <v>15.984</v>
      </c>
      <c r="T41" s="215">
        <v>16.09</v>
      </c>
      <c r="U41" s="215">
        <v>12.637</v>
      </c>
      <c r="V41" s="215">
        <v>0</v>
      </c>
      <c r="W41" s="215">
        <v>0</v>
      </c>
      <c r="X41" s="215">
        <v>0</v>
      </c>
      <c r="Y41" s="215">
        <v>0</v>
      </c>
      <c r="Z41" s="215">
        <v>0</v>
      </c>
      <c r="AA41" s="215">
        <v>0</v>
      </c>
      <c r="AB41" s="215">
        <v>0</v>
      </c>
      <c r="AC41" s="215">
        <v>0</v>
      </c>
      <c r="AD41" s="215">
        <v>0</v>
      </c>
      <c r="AE41" s="215">
        <v>27.6617</v>
      </c>
      <c r="AF41" s="214">
        <f t="shared" si="1"/>
        <v>0</v>
      </c>
      <c r="AG41" s="214">
        <f t="shared" si="1"/>
        <v>0</v>
      </c>
      <c r="AH41" s="214">
        <f t="shared" si="1"/>
        <v>0</v>
      </c>
      <c r="AI41" s="214">
        <f t="shared" si="1"/>
        <v>0</v>
      </c>
      <c r="AJ41" s="214">
        <f t="shared" si="1"/>
        <v>27.6617</v>
      </c>
    </row>
    <row r="42" spans="1:36">
      <c r="A42" s="212">
        <v>313</v>
      </c>
      <c r="B42" s="213">
        <v>161.84662217613976</v>
      </c>
      <c r="C42" s="214">
        <v>137.63823989987631</v>
      </c>
      <c r="D42" s="214">
        <v>177.51737408522757</v>
      </c>
      <c r="E42" s="214">
        <v>118.46330922396081</v>
      </c>
      <c r="F42" s="214">
        <v>140.29392208523007</v>
      </c>
      <c r="G42" s="100">
        <v>38.638577823860246</v>
      </c>
      <c r="H42" s="100">
        <v>33.945660100123682</v>
      </c>
      <c r="I42" s="100">
        <v>33.873325914772437</v>
      </c>
      <c r="J42" s="100">
        <v>33.041490776039197</v>
      </c>
      <c r="K42" s="100">
        <v>29.804777914769929</v>
      </c>
      <c r="L42" s="213">
        <v>76.177000000000007</v>
      </c>
      <c r="M42" s="213">
        <v>46.878100000000003</v>
      </c>
      <c r="N42" s="213">
        <v>71.974299999999999</v>
      </c>
      <c r="O42" s="213">
        <v>51.043999999999997</v>
      </c>
      <c r="P42" s="213">
        <v>61.650399999999998</v>
      </c>
      <c r="Q42" s="215">
        <v>12.589</v>
      </c>
      <c r="R42" s="215">
        <v>13.256</v>
      </c>
      <c r="S42" s="215">
        <v>17.475000000000001</v>
      </c>
      <c r="T42" s="215">
        <v>14.006</v>
      </c>
      <c r="U42" s="215">
        <v>13</v>
      </c>
      <c r="V42" s="215">
        <v>0</v>
      </c>
      <c r="W42" s="215">
        <v>0</v>
      </c>
      <c r="X42" s="215">
        <v>0</v>
      </c>
      <c r="Y42" s="215">
        <v>0</v>
      </c>
      <c r="Z42" s="215">
        <v>0</v>
      </c>
      <c r="AA42" s="215">
        <v>3.7991000000000001</v>
      </c>
      <c r="AB42" s="215">
        <v>0.39489999999999997</v>
      </c>
      <c r="AC42" s="215">
        <v>0</v>
      </c>
      <c r="AD42" s="215">
        <v>0</v>
      </c>
      <c r="AE42" s="215">
        <v>3.3001999999999998</v>
      </c>
      <c r="AF42" s="214">
        <f t="shared" si="1"/>
        <v>3.7991000000000001</v>
      </c>
      <c r="AG42" s="214">
        <f t="shared" si="1"/>
        <v>0.39489999999999997</v>
      </c>
      <c r="AH42" s="214">
        <f t="shared" si="1"/>
        <v>0</v>
      </c>
      <c r="AI42" s="214">
        <f t="shared" si="1"/>
        <v>0</v>
      </c>
      <c r="AJ42" s="214">
        <f t="shared" si="1"/>
        <v>3.3001999999999998</v>
      </c>
    </row>
    <row r="43" spans="1:36">
      <c r="A43" s="212">
        <v>314</v>
      </c>
      <c r="B43" s="213">
        <v>146.58779866893119</v>
      </c>
      <c r="C43" s="214">
        <v>138.27122910022996</v>
      </c>
      <c r="D43" s="214">
        <v>184.75831356263024</v>
      </c>
      <c r="E43" s="214">
        <v>110.77093137725146</v>
      </c>
      <c r="F43" s="214">
        <v>109.29487510094552</v>
      </c>
      <c r="G43" s="100">
        <v>36.865701331068799</v>
      </c>
      <c r="H43" s="100">
        <v>31.871170899770053</v>
      </c>
      <c r="I43" s="100">
        <v>32.696386437369782</v>
      </c>
      <c r="J43" s="100">
        <v>35.09136862274854</v>
      </c>
      <c r="K43" s="100">
        <v>28.641424899054499</v>
      </c>
      <c r="L43" s="213">
        <v>69.381900000000002</v>
      </c>
      <c r="M43" s="213">
        <v>35.204500000000003</v>
      </c>
      <c r="N43" s="213">
        <v>57.329799999999999</v>
      </c>
      <c r="O43" s="213">
        <v>66.705799999999996</v>
      </c>
      <c r="P43" s="213">
        <v>59.331499999999998</v>
      </c>
      <c r="Q43" s="215">
        <v>8.7159999999999993</v>
      </c>
      <c r="R43" s="215">
        <v>10.532</v>
      </c>
      <c r="S43" s="215">
        <v>14.821999999999999</v>
      </c>
      <c r="T43" s="215">
        <v>16.071000000000002</v>
      </c>
      <c r="U43" s="215">
        <v>15.561</v>
      </c>
      <c r="V43" s="215">
        <v>0</v>
      </c>
      <c r="W43" s="215">
        <v>0</v>
      </c>
      <c r="X43" s="215">
        <v>0</v>
      </c>
      <c r="Y43" s="215">
        <v>0</v>
      </c>
      <c r="Z43" s="215">
        <v>0</v>
      </c>
      <c r="AA43" s="215">
        <v>11.4742</v>
      </c>
      <c r="AB43" s="215">
        <v>0</v>
      </c>
      <c r="AC43" s="215">
        <v>0</v>
      </c>
      <c r="AD43" s="215">
        <v>0</v>
      </c>
      <c r="AE43" s="215">
        <v>16.099799999999998</v>
      </c>
      <c r="AF43" s="214">
        <f t="shared" si="1"/>
        <v>11.4742</v>
      </c>
      <c r="AG43" s="214">
        <f t="shared" si="1"/>
        <v>0</v>
      </c>
      <c r="AH43" s="214">
        <f t="shared" si="1"/>
        <v>0</v>
      </c>
      <c r="AI43" s="214">
        <f t="shared" si="1"/>
        <v>0</v>
      </c>
      <c r="AJ43" s="214">
        <f t="shared" si="1"/>
        <v>16.099799999999998</v>
      </c>
    </row>
    <row r="44" spans="1:36">
      <c r="A44" s="212">
        <v>315</v>
      </c>
      <c r="B44" s="213">
        <v>142.68724159248481</v>
      </c>
      <c r="C44" s="214">
        <v>121.72694448541168</v>
      </c>
      <c r="D44" s="214">
        <v>166.26264983959319</v>
      </c>
      <c r="E44" s="214">
        <v>107.2359595619932</v>
      </c>
      <c r="F44" s="214">
        <v>116.17394417737314</v>
      </c>
      <c r="G44" s="100">
        <v>35.732558407515192</v>
      </c>
      <c r="H44" s="100">
        <v>30.780055514588327</v>
      </c>
      <c r="I44" s="100">
        <v>32.454950160406817</v>
      </c>
      <c r="J44" s="100">
        <v>34.510740438006813</v>
      </c>
      <c r="K44" s="100">
        <v>31.092955822626848</v>
      </c>
      <c r="L44" s="213">
        <v>58.790300000000002</v>
      </c>
      <c r="M44" s="213">
        <v>49.413600000000002</v>
      </c>
      <c r="N44" s="213">
        <v>56.435600000000001</v>
      </c>
      <c r="O44" s="213">
        <v>62.940199999999997</v>
      </c>
      <c r="P44" s="213">
        <v>78.027199999999993</v>
      </c>
      <c r="Q44" s="215">
        <v>9.2059999999999995</v>
      </c>
      <c r="R44" s="215">
        <v>11.621</v>
      </c>
      <c r="S44" s="215">
        <v>13.515000000000001</v>
      </c>
      <c r="T44" s="215">
        <v>14.462</v>
      </c>
      <c r="U44" s="215">
        <v>17.167999999999999</v>
      </c>
      <c r="V44" s="215">
        <v>0</v>
      </c>
      <c r="W44" s="215">
        <v>0</v>
      </c>
      <c r="X44" s="215">
        <v>0</v>
      </c>
      <c r="Y44" s="215">
        <v>0</v>
      </c>
      <c r="Z44" s="215">
        <v>0</v>
      </c>
      <c r="AA44" s="215">
        <v>3.3283999999999998</v>
      </c>
      <c r="AB44" s="215">
        <v>0.78200000000000003</v>
      </c>
      <c r="AC44" s="215">
        <v>0</v>
      </c>
      <c r="AD44" s="215">
        <v>0</v>
      </c>
      <c r="AE44" s="215">
        <v>17.9361</v>
      </c>
      <c r="AF44" s="214">
        <f t="shared" si="1"/>
        <v>3.3283999999999998</v>
      </c>
      <c r="AG44" s="214">
        <f t="shared" si="1"/>
        <v>0.78200000000000003</v>
      </c>
      <c r="AH44" s="214">
        <f t="shared" si="1"/>
        <v>0</v>
      </c>
      <c r="AI44" s="214">
        <f t="shared" si="1"/>
        <v>0</v>
      </c>
      <c r="AJ44" s="214">
        <f t="shared" si="1"/>
        <v>17.9361</v>
      </c>
    </row>
    <row r="45" spans="1:36">
      <c r="A45" s="212">
        <v>316</v>
      </c>
      <c r="B45" s="213">
        <v>138.79220248470025</v>
      </c>
      <c r="C45" s="214">
        <v>127.2767971006478</v>
      </c>
      <c r="D45" s="214">
        <v>177.876648484865</v>
      </c>
      <c r="E45" s="214">
        <v>123.18366227008636</v>
      </c>
      <c r="F45" s="214">
        <v>113.90919011605138</v>
      </c>
      <c r="G45" s="100">
        <v>35.461097515299755</v>
      </c>
      <c r="H45" s="100">
        <v>31.539702899352218</v>
      </c>
      <c r="I45" s="100">
        <v>34.514351515134997</v>
      </c>
      <c r="J45" s="100">
        <v>31.736937729913642</v>
      </c>
      <c r="K45" s="100">
        <v>29.80710988394862</v>
      </c>
      <c r="L45" s="213">
        <v>63.976500000000001</v>
      </c>
      <c r="M45" s="213">
        <v>39.671399999999998</v>
      </c>
      <c r="N45" s="213">
        <v>43.115000000000002</v>
      </c>
      <c r="O45" s="213">
        <v>39.034399999999998</v>
      </c>
      <c r="P45" s="213">
        <v>61.606400000000001</v>
      </c>
      <c r="Q45" s="215">
        <v>9.2360000000000007</v>
      </c>
      <c r="R45" s="215">
        <v>10.015000000000001</v>
      </c>
      <c r="S45" s="215">
        <v>13.8</v>
      </c>
      <c r="T45" s="215">
        <v>11.323</v>
      </c>
      <c r="U45" s="215">
        <v>12.285</v>
      </c>
      <c r="V45" s="215">
        <v>0</v>
      </c>
      <c r="W45" s="215">
        <v>0</v>
      </c>
      <c r="X45" s="215">
        <v>0</v>
      </c>
      <c r="Y45" s="215">
        <v>0</v>
      </c>
      <c r="Z45" s="215">
        <v>5.1885000000000003</v>
      </c>
      <c r="AA45" s="215">
        <v>0</v>
      </c>
      <c r="AB45" s="215">
        <v>0.78049999999999997</v>
      </c>
      <c r="AC45" s="215">
        <v>0</v>
      </c>
      <c r="AD45" s="215">
        <v>0</v>
      </c>
      <c r="AE45" s="215">
        <v>31.445499999999999</v>
      </c>
      <c r="AF45" s="214">
        <f t="shared" si="1"/>
        <v>0</v>
      </c>
      <c r="AG45" s="214">
        <f t="shared" si="1"/>
        <v>0.78049999999999997</v>
      </c>
      <c r="AH45" s="214">
        <f t="shared" si="1"/>
        <v>0</v>
      </c>
      <c r="AI45" s="214">
        <f t="shared" si="1"/>
        <v>0</v>
      </c>
      <c r="AJ45" s="214">
        <f t="shared" si="1"/>
        <v>36.634</v>
      </c>
    </row>
    <row r="46" spans="1:36">
      <c r="A46" s="212">
        <v>317</v>
      </c>
      <c r="B46" s="213">
        <v>160.12246882359983</v>
      </c>
      <c r="C46" s="214">
        <v>134.43167528409603</v>
      </c>
      <c r="D46" s="214">
        <v>187.69053285402353</v>
      </c>
      <c r="E46" s="214">
        <v>123.18002233156919</v>
      </c>
      <c r="F46" s="214">
        <v>116.07201405497138</v>
      </c>
      <c r="G46" s="100">
        <v>30.966931176400163</v>
      </c>
      <c r="H46" s="100">
        <v>35.405324715903944</v>
      </c>
      <c r="I46" s="100">
        <v>35.066767145976485</v>
      </c>
      <c r="J46" s="100">
        <v>32.248077668430795</v>
      </c>
      <c r="K46" s="100">
        <v>27.191285945028611</v>
      </c>
      <c r="L46" s="213">
        <v>46.2761</v>
      </c>
      <c r="M46" s="213">
        <v>49.569000000000003</v>
      </c>
      <c r="N46" s="213">
        <v>53.960599999999999</v>
      </c>
      <c r="O46" s="213">
        <v>38.226500000000001</v>
      </c>
      <c r="P46" s="213">
        <v>33.408700000000003</v>
      </c>
      <c r="Q46" s="215">
        <v>9.4049999999999994</v>
      </c>
      <c r="R46" s="215">
        <v>10.893000000000001</v>
      </c>
      <c r="S46" s="215">
        <v>15.387</v>
      </c>
      <c r="T46" s="215">
        <v>12.406000000000001</v>
      </c>
      <c r="U46" s="215">
        <v>11.473000000000001</v>
      </c>
      <c r="V46" s="215">
        <v>0</v>
      </c>
      <c r="W46" s="215">
        <v>0</v>
      </c>
      <c r="X46" s="215">
        <v>0</v>
      </c>
      <c r="Y46" s="215">
        <v>0</v>
      </c>
      <c r="Z46" s="215">
        <v>12.0329</v>
      </c>
      <c r="AA46" s="215">
        <v>0</v>
      </c>
      <c r="AB46" s="215">
        <v>0.77539999999999998</v>
      </c>
      <c r="AC46" s="215">
        <v>0</v>
      </c>
      <c r="AD46" s="215">
        <v>0</v>
      </c>
      <c r="AE46" s="215">
        <v>46.178400000000003</v>
      </c>
      <c r="AF46" s="214">
        <f t="shared" si="1"/>
        <v>0</v>
      </c>
      <c r="AG46" s="214">
        <f t="shared" si="1"/>
        <v>0.77539999999999998</v>
      </c>
      <c r="AH46" s="214">
        <f t="shared" si="1"/>
        <v>0</v>
      </c>
      <c r="AI46" s="214">
        <f t="shared" si="1"/>
        <v>0</v>
      </c>
      <c r="AJ46" s="214">
        <f t="shared" si="1"/>
        <v>58.211300000000001</v>
      </c>
    </row>
    <row r="47" spans="1:36">
      <c r="A47" s="212">
        <v>318</v>
      </c>
      <c r="B47" s="213">
        <v>188.50512328385349</v>
      </c>
      <c r="C47" s="214">
        <v>133.36556014608044</v>
      </c>
      <c r="D47" s="214">
        <v>184.0435060837483</v>
      </c>
      <c r="E47" s="214">
        <v>125.67761368547698</v>
      </c>
      <c r="F47" s="214">
        <v>110.02288507038637</v>
      </c>
      <c r="G47" s="100">
        <v>38.411676716146516</v>
      </c>
      <c r="H47" s="100">
        <v>33.381339853919542</v>
      </c>
      <c r="I47" s="100">
        <v>39.318593916251722</v>
      </c>
      <c r="J47" s="100">
        <v>31.689486314523005</v>
      </c>
      <c r="K47" s="100">
        <v>27.071414929613638</v>
      </c>
      <c r="L47" s="213">
        <v>73.916700000000006</v>
      </c>
      <c r="M47" s="213">
        <v>43.109099999999998</v>
      </c>
      <c r="N47" s="213">
        <v>68.319100000000006</v>
      </c>
      <c r="O47" s="213">
        <v>39.631300000000003</v>
      </c>
      <c r="P47" s="213">
        <v>49.093600000000002</v>
      </c>
      <c r="Q47" s="215">
        <v>14.099</v>
      </c>
      <c r="R47" s="215">
        <v>9.8770000000000007</v>
      </c>
      <c r="S47" s="215">
        <v>16.332000000000001</v>
      </c>
      <c r="T47" s="215">
        <v>14.163</v>
      </c>
      <c r="U47" s="215">
        <v>15.026999999999999</v>
      </c>
      <c r="V47" s="215">
        <v>0</v>
      </c>
      <c r="W47" s="215">
        <v>0</v>
      </c>
      <c r="X47" s="215">
        <v>0</v>
      </c>
      <c r="Y47" s="215">
        <v>0</v>
      </c>
      <c r="Z47" s="215">
        <v>3.3887</v>
      </c>
      <c r="AA47" s="215">
        <v>0</v>
      </c>
      <c r="AB47" s="215">
        <v>0.7712</v>
      </c>
      <c r="AC47" s="215">
        <v>0</v>
      </c>
      <c r="AD47" s="215">
        <v>0</v>
      </c>
      <c r="AE47" s="215">
        <v>28.7379</v>
      </c>
      <c r="AF47" s="214">
        <f t="shared" si="1"/>
        <v>0</v>
      </c>
      <c r="AG47" s="214">
        <f t="shared" si="1"/>
        <v>0.7712</v>
      </c>
      <c r="AH47" s="214">
        <f t="shared" si="1"/>
        <v>0</v>
      </c>
      <c r="AI47" s="214">
        <f t="shared" si="1"/>
        <v>0</v>
      </c>
      <c r="AJ47" s="214">
        <f t="shared" si="1"/>
        <v>32.126599999999996</v>
      </c>
    </row>
    <row r="48" spans="1:36">
      <c r="A48" s="212">
        <v>319</v>
      </c>
      <c r="B48" s="213">
        <v>150.87914331461792</v>
      </c>
      <c r="C48" s="214">
        <v>123.92946565398114</v>
      </c>
      <c r="D48" s="214">
        <v>195.89201863814966</v>
      </c>
      <c r="E48" s="214">
        <v>118.6757338399452</v>
      </c>
      <c r="F48" s="214">
        <v>114.58728820878513</v>
      </c>
      <c r="G48" s="100">
        <v>38.521856685382083</v>
      </c>
      <c r="H48" s="100">
        <v>33.126034346018869</v>
      </c>
      <c r="I48" s="100">
        <v>38.071181361850336</v>
      </c>
      <c r="J48" s="100">
        <v>29.441966160054822</v>
      </c>
      <c r="K48" s="100">
        <v>27.572711791214864</v>
      </c>
      <c r="L48" s="213">
        <v>80.162300000000002</v>
      </c>
      <c r="M48" s="213">
        <v>39.354100000000003</v>
      </c>
      <c r="N48" s="213">
        <v>64.608699999999999</v>
      </c>
      <c r="O48" s="213">
        <v>26.7224</v>
      </c>
      <c r="P48" s="213">
        <v>53.287300000000002</v>
      </c>
      <c r="Q48" s="215">
        <v>12.69</v>
      </c>
      <c r="R48" s="215">
        <v>8.3949999999999996</v>
      </c>
      <c r="S48" s="215">
        <v>14.285</v>
      </c>
      <c r="T48" s="215">
        <v>10.85</v>
      </c>
      <c r="U48" s="215">
        <v>11.962999999999999</v>
      </c>
      <c r="V48" s="215">
        <v>0</v>
      </c>
      <c r="W48" s="215">
        <v>0</v>
      </c>
      <c r="X48" s="215">
        <v>0</v>
      </c>
      <c r="Y48" s="215">
        <v>0</v>
      </c>
      <c r="Z48" s="215">
        <v>0.59850000000000003</v>
      </c>
      <c r="AA48" s="215">
        <v>0</v>
      </c>
      <c r="AB48" s="215">
        <v>0.7752</v>
      </c>
      <c r="AC48" s="215">
        <v>0</v>
      </c>
      <c r="AD48" s="215">
        <v>0</v>
      </c>
      <c r="AE48" s="215">
        <v>22.450399999999998</v>
      </c>
      <c r="AF48" s="214">
        <f t="shared" si="1"/>
        <v>0</v>
      </c>
      <c r="AG48" s="214">
        <f t="shared" si="1"/>
        <v>0.7752</v>
      </c>
      <c r="AH48" s="214">
        <f t="shared" si="1"/>
        <v>0</v>
      </c>
      <c r="AI48" s="214">
        <f t="shared" si="1"/>
        <v>0</v>
      </c>
      <c r="AJ48" s="214">
        <f t="shared" si="1"/>
        <v>23.0489</v>
      </c>
    </row>
    <row r="49" spans="1:36">
      <c r="A49" s="212">
        <v>320</v>
      </c>
      <c r="B49" s="213">
        <v>135.77107199182942</v>
      </c>
      <c r="C49" s="214">
        <v>121.15265165346611</v>
      </c>
      <c r="D49" s="214">
        <v>187.11013325420507</v>
      </c>
      <c r="E49" s="214">
        <v>122.88142774762254</v>
      </c>
      <c r="F49" s="214">
        <v>129.42056100772319</v>
      </c>
      <c r="G49" s="100">
        <v>37.926228008170597</v>
      </c>
      <c r="H49" s="100">
        <v>35.136448346533889</v>
      </c>
      <c r="I49" s="100">
        <v>36.907766745794945</v>
      </c>
      <c r="J49" s="100">
        <v>29.847072252377473</v>
      </c>
      <c r="K49" s="100">
        <v>32.520138992276813</v>
      </c>
      <c r="L49" s="213">
        <v>80.235699999999994</v>
      </c>
      <c r="M49" s="213">
        <v>54.773600000000002</v>
      </c>
      <c r="N49" s="213">
        <v>68.328599999999994</v>
      </c>
      <c r="O49" s="213">
        <v>26.45</v>
      </c>
      <c r="P49" s="213">
        <v>73.016300000000001</v>
      </c>
      <c r="Q49" s="215">
        <v>12.026999999999999</v>
      </c>
      <c r="R49" s="215">
        <v>10.749000000000001</v>
      </c>
      <c r="S49" s="215">
        <v>18.073</v>
      </c>
      <c r="T49" s="215">
        <v>11.476000000000001</v>
      </c>
      <c r="U49" s="215">
        <v>17.614999999999998</v>
      </c>
      <c r="V49" s="215">
        <v>0</v>
      </c>
      <c r="W49" s="215">
        <v>0</v>
      </c>
      <c r="X49" s="215">
        <v>7.0000000000000001E-3</v>
      </c>
      <c r="Y49" s="215">
        <v>0</v>
      </c>
      <c r="Z49" s="215">
        <v>5.8700000000000002E-2</v>
      </c>
      <c r="AA49" s="215">
        <v>0.47170000000000001</v>
      </c>
      <c r="AB49" s="215">
        <v>0</v>
      </c>
      <c r="AC49" s="215">
        <v>0</v>
      </c>
      <c r="AD49" s="215">
        <v>0</v>
      </c>
      <c r="AE49" s="215">
        <v>6.923</v>
      </c>
      <c r="AF49" s="214">
        <f t="shared" si="1"/>
        <v>0.47170000000000001</v>
      </c>
      <c r="AG49" s="214">
        <f t="shared" si="1"/>
        <v>0</v>
      </c>
      <c r="AH49" s="214">
        <f t="shared" si="1"/>
        <v>7.0000000000000001E-3</v>
      </c>
      <c r="AI49" s="214">
        <f t="shared" si="1"/>
        <v>0</v>
      </c>
      <c r="AJ49" s="214">
        <f t="shared" si="1"/>
        <v>6.9817</v>
      </c>
    </row>
    <row r="50" spans="1:36">
      <c r="A50" s="212">
        <v>321</v>
      </c>
      <c r="B50" s="213">
        <v>142.10457903846773</v>
      </c>
      <c r="C50" s="214">
        <v>122.27082802269651</v>
      </c>
      <c r="D50" s="214">
        <v>168.1157922081982</v>
      </c>
      <c r="E50" s="214">
        <v>141.90573042373305</v>
      </c>
      <c r="F50" s="214">
        <v>132.91333934680685</v>
      </c>
      <c r="G50" s="100">
        <v>36.465120961532257</v>
      </c>
      <c r="H50" s="100">
        <v>35.0636719773035</v>
      </c>
      <c r="I50" s="100">
        <v>36.967207791801783</v>
      </c>
      <c r="J50" s="100">
        <v>32.645069576266977</v>
      </c>
      <c r="K50" s="100">
        <v>29.352560653193159</v>
      </c>
      <c r="L50" s="213">
        <v>70.933899999999994</v>
      </c>
      <c r="M50" s="213">
        <v>55.241</v>
      </c>
      <c r="N50" s="213">
        <v>76.152799999999999</v>
      </c>
      <c r="O50" s="213">
        <v>34.4696</v>
      </c>
      <c r="P50" s="213">
        <v>58.260800000000003</v>
      </c>
      <c r="Q50" s="215">
        <v>11.696999999999999</v>
      </c>
      <c r="R50" s="215">
        <v>9.0359999999999996</v>
      </c>
      <c r="S50" s="215">
        <v>18.143999999999998</v>
      </c>
      <c r="T50" s="215">
        <v>13.486000000000001</v>
      </c>
      <c r="U50" s="215">
        <v>14.013999999999999</v>
      </c>
      <c r="V50" s="215">
        <v>0</v>
      </c>
      <c r="W50" s="215">
        <v>0</v>
      </c>
      <c r="X50" s="215">
        <v>0</v>
      </c>
      <c r="Y50" s="215">
        <v>0</v>
      </c>
      <c r="Z50" s="215">
        <v>4.306</v>
      </c>
      <c r="AA50" s="215">
        <v>5.7366000000000001</v>
      </c>
      <c r="AB50" s="215">
        <v>0.68169999999999997</v>
      </c>
      <c r="AC50" s="215">
        <v>0</v>
      </c>
      <c r="AD50" s="215">
        <v>0</v>
      </c>
      <c r="AE50" s="215">
        <v>0</v>
      </c>
      <c r="AF50" s="214">
        <f t="shared" si="1"/>
        <v>5.7366000000000001</v>
      </c>
      <c r="AG50" s="214">
        <f t="shared" si="1"/>
        <v>0.68169999999999997</v>
      </c>
      <c r="AH50" s="214">
        <f t="shared" si="1"/>
        <v>0</v>
      </c>
      <c r="AI50" s="214">
        <f t="shared" si="1"/>
        <v>0</v>
      </c>
      <c r="AJ50" s="214">
        <f t="shared" si="1"/>
        <v>4.306</v>
      </c>
    </row>
    <row r="51" spans="1:36">
      <c r="A51" s="212">
        <v>322</v>
      </c>
      <c r="B51" s="213">
        <v>172.84023109980654</v>
      </c>
      <c r="C51" s="214">
        <v>131.49592159317737</v>
      </c>
      <c r="D51" s="214">
        <v>168.399103777677</v>
      </c>
      <c r="E51" s="214">
        <v>116.42435193142397</v>
      </c>
      <c r="F51" s="214">
        <v>137.1478753469803</v>
      </c>
      <c r="G51" s="100">
        <v>36.653268900193439</v>
      </c>
      <c r="H51" s="100">
        <v>29.676878406822635</v>
      </c>
      <c r="I51" s="100">
        <v>36.14309622232301</v>
      </c>
      <c r="J51" s="100">
        <v>32.952848068576046</v>
      </c>
      <c r="K51" s="100">
        <v>27.9482246530197</v>
      </c>
      <c r="L51" s="213">
        <v>65.520799999999994</v>
      </c>
      <c r="M51" s="213">
        <v>33.192900000000002</v>
      </c>
      <c r="N51" s="213">
        <v>69.592100000000002</v>
      </c>
      <c r="O51" s="213">
        <v>29.873200000000001</v>
      </c>
      <c r="P51" s="213">
        <v>43.956000000000003</v>
      </c>
      <c r="Q51" s="215">
        <v>12.622</v>
      </c>
      <c r="R51" s="215">
        <v>7.2050000000000001</v>
      </c>
      <c r="S51" s="215">
        <v>15.73</v>
      </c>
      <c r="T51" s="215">
        <v>12.243</v>
      </c>
      <c r="U51" s="215">
        <v>14.709</v>
      </c>
      <c r="V51" s="215">
        <v>0</v>
      </c>
      <c r="W51" s="215">
        <v>0</v>
      </c>
      <c r="X51" s="215">
        <v>0</v>
      </c>
      <c r="Y51" s="215">
        <v>0</v>
      </c>
      <c r="Z51" s="215">
        <v>7.0959000000000003</v>
      </c>
      <c r="AA51" s="215">
        <v>0</v>
      </c>
      <c r="AB51" s="215">
        <v>0.68049999999999999</v>
      </c>
      <c r="AC51" s="215">
        <v>0</v>
      </c>
      <c r="AD51" s="215">
        <v>0</v>
      </c>
      <c r="AE51" s="215">
        <v>0</v>
      </c>
      <c r="AF51" s="214">
        <f t="shared" si="1"/>
        <v>0</v>
      </c>
      <c r="AG51" s="214">
        <f t="shared" si="1"/>
        <v>0.68049999999999999</v>
      </c>
      <c r="AH51" s="214">
        <f t="shared" si="1"/>
        <v>0</v>
      </c>
      <c r="AI51" s="214">
        <f t="shared" si="1"/>
        <v>0</v>
      </c>
      <c r="AJ51" s="214">
        <f t="shared" si="1"/>
        <v>7.0959000000000003</v>
      </c>
    </row>
    <row r="52" spans="1:36">
      <c r="A52" s="212">
        <v>323</v>
      </c>
      <c r="B52" s="213">
        <v>162.79185325395616</v>
      </c>
      <c r="C52" s="214">
        <v>150.80959820841247</v>
      </c>
      <c r="D52" s="214">
        <v>191.29795703792601</v>
      </c>
      <c r="E52" s="214">
        <v>125.54044131597803</v>
      </c>
      <c r="F52" s="214">
        <v>128.69715091617653</v>
      </c>
      <c r="G52" s="100">
        <v>34.07654674604386</v>
      </c>
      <c r="H52" s="100">
        <v>29.936601791587538</v>
      </c>
      <c r="I52" s="100">
        <v>40.738842962073988</v>
      </c>
      <c r="J52" s="100">
        <v>32.701358684021955</v>
      </c>
      <c r="K52" s="100">
        <v>28.077449083823488</v>
      </c>
      <c r="L52" s="213">
        <v>58.510300000000001</v>
      </c>
      <c r="M52" s="213">
        <v>35.840699999999998</v>
      </c>
      <c r="N52" s="213">
        <v>82.669700000000006</v>
      </c>
      <c r="O52" s="213">
        <v>27.667400000000001</v>
      </c>
      <c r="P52" s="213">
        <v>42.735399999999998</v>
      </c>
      <c r="Q52" s="215">
        <v>11.78</v>
      </c>
      <c r="R52" s="215">
        <v>7.9379999999999997</v>
      </c>
      <c r="S52" s="215">
        <v>17.242000000000001</v>
      </c>
      <c r="T52" s="215">
        <v>12.991</v>
      </c>
      <c r="U52" s="215">
        <v>12.696</v>
      </c>
      <c r="V52" s="215">
        <v>0</v>
      </c>
      <c r="W52" s="215">
        <v>0</v>
      </c>
      <c r="X52" s="215">
        <v>0</v>
      </c>
      <c r="Y52" s="215">
        <v>0</v>
      </c>
      <c r="Z52" s="215">
        <v>13.115500000000001</v>
      </c>
      <c r="AA52" s="215">
        <v>0</v>
      </c>
      <c r="AB52" s="215">
        <v>0.78490000000000004</v>
      </c>
      <c r="AC52" s="215">
        <v>0</v>
      </c>
      <c r="AD52" s="215">
        <v>0</v>
      </c>
      <c r="AE52" s="215">
        <v>0</v>
      </c>
      <c r="AF52" s="214">
        <f t="shared" si="1"/>
        <v>0</v>
      </c>
      <c r="AG52" s="214">
        <f t="shared" si="1"/>
        <v>0.78490000000000004</v>
      </c>
      <c r="AH52" s="214">
        <f t="shared" si="1"/>
        <v>0</v>
      </c>
      <c r="AI52" s="214">
        <f t="shared" si="1"/>
        <v>0</v>
      </c>
      <c r="AJ52" s="214">
        <f t="shared" si="1"/>
        <v>13.115500000000001</v>
      </c>
    </row>
    <row r="53" spans="1:36">
      <c r="A53" s="212">
        <v>324</v>
      </c>
      <c r="B53" s="213">
        <v>168.41710371536053</v>
      </c>
      <c r="C53" s="214">
        <v>175.71710826915384</v>
      </c>
      <c r="D53" s="214">
        <v>213.55172183787758</v>
      </c>
      <c r="E53" s="214">
        <v>163.80447199245924</v>
      </c>
      <c r="F53" s="214">
        <v>115.39674636251388</v>
      </c>
      <c r="G53" s="100">
        <v>35.847396284639473</v>
      </c>
      <c r="H53" s="100">
        <v>34.579291730846151</v>
      </c>
      <c r="I53" s="100">
        <v>42.726478162122426</v>
      </c>
      <c r="J53" s="100">
        <v>35.649828007540776</v>
      </c>
      <c r="K53" s="100">
        <v>27.690953637486114</v>
      </c>
      <c r="L53" s="213">
        <v>65.662700000000001</v>
      </c>
      <c r="M53" s="213">
        <v>55.053100000000001</v>
      </c>
      <c r="N53" s="213">
        <v>80.463399999999993</v>
      </c>
      <c r="O53" s="213">
        <v>55.229599999999998</v>
      </c>
      <c r="P53" s="213">
        <v>52.371200000000002</v>
      </c>
      <c r="Q53" s="215">
        <v>8.9819999999999993</v>
      </c>
      <c r="R53" s="215">
        <v>12.121</v>
      </c>
      <c r="S53" s="215">
        <v>16.53</v>
      </c>
      <c r="T53" s="215">
        <v>16.613</v>
      </c>
      <c r="U53" s="215">
        <v>14.356999999999999</v>
      </c>
      <c r="V53" s="215">
        <v>0</v>
      </c>
      <c r="W53" s="215">
        <v>0</v>
      </c>
      <c r="X53" s="215">
        <v>0</v>
      </c>
      <c r="Y53" s="215">
        <v>0</v>
      </c>
      <c r="Z53" s="215">
        <v>12.8225</v>
      </c>
      <c r="AA53" s="215">
        <v>0</v>
      </c>
      <c r="AB53" s="215">
        <v>0.57889999999999997</v>
      </c>
      <c r="AC53" s="215">
        <v>0</v>
      </c>
      <c r="AD53" s="215">
        <v>0</v>
      </c>
      <c r="AE53" s="215">
        <v>0</v>
      </c>
      <c r="AF53" s="214">
        <f t="shared" si="1"/>
        <v>0</v>
      </c>
      <c r="AG53" s="214">
        <f t="shared" si="1"/>
        <v>0.57889999999999997</v>
      </c>
      <c r="AH53" s="214">
        <f t="shared" si="1"/>
        <v>0</v>
      </c>
      <c r="AI53" s="214">
        <f t="shared" si="1"/>
        <v>0</v>
      </c>
      <c r="AJ53" s="214">
        <f t="shared" si="1"/>
        <v>12.8225</v>
      </c>
    </row>
    <row r="54" spans="1:36">
      <c r="A54" s="212">
        <v>325</v>
      </c>
      <c r="B54" s="213">
        <v>148.93852174527993</v>
      </c>
      <c r="C54" s="214">
        <v>196.1288081458448</v>
      </c>
      <c r="D54" s="214">
        <v>198.60668285366137</v>
      </c>
      <c r="E54" s="214">
        <v>171.41505039290911</v>
      </c>
      <c r="F54" s="214">
        <v>120.41851140918646</v>
      </c>
      <c r="G54" s="100">
        <v>38.932378254720049</v>
      </c>
      <c r="H54" s="100">
        <v>35.586991854155194</v>
      </c>
      <c r="I54" s="100">
        <v>40.150517146338643</v>
      </c>
      <c r="J54" s="100">
        <v>33.238049607090872</v>
      </c>
      <c r="K54" s="100">
        <v>25.476488590813531</v>
      </c>
      <c r="L54" s="213">
        <v>69.712999999999994</v>
      </c>
      <c r="M54" s="213">
        <v>59.409700000000001</v>
      </c>
      <c r="N54" s="213">
        <v>63.734299999999998</v>
      </c>
      <c r="O54" s="213">
        <v>46.779400000000003</v>
      </c>
      <c r="P54" s="213">
        <v>39.356699999999996</v>
      </c>
      <c r="Q54" s="215">
        <v>8.4049999999999994</v>
      </c>
      <c r="R54" s="215">
        <v>13.145</v>
      </c>
      <c r="S54" s="215">
        <v>16.010000000000002</v>
      </c>
      <c r="T54" s="215">
        <v>13.33</v>
      </c>
      <c r="U54" s="215">
        <v>11.833</v>
      </c>
      <c r="V54" s="215">
        <v>0</v>
      </c>
      <c r="W54" s="215">
        <v>0</v>
      </c>
      <c r="X54" s="215">
        <v>0</v>
      </c>
      <c r="Y54" s="215">
        <v>0</v>
      </c>
      <c r="Z54" s="215">
        <v>0.69699999999999995</v>
      </c>
      <c r="AA54" s="215">
        <v>0</v>
      </c>
      <c r="AB54" s="215">
        <v>0</v>
      </c>
      <c r="AC54" s="215">
        <v>0</v>
      </c>
      <c r="AD54" s="215">
        <v>0</v>
      </c>
      <c r="AE54" s="215">
        <v>0</v>
      </c>
      <c r="AF54" s="214">
        <f t="shared" si="1"/>
        <v>0</v>
      </c>
      <c r="AG54" s="214">
        <f t="shared" si="1"/>
        <v>0</v>
      </c>
      <c r="AH54" s="214">
        <f t="shared" si="1"/>
        <v>0</v>
      </c>
      <c r="AI54" s="214">
        <f t="shared" si="1"/>
        <v>0</v>
      </c>
      <c r="AJ54" s="214">
        <f t="shared" si="1"/>
        <v>0.69699999999999995</v>
      </c>
    </row>
    <row r="55" spans="1:36">
      <c r="A55" s="212">
        <v>326</v>
      </c>
      <c r="B55" s="213">
        <v>126.13167676089857</v>
      </c>
      <c r="C55" s="214">
        <v>202.93656236057578</v>
      </c>
      <c r="D55" s="214">
        <v>203.62293783857652</v>
      </c>
      <c r="E55" s="214">
        <v>132.14349165467718</v>
      </c>
      <c r="F55" s="214">
        <v>155.64436233201485</v>
      </c>
      <c r="G55" s="100">
        <v>37.86892323910142</v>
      </c>
      <c r="H55" s="100">
        <v>38.347537639424225</v>
      </c>
      <c r="I55" s="100">
        <v>38.665762161423501</v>
      </c>
      <c r="J55" s="100">
        <v>32.247708345322835</v>
      </c>
      <c r="K55" s="100">
        <v>26.326237667985151</v>
      </c>
      <c r="L55" s="213">
        <v>59.914499999999997</v>
      </c>
      <c r="M55" s="213">
        <v>71.294499999999999</v>
      </c>
      <c r="N55" s="213">
        <v>61.7303</v>
      </c>
      <c r="O55" s="213">
        <v>27.9299</v>
      </c>
      <c r="P55" s="213">
        <v>32.986400000000003</v>
      </c>
      <c r="Q55" s="215">
        <v>8.2829999999999995</v>
      </c>
      <c r="R55" s="215">
        <v>16.242999999999999</v>
      </c>
      <c r="S55" s="215">
        <v>17.585999999999999</v>
      </c>
      <c r="T55" s="215">
        <v>13.382999999999999</v>
      </c>
      <c r="U55" s="215">
        <v>13.545999999999999</v>
      </c>
      <c r="V55" s="215">
        <v>0</v>
      </c>
      <c r="W55" s="215">
        <v>0</v>
      </c>
      <c r="X55" s="215">
        <v>0</v>
      </c>
      <c r="Y55" s="215">
        <v>0</v>
      </c>
      <c r="Z55" s="215">
        <v>1.8E-3</v>
      </c>
      <c r="AA55" s="215">
        <v>0.98250000000000004</v>
      </c>
      <c r="AB55" s="215">
        <v>0</v>
      </c>
      <c r="AC55" s="215">
        <v>0</v>
      </c>
      <c r="AD55" s="215">
        <v>0</v>
      </c>
      <c r="AE55" s="215">
        <v>0</v>
      </c>
      <c r="AF55" s="214">
        <f t="shared" si="1"/>
        <v>0.98250000000000004</v>
      </c>
      <c r="AG55" s="214">
        <f t="shared" si="1"/>
        <v>0</v>
      </c>
      <c r="AH55" s="214">
        <f t="shared" si="1"/>
        <v>0</v>
      </c>
      <c r="AI55" s="214">
        <f t="shared" si="1"/>
        <v>0</v>
      </c>
      <c r="AJ55" s="214">
        <f t="shared" si="1"/>
        <v>1.8E-3</v>
      </c>
    </row>
    <row r="56" spans="1:36">
      <c r="A56" s="212">
        <v>327</v>
      </c>
      <c r="B56" s="213">
        <v>120.68881469998965</v>
      </c>
      <c r="C56" s="214">
        <v>213.78845343734847</v>
      </c>
      <c r="D56" s="214">
        <v>178.9627865774923</v>
      </c>
      <c r="E56" s="214">
        <v>143.10660516258295</v>
      </c>
      <c r="F56" s="214">
        <v>181.33026466947103</v>
      </c>
      <c r="G56" s="100">
        <v>35.726985300010341</v>
      </c>
      <c r="H56" s="100">
        <v>38.654546562651554</v>
      </c>
      <c r="I56" s="100">
        <v>35.365213422507701</v>
      </c>
      <c r="J56" s="100">
        <v>32.073594837417048</v>
      </c>
      <c r="K56" s="100">
        <v>31.420735330528967</v>
      </c>
      <c r="L56" s="213">
        <v>57.7087</v>
      </c>
      <c r="M56" s="213">
        <v>78.952100000000002</v>
      </c>
      <c r="N56" s="213">
        <v>55.629800000000003</v>
      </c>
      <c r="O56" s="213">
        <v>39.130000000000003</v>
      </c>
      <c r="P56" s="213">
        <v>69.635400000000004</v>
      </c>
      <c r="Q56" s="215">
        <v>9.8260000000000005</v>
      </c>
      <c r="R56" s="215">
        <v>15.138</v>
      </c>
      <c r="S56" s="215">
        <v>16.863</v>
      </c>
      <c r="T56" s="215">
        <v>16.048999999999999</v>
      </c>
      <c r="U56" s="215">
        <v>22.271999999999998</v>
      </c>
      <c r="V56" s="215">
        <v>0</v>
      </c>
      <c r="W56" s="215">
        <v>0</v>
      </c>
      <c r="X56" s="215">
        <v>0</v>
      </c>
      <c r="Y56" s="215">
        <v>0</v>
      </c>
      <c r="Z56" s="215">
        <v>0</v>
      </c>
      <c r="AA56" s="215">
        <v>0.17610000000000001</v>
      </c>
      <c r="AB56" s="215">
        <v>0</v>
      </c>
      <c r="AC56" s="215">
        <v>0</v>
      </c>
      <c r="AD56" s="215">
        <v>0</v>
      </c>
      <c r="AE56" s="215">
        <v>0</v>
      </c>
      <c r="AF56" s="214">
        <f t="shared" si="1"/>
        <v>0.17610000000000001</v>
      </c>
      <c r="AG56" s="214">
        <f t="shared" si="1"/>
        <v>0</v>
      </c>
      <c r="AH56" s="214">
        <f t="shared" si="1"/>
        <v>0</v>
      </c>
      <c r="AI56" s="214">
        <f t="shared" si="1"/>
        <v>0</v>
      </c>
      <c r="AJ56" s="214">
        <f t="shared" si="1"/>
        <v>0</v>
      </c>
    </row>
    <row r="57" spans="1:36">
      <c r="A57" s="212">
        <v>328</v>
      </c>
      <c r="B57" s="213">
        <v>147.25336503798678</v>
      </c>
      <c r="C57" s="214">
        <v>186.39051445299737</v>
      </c>
      <c r="D57" s="214">
        <v>154.90758439368699</v>
      </c>
      <c r="E57" s="214">
        <v>169.32938383900728</v>
      </c>
      <c r="F57" s="214">
        <v>180.64982439249729</v>
      </c>
      <c r="G57" s="100">
        <v>37.427034962013209</v>
      </c>
      <c r="H57" s="100">
        <v>37.339885547002638</v>
      </c>
      <c r="I57" s="100">
        <v>33.553115606313021</v>
      </c>
      <c r="J57" s="100">
        <v>33.853116160992712</v>
      </c>
      <c r="K57" s="100">
        <v>32.253375607502704</v>
      </c>
      <c r="L57" s="213">
        <v>59.550899999999999</v>
      </c>
      <c r="M57" s="213">
        <v>75.719099999999997</v>
      </c>
      <c r="N57" s="213">
        <v>50.045099999999998</v>
      </c>
      <c r="O57" s="213">
        <v>51.516199999999998</v>
      </c>
      <c r="P57" s="213">
        <v>78.775499999999994</v>
      </c>
      <c r="Q57" s="215">
        <v>14.282999999999999</v>
      </c>
      <c r="R57" s="215">
        <v>16.414000000000001</v>
      </c>
      <c r="S57" s="215">
        <v>14.958</v>
      </c>
      <c r="T57" s="215">
        <v>14.523999999999999</v>
      </c>
      <c r="U57" s="215">
        <v>21.106000000000002</v>
      </c>
      <c r="V57" s="215">
        <v>0</v>
      </c>
      <c r="W57" s="215">
        <v>0</v>
      </c>
      <c r="X57" s="215">
        <v>0</v>
      </c>
      <c r="Y57" s="215">
        <v>0</v>
      </c>
      <c r="Z57" s="215">
        <v>0</v>
      </c>
      <c r="AA57" s="215">
        <v>0</v>
      </c>
      <c r="AB57" s="215">
        <v>0</v>
      </c>
      <c r="AC57" s="215">
        <v>0</v>
      </c>
      <c r="AD57" s="215">
        <v>0</v>
      </c>
      <c r="AE57" s="215">
        <v>0</v>
      </c>
      <c r="AF57" s="214">
        <f t="shared" si="1"/>
        <v>0</v>
      </c>
      <c r="AG57" s="214">
        <f t="shared" si="1"/>
        <v>0</v>
      </c>
      <c r="AH57" s="214">
        <f t="shared" si="1"/>
        <v>0</v>
      </c>
      <c r="AI57" s="214">
        <f t="shared" si="1"/>
        <v>0</v>
      </c>
      <c r="AJ57" s="214">
        <f t="shared" si="1"/>
        <v>0</v>
      </c>
    </row>
    <row r="58" spans="1:36">
      <c r="A58" s="212">
        <v>329</v>
      </c>
      <c r="B58" s="213">
        <v>176.58591919128366</v>
      </c>
      <c r="C58" s="214">
        <v>166.31908429962249</v>
      </c>
      <c r="D58" s="214">
        <v>142.67887285497397</v>
      </c>
      <c r="E58" s="214">
        <v>142.17108623888802</v>
      </c>
      <c r="F58" s="214">
        <v>176.69537113085011</v>
      </c>
      <c r="G58" s="100">
        <v>39.409080808716332</v>
      </c>
      <c r="H58" s="100">
        <v>34.37181570037751</v>
      </c>
      <c r="I58" s="100">
        <v>32.873027145026008</v>
      </c>
      <c r="J58" s="100">
        <v>33.795213761111967</v>
      </c>
      <c r="K58" s="100">
        <v>32.11482886914991</v>
      </c>
      <c r="L58" s="213">
        <v>67.373800000000003</v>
      </c>
      <c r="M58" s="213">
        <v>60.141399999999997</v>
      </c>
      <c r="N58" s="213">
        <v>56.151400000000002</v>
      </c>
      <c r="O58" s="213">
        <v>43.024900000000002</v>
      </c>
      <c r="P58" s="213">
        <v>73.136200000000002</v>
      </c>
      <c r="Q58" s="215">
        <v>12.968999999999999</v>
      </c>
      <c r="R58" s="215">
        <v>14.454000000000001</v>
      </c>
      <c r="S58" s="215">
        <v>13.238</v>
      </c>
      <c r="T58" s="215">
        <v>16.986000000000001</v>
      </c>
      <c r="U58" s="215">
        <v>18.940999999999999</v>
      </c>
      <c r="V58" s="215">
        <v>0</v>
      </c>
      <c r="W58" s="215">
        <v>0</v>
      </c>
      <c r="X58" s="215">
        <v>0</v>
      </c>
      <c r="Y58" s="215">
        <v>0</v>
      </c>
      <c r="Z58" s="215">
        <v>0</v>
      </c>
      <c r="AA58" s="215">
        <v>0</v>
      </c>
      <c r="AB58" s="215">
        <v>0</v>
      </c>
      <c r="AC58" s="215">
        <v>0</v>
      </c>
      <c r="AD58" s="215">
        <v>0</v>
      </c>
      <c r="AE58" s="215">
        <v>0</v>
      </c>
      <c r="AF58" s="214">
        <f t="shared" si="1"/>
        <v>0</v>
      </c>
      <c r="AG58" s="214">
        <f t="shared" si="1"/>
        <v>0</v>
      </c>
      <c r="AH58" s="214">
        <f t="shared" si="1"/>
        <v>0</v>
      </c>
      <c r="AI58" s="214">
        <f t="shared" si="1"/>
        <v>0</v>
      </c>
      <c r="AJ58" s="214">
        <f t="shared" si="1"/>
        <v>0</v>
      </c>
    </row>
    <row r="59" spans="1:36">
      <c r="A59" s="212">
        <v>330</v>
      </c>
      <c r="B59" s="213">
        <v>192.47762383864753</v>
      </c>
      <c r="C59" s="214">
        <v>172.38272746890613</v>
      </c>
      <c r="D59" s="214">
        <v>146.9368891316241</v>
      </c>
      <c r="E59" s="214">
        <v>151.28621396163808</v>
      </c>
      <c r="F59" s="214">
        <v>188.91679300806783</v>
      </c>
      <c r="G59" s="100">
        <v>33.686976161352447</v>
      </c>
      <c r="H59" s="100">
        <v>33.489972531093905</v>
      </c>
      <c r="I59" s="100">
        <v>33.720110868375912</v>
      </c>
      <c r="J59" s="100">
        <v>35.738486038361927</v>
      </c>
      <c r="K59" s="100">
        <v>29.976506991932187</v>
      </c>
      <c r="L59" s="213">
        <v>36.926000000000002</v>
      </c>
      <c r="M59" s="213">
        <v>53.157600000000002</v>
      </c>
      <c r="N59" s="213">
        <v>62.680599999999998</v>
      </c>
      <c r="O59" s="213">
        <v>75.063400000000001</v>
      </c>
      <c r="P59" s="213">
        <v>58.487900000000003</v>
      </c>
      <c r="Q59" s="215">
        <v>10.177</v>
      </c>
      <c r="R59" s="215">
        <v>13.382</v>
      </c>
      <c r="S59" s="215">
        <v>15.907999999999999</v>
      </c>
      <c r="T59" s="215">
        <v>19.82</v>
      </c>
      <c r="U59" s="215">
        <v>18.876000000000001</v>
      </c>
      <c r="V59" s="215">
        <v>0</v>
      </c>
      <c r="W59" s="215">
        <v>0</v>
      </c>
      <c r="X59" s="215">
        <v>0</v>
      </c>
      <c r="Y59" s="215">
        <v>0</v>
      </c>
      <c r="Z59" s="215">
        <v>0</v>
      </c>
      <c r="AA59" s="215">
        <v>0</v>
      </c>
      <c r="AB59" s="215">
        <v>0</v>
      </c>
      <c r="AC59" s="215">
        <v>0</v>
      </c>
      <c r="AD59" s="215">
        <v>0</v>
      </c>
      <c r="AE59" s="215">
        <v>0</v>
      </c>
      <c r="AF59" s="214">
        <f t="shared" si="1"/>
        <v>0</v>
      </c>
      <c r="AG59" s="214">
        <f t="shared" si="1"/>
        <v>0</v>
      </c>
      <c r="AH59" s="214">
        <f t="shared" si="1"/>
        <v>0</v>
      </c>
      <c r="AI59" s="214">
        <f t="shared" si="1"/>
        <v>0</v>
      </c>
      <c r="AJ59" s="214">
        <f t="shared" si="1"/>
        <v>0</v>
      </c>
    </row>
    <row r="60" spans="1:36">
      <c r="A60" s="212">
        <v>331</v>
      </c>
      <c r="B60" s="213">
        <v>190.29663694619154</v>
      </c>
      <c r="C60" s="214">
        <v>187.76167149896375</v>
      </c>
      <c r="D60" s="214">
        <v>139.43884691637186</v>
      </c>
      <c r="E60" s="214">
        <v>178.02201986894877</v>
      </c>
      <c r="F60" s="214">
        <v>195.06429753132068</v>
      </c>
      <c r="G60" s="100">
        <v>34.246263053808477</v>
      </c>
      <c r="H60" s="100">
        <v>37.820728501036257</v>
      </c>
      <c r="I60" s="100">
        <v>32.745853083628134</v>
      </c>
      <c r="J60" s="100">
        <v>37.937880131051223</v>
      </c>
      <c r="K60" s="100">
        <v>28.697402468679325</v>
      </c>
      <c r="L60" s="213">
        <v>35.805199999999999</v>
      </c>
      <c r="M60" s="213">
        <v>77.224299999999999</v>
      </c>
      <c r="N60" s="213">
        <v>50.357100000000003</v>
      </c>
      <c r="O60" s="213">
        <v>85.611900000000006</v>
      </c>
      <c r="P60" s="213">
        <v>45.363700000000001</v>
      </c>
      <c r="Q60" s="215">
        <v>7.8470000000000004</v>
      </c>
      <c r="R60" s="215">
        <v>14.813000000000001</v>
      </c>
      <c r="S60" s="215">
        <v>13.362</v>
      </c>
      <c r="T60" s="215">
        <v>20.824999999999999</v>
      </c>
      <c r="U60" s="215">
        <v>13.964</v>
      </c>
      <c r="V60" s="215">
        <v>0</v>
      </c>
      <c r="W60" s="215">
        <v>0</v>
      </c>
      <c r="X60" s="215">
        <v>0</v>
      </c>
      <c r="Y60" s="215">
        <v>0</v>
      </c>
      <c r="Z60" s="215">
        <v>0</v>
      </c>
      <c r="AA60" s="215">
        <v>0</v>
      </c>
      <c r="AB60" s="215">
        <v>0</v>
      </c>
      <c r="AC60" s="215">
        <v>0</v>
      </c>
      <c r="AD60" s="215">
        <v>0</v>
      </c>
      <c r="AE60" s="215">
        <v>0</v>
      </c>
      <c r="AF60" s="214">
        <f t="shared" si="1"/>
        <v>0</v>
      </c>
      <c r="AG60" s="214">
        <f t="shared" si="1"/>
        <v>0</v>
      </c>
      <c r="AH60" s="214">
        <f t="shared" si="1"/>
        <v>0</v>
      </c>
      <c r="AI60" s="214">
        <f t="shared" si="1"/>
        <v>0</v>
      </c>
      <c r="AJ60" s="214">
        <f t="shared" si="1"/>
        <v>0</v>
      </c>
    </row>
    <row r="61" spans="1:36">
      <c r="A61" s="212">
        <v>332</v>
      </c>
      <c r="B61" s="213">
        <v>183.08163952953427</v>
      </c>
      <c r="C61" s="214">
        <v>193.82383389980782</v>
      </c>
      <c r="D61" s="214">
        <v>145.62813165434892</v>
      </c>
      <c r="E61" s="214">
        <v>188.32832488455156</v>
      </c>
      <c r="F61" s="214">
        <v>216.55803125479497</v>
      </c>
      <c r="G61" s="100">
        <v>40.101460470465746</v>
      </c>
      <c r="H61" s="100">
        <v>34.152366100192175</v>
      </c>
      <c r="I61" s="100">
        <v>33.673268345651096</v>
      </c>
      <c r="J61" s="100">
        <v>36.149175115448422</v>
      </c>
      <c r="K61" s="100">
        <v>27.862768745205035</v>
      </c>
      <c r="L61" s="213">
        <v>52.447699999999998</v>
      </c>
      <c r="M61" s="213">
        <v>56.211599999999997</v>
      </c>
      <c r="N61" s="213">
        <v>57.186300000000003</v>
      </c>
      <c r="O61" s="213">
        <v>79.2851</v>
      </c>
      <c r="P61" s="213">
        <v>45.117100000000001</v>
      </c>
      <c r="Q61" s="215">
        <v>9.1150000000000002</v>
      </c>
      <c r="R61" s="215">
        <v>13.347</v>
      </c>
      <c r="S61" s="215">
        <v>16.233000000000001</v>
      </c>
      <c r="T61" s="215">
        <v>21.946000000000002</v>
      </c>
      <c r="U61" s="215">
        <v>15.698</v>
      </c>
      <c r="V61" s="215">
        <v>0</v>
      </c>
      <c r="W61" s="215">
        <v>0</v>
      </c>
      <c r="X61" s="215">
        <v>0</v>
      </c>
      <c r="Y61" s="215">
        <v>0</v>
      </c>
      <c r="Z61" s="215">
        <v>0</v>
      </c>
      <c r="AA61" s="215">
        <v>0</v>
      </c>
      <c r="AB61" s="215">
        <v>0.45979999999999999</v>
      </c>
      <c r="AC61" s="215">
        <v>0</v>
      </c>
      <c r="AD61" s="215">
        <v>0</v>
      </c>
      <c r="AE61" s="215">
        <v>0</v>
      </c>
      <c r="AF61" s="214">
        <f t="shared" si="1"/>
        <v>0</v>
      </c>
      <c r="AG61" s="214">
        <f t="shared" si="1"/>
        <v>0.45979999999999999</v>
      </c>
      <c r="AH61" s="214">
        <f t="shared" si="1"/>
        <v>0</v>
      </c>
      <c r="AI61" s="214">
        <f t="shared" si="1"/>
        <v>0</v>
      </c>
      <c r="AJ61" s="214">
        <f t="shared" si="1"/>
        <v>0</v>
      </c>
    </row>
    <row r="62" spans="1:36">
      <c r="A62" s="212">
        <v>333</v>
      </c>
      <c r="B62" s="213">
        <v>197.99226349878194</v>
      </c>
      <c r="C62" s="214">
        <v>153.34364399228386</v>
      </c>
      <c r="D62" s="214">
        <v>161.91256470039033</v>
      </c>
      <c r="E62" s="214">
        <v>164.53367097758036</v>
      </c>
      <c r="F62" s="214">
        <v>224.86008839313496</v>
      </c>
      <c r="G62" s="100">
        <v>40.379736501218041</v>
      </c>
      <c r="H62" s="100">
        <v>33.181056007716137</v>
      </c>
      <c r="I62" s="100">
        <v>36.850435299609671</v>
      </c>
      <c r="J62" s="100">
        <v>32.319329022419637</v>
      </c>
      <c r="K62" s="100">
        <v>28.666511606865047</v>
      </c>
      <c r="L62" s="213">
        <v>61.656500000000001</v>
      </c>
      <c r="M62" s="213">
        <v>32.695300000000003</v>
      </c>
      <c r="N62" s="213">
        <v>57.2547</v>
      </c>
      <c r="O62" s="213">
        <v>70.045400000000001</v>
      </c>
      <c r="P62" s="213">
        <v>64.817300000000003</v>
      </c>
      <c r="Q62" s="215">
        <v>9.9649999999999999</v>
      </c>
      <c r="R62" s="215">
        <v>12.157</v>
      </c>
      <c r="S62" s="215">
        <v>16.701000000000001</v>
      </c>
      <c r="T62" s="215">
        <v>18.062999999999999</v>
      </c>
      <c r="U62" s="215">
        <v>16.978000000000002</v>
      </c>
      <c r="V62" s="215">
        <v>0</v>
      </c>
      <c r="W62" s="215">
        <v>0</v>
      </c>
      <c r="X62" s="215">
        <v>0</v>
      </c>
      <c r="Y62" s="215">
        <v>0</v>
      </c>
      <c r="Z62" s="215">
        <v>0</v>
      </c>
      <c r="AA62" s="215">
        <v>0</v>
      </c>
      <c r="AB62" s="215">
        <v>0.77049999999999996</v>
      </c>
      <c r="AC62" s="215">
        <v>0</v>
      </c>
      <c r="AD62" s="215">
        <v>0</v>
      </c>
      <c r="AE62" s="215">
        <v>0</v>
      </c>
      <c r="AF62" s="214">
        <f t="shared" si="1"/>
        <v>0</v>
      </c>
      <c r="AG62" s="214">
        <f t="shared" si="1"/>
        <v>0.77049999999999996</v>
      </c>
      <c r="AH62" s="214">
        <f t="shared" si="1"/>
        <v>0</v>
      </c>
      <c r="AI62" s="214">
        <f t="shared" si="1"/>
        <v>0</v>
      </c>
      <c r="AJ62" s="214">
        <f t="shared" si="1"/>
        <v>0</v>
      </c>
    </row>
    <row r="63" spans="1:36">
      <c r="A63" s="212">
        <v>334</v>
      </c>
      <c r="B63" s="213">
        <v>217.07533196027245</v>
      </c>
      <c r="C63" s="214">
        <v>146.29554445362467</v>
      </c>
      <c r="D63" s="214">
        <v>193.73527734584263</v>
      </c>
      <c r="E63" s="214">
        <v>156.06575393207783</v>
      </c>
      <c r="F63" s="214">
        <v>234.27968913090388</v>
      </c>
      <c r="G63" s="100">
        <v>40.428468039727534</v>
      </c>
      <c r="H63" s="100">
        <v>34.459555546375313</v>
      </c>
      <c r="I63" s="100">
        <v>38.881222654157369</v>
      </c>
      <c r="J63" s="100">
        <v>30.082446067922199</v>
      </c>
      <c r="K63" s="100">
        <v>31.878610869096093</v>
      </c>
      <c r="L63" s="213">
        <v>69.481300000000005</v>
      </c>
      <c r="M63" s="213">
        <v>33.957799999999999</v>
      </c>
      <c r="N63" s="213">
        <v>72.566199999999995</v>
      </c>
      <c r="O63" s="213">
        <v>68.833399999999997</v>
      </c>
      <c r="P63" s="213">
        <v>67.287599999999998</v>
      </c>
      <c r="Q63" s="215">
        <v>11.951000000000001</v>
      </c>
      <c r="R63" s="215">
        <v>12.694000000000001</v>
      </c>
      <c r="S63" s="215">
        <v>16.971</v>
      </c>
      <c r="T63" s="215">
        <v>17.117999999999999</v>
      </c>
      <c r="U63" s="215">
        <v>18.852</v>
      </c>
      <c r="V63" s="215">
        <v>0</v>
      </c>
      <c r="W63" s="215">
        <v>0</v>
      </c>
      <c r="X63" s="215">
        <v>0</v>
      </c>
      <c r="Y63" s="215">
        <v>0</v>
      </c>
      <c r="Z63" s="215">
        <v>0</v>
      </c>
      <c r="AA63" s="215">
        <v>0</v>
      </c>
      <c r="AB63" s="215">
        <v>0.76800000000000002</v>
      </c>
      <c r="AC63" s="215">
        <v>0</v>
      </c>
      <c r="AD63" s="215">
        <v>0</v>
      </c>
      <c r="AE63" s="215">
        <v>0</v>
      </c>
      <c r="AF63" s="214">
        <f t="shared" si="1"/>
        <v>0</v>
      </c>
      <c r="AG63" s="214">
        <f t="shared" si="1"/>
        <v>0.76800000000000002</v>
      </c>
      <c r="AH63" s="214">
        <f t="shared" si="1"/>
        <v>0</v>
      </c>
      <c r="AI63" s="214">
        <f t="shared" si="1"/>
        <v>0</v>
      </c>
      <c r="AJ63" s="214">
        <f t="shared" si="1"/>
        <v>0</v>
      </c>
    </row>
    <row r="64" spans="1:36">
      <c r="A64" s="212">
        <v>335</v>
      </c>
      <c r="B64" s="213">
        <v>235.31883032978104</v>
      </c>
      <c r="C64" s="214">
        <v>159.55602796109633</v>
      </c>
      <c r="D64" s="214">
        <v>210.24171507047916</v>
      </c>
      <c r="E64" s="214">
        <v>173.77482380851029</v>
      </c>
      <c r="F64" s="214">
        <v>170.1433679313968</v>
      </c>
      <c r="G64" s="100">
        <v>38.894669670218946</v>
      </c>
      <c r="H64" s="100">
        <v>35.127572038903651</v>
      </c>
      <c r="I64" s="100">
        <v>32.746384929520858</v>
      </c>
      <c r="J64" s="100">
        <v>31.529976191489709</v>
      </c>
      <c r="K64" s="100">
        <v>27.860832068603212</v>
      </c>
      <c r="L64" s="213">
        <v>63.938899999999997</v>
      </c>
      <c r="M64" s="213">
        <v>36.194899999999997</v>
      </c>
      <c r="N64" s="213">
        <v>64.743899999999996</v>
      </c>
      <c r="O64" s="213">
        <v>57.150599999999997</v>
      </c>
      <c r="P64" s="213">
        <v>51.3245</v>
      </c>
      <c r="Q64" s="215">
        <v>12.194000000000001</v>
      </c>
      <c r="R64" s="215">
        <v>17.219000000000001</v>
      </c>
      <c r="S64" s="215">
        <v>14.968999999999999</v>
      </c>
      <c r="T64" s="215">
        <v>17.881</v>
      </c>
      <c r="U64" s="215">
        <v>15.304</v>
      </c>
      <c r="V64" s="215">
        <v>0</v>
      </c>
      <c r="W64" s="215">
        <v>0</v>
      </c>
      <c r="X64" s="215">
        <v>0</v>
      </c>
      <c r="Y64" s="215">
        <v>0</v>
      </c>
      <c r="Z64" s="215">
        <v>0</v>
      </c>
      <c r="AA64" s="215">
        <v>0</v>
      </c>
      <c r="AB64" s="215">
        <v>0.76559999999999995</v>
      </c>
      <c r="AC64" s="215">
        <v>0</v>
      </c>
      <c r="AD64" s="215">
        <v>0</v>
      </c>
      <c r="AE64" s="215">
        <v>1.2154</v>
      </c>
      <c r="AF64" s="214">
        <f t="shared" si="1"/>
        <v>0</v>
      </c>
      <c r="AG64" s="214">
        <f t="shared" si="1"/>
        <v>0.76559999999999995</v>
      </c>
      <c r="AH64" s="214">
        <f t="shared" si="1"/>
        <v>0</v>
      </c>
      <c r="AI64" s="214">
        <f t="shared" si="1"/>
        <v>0</v>
      </c>
      <c r="AJ64" s="214">
        <f t="shared" si="1"/>
        <v>1.2154</v>
      </c>
    </row>
    <row r="65" spans="1:36">
      <c r="A65" s="212">
        <v>336</v>
      </c>
      <c r="B65" s="213">
        <v>221.99425642182305</v>
      </c>
      <c r="C65" s="214">
        <v>147.76369165382749</v>
      </c>
      <c r="D65" s="214">
        <v>210.60380168578141</v>
      </c>
      <c r="E65" s="214">
        <v>188.61676131571372</v>
      </c>
      <c r="F65" s="214">
        <v>183.35316694650095</v>
      </c>
      <c r="G65" s="100">
        <v>40.325543578176962</v>
      </c>
      <c r="H65" s="100">
        <v>34.383508346172519</v>
      </c>
      <c r="I65" s="100">
        <v>32.514198314218582</v>
      </c>
      <c r="J65" s="100">
        <v>33.484738684286285</v>
      </c>
      <c r="K65" s="100">
        <v>28.68593305349906</v>
      </c>
      <c r="L65" s="213">
        <v>76.708799999999997</v>
      </c>
      <c r="M65" s="213">
        <v>52.680599999999998</v>
      </c>
      <c r="N65" s="213">
        <v>58.242400000000004</v>
      </c>
      <c r="O65" s="213">
        <v>77.246200000000002</v>
      </c>
      <c r="P65" s="213">
        <v>49.315800000000003</v>
      </c>
      <c r="Q65" s="215">
        <v>14.896000000000001</v>
      </c>
      <c r="R65" s="215">
        <v>14.208</v>
      </c>
      <c r="S65" s="215">
        <v>15.896000000000001</v>
      </c>
      <c r="T65" s="215">
        <v>18.388000000000002</v>
      </c>
      <c r="U65" s="215">
        <v>16.134</v>
      </c>
      <c r="V65" s="215">
        <v>0</v>
      </c>
      <c r="W65" s="215">
        <v>0</v>
      </c>
      <c r="X65" s="215">
        <v>0</v>
      </c>
      <c r="Y65" s="215">
        <v>0</v>
      </c>
      <c r="Z65" s="215">
        <v>0</v>
      </c>
      <c r="AA65" s="215">
        <v>0</v>
      </c>
      <c r="AB65" s="215">
        <v>0</v>
      </c>
      <c r="AC65" s="215">
        <v>0</v>
      </c>
      <c r="AD65" s="215">
        <v>0</v>
      </c>
      <c r="AE65" s="215">
        <v>0</v>
      </c>
      <c r="AF65" s="214">
        <f t="shared" si="1"/>
        <v>0</v>
      </c>
      <c r="AG65" s="214">
        <f t="shared" si="1"/>
        <v>0</v>
      </c>
      <c r="AH65" s="214">
        <f t="shared" si="1"/>
        <v>0</v>
      </c>
      <c r="AI65" s="214">
        <f t="shared" si="1"/>
        <v>0</v>
      </c>
      <c r="AJ65" s="214">
        <f t="shared" si="1"/>
        <v>0</v>
      </c>
    </row>
    <row r="66" spans="1:36">
      <c r="A66" s="212">
        <v>337</v>
      </c>
      <c r="B66" s="213">
        <v>188.83109211521668</v>
      </c>
      <c r="C66" s="214">
        <v>126.56109316212411</v>
      </c>
      <c r="D66" s="214">
        <v>222.42622796133909</v>
      </c>
      <c r="E66" s="214">
        <v>191.36392208491384</v>
      </c>
      <c r="F66" s="214">
        <v>219.36560980748405</v>
      </c>
      <c r="G66" s="100">
        <v>36.288007884783326</v>
      </c>
      <c r="H66" s="100">
        <v>32.495406837875905</v>
      </c>
      <c r="I66" s="100">
        <v>37.218572038660888</v>
      </c>
      <c r="J66" s="100">
        <v>34.375577915086183</v>
      </c>
      <c r="K66" s="100">
        <v>31.645790192515936</v>
      </c>
      <c r="L66" s="213">
        <v>64.178600000000003</v>
      </c>
      <c r="M66" s="213">
        <v>42.586100000000002</v>
      </c>
      <c r="N66" s="213">
        <v>76.112300000000005</v>
      </c>
      <c r="O66" s="213">
        <v>71.986099999999993</v>
      </c>
      <c r="P66" s="213">
        <v>68.261399999999995</v>
      </c>
      <c r="Q66" s="215">
        <v>10.218999999999999</v>
      </c>
      <c r="R66" s="215">
        <v>8.8569999999999993</v>
      </c>
      <c r="S66" s="215">
        <v>18.268000000000001</v>
      </c>
      <c r="T66" s="215">
        <v>18.047000000000001</v>
      </c>
      <c r="U66" s="215">
        <v>21.542999999999999</v>
      </c>
      <c r="V66" s="215">
        <v>0</v>
      </c>
      <c r="W66" s="215">
        <v>0</v>
      </c>
      <c r="X66" s="215">
        <v>0</v>
      </c>
      <c r="Y66" s="215">
        <v>0</v>
      </c>
      <c r="Z66" s="215">
        <v>0</v>
      </c>
      <c r="AA66" s="215">
        <v>0</v>
      </c>
      <c r="AB66" s="215">
        <v>0</v>
      </c>
      <c r="AC66" s="215">
        <v>0</v>
      </c>
      <c r="AD66" s="215">
        <v>0</v>
      </c>
      <c r="AE66" s="215">
        <v>0</v>
      </c>
      <c r="AF66" s="214">
        <f t="shared" si="1"/>
        <v>0</v>
      </c>
      <c r="AG66" s="214">
        <f t="shared" si="1"/>
        <v>0</v>
      </c>
      <c r="AH66" s="214">
        <f t="shared" si="1"/>
        <v>0</v>
      </c>
      <c r="AI66" s="214">
        <f t="shared" si="1"/>
        <v>0</v>
      </c>
      <c r="AJ66" s="214">
        <f t="shared" si="1"/>
        <v>0</v>
      </c>
    </row>
    <row r="67" spans="1:36">
      <c r="A67" s="212">
        <v>338</v>
      </c>
      <c r="B67" s="213">
        <v>167.93571239223607</v>
      </c>
      <c r="C67" s="214">
        <v>152.89478688427081</v>
      </c>
      <c r="D67" s="214">
        <v>198.71100220768662</v>
      </c>
      <c r="E67" s="214">
        <v>199.90347273077049</v>
      </c>
      <c r="F67" s="214">
        <v>193.78400759261609</v>
      </c>
      <c r="G67" s="100">
        <v>34.521887607763929</v>
      </c>
      <c r="H67" s="100">
        <v>36.473813115729172</v>
      </c>
      <c r="I67" s="100">
        <v>36.796597792313385</v>
      </c>
      <c r="J67" s="100">
        <v>36.438427269229521</v>
      </c>
      <c r="K67" s="100">
        <v>29.7544924073839</v>
      </c>
      <c r="L67" s="213">
        <v>62.888199999999998</v>
      </c>
      <c r="M67" s="213">
        <v>69.507599999999996</v>
      </c>
      <c r="N67" s="213">
        <v>74.064099999999996</v>
      </c>
      <c r="O67" s="213">
        <v>69.495699999999999</v>
      </c>
      <c r="P67" s="213">
        <v>67.534599999999998</v>
      </c>
      <c r="Q67" s="215">
        <v>9.3859999999999992</v>
      </c>
      <c r="R67" s="215">
        <v>14.82</v>
      </c>
      <c r="S67" s="215">
        <v>16.481999999999999</v>
      </c>
      <c r="T67" s="215">
        <v>19.876000000000001</v>
      </c>
      <c r="U67" s="215">
        <v>19.193999999999999</v>
      </c>
      <c r="V67" s="215">
        <v>0</v>
      </c>
      <c r="W67" s="215">
        <v>0</v>
      </c>
      <c r="X67" s="215">
        <v>0</v>
      </c>
      <c r="Y67" s="215">
        <v>0</v>
      </c>
      <c r="Z67" s="215">
        <v>0</v>
      </c>
      <c r="AA67" s="215">
        <v>0</v>
      </c>
      <c r="AB67" s="215">
        <v>0</v>
      </c>
      <c r="AC67" s="215">
        <v>0</v>
      </c>
      <c r="AD67" s="215">
        <v>0</v>
      </c>
      <c r="AE67" s="215">
        <v>0</v>
      </c>
      <c r="AF67" s="214">
        <f t="shared" si="1"/>
        <v>0</v>
      </c>
      <c r="AG67" s="214">
        <f t="shared" si="1"/>
        <v>0</v>
      </c>
      <c r="AH67" s="214">
        <f t="shared" si="1"/>
        <v>0</v>
      </c>
      <c r="AI67" s="214">
        <f t="shared" si="1"/>
        <v>0</v>
      </c>
      <c r="AJ67" s="214">
        <f t="shared" si="1"/>
        <v>0</v>
      </c>
    </row>
    <row r="68" spans="1:36">
      <c r="A68" s="212">
        <v>339</v>
      </c>
      <c r="B68" s="213">
        <v>178.14078534547946</v>
      </c>
      <c r="C68" s="214">
        <v>191.41271722237656</v>
      </c>
      <c r="D68" s="214">
        <v>203.20837399183139</v>
      </c>
      <c r="E68" s="214">
        <v>210.25997842329181</v>
      </c>
      <c r="F68" s="214">
        <v>182.54279417820572</v>
      </c>
      <c r="G68" s="100">
        <v>38.040714654520556</v>
      </c>
      <c r="H68" s="100">
        <v>38.76998277762344</v>
      </c>
      <c r="I68" s="100">
        <v>36.91512600816862</v>
      </c>
      <c r="J68" s="100">
        <v>35.226221576708191</v>
      </c>
      <c r="K68" s="100">
        <v>24.877005821794278</v>
      </c>
      <c r="L68" s="213">
        <v>68.145499999999998</v>
      </c>
      <c r="M68" s="213">
        <v>81.093699999999998</v>
      </c>
      <c r="N68" s="213">
        <v>67.740200000000002</v>
      </c>
      <c r="O68" s="213">
        <v>50.306699999999999</v>
      </c>
      <c r="P68" s="213">
        <v>40.560200000000002</v>
      </c>
      <c r="Q68" s="215">
        <v>11.88</v>
      </c>
      <c r="R68" s="215">
        <v>16.492000000000001</v>
      </c>
      <c r="S68" s="215">
        <v>15.287000000000001</v>
      </c>
      <c r="T68" s="215">
        <v>17.245999999999999</v>
      </c>
      <c r="U68" s="215">
        <v>13.029</v>
      </c>
      <c r="V68" s="215">
        <v>0</v>
      </c>
      <c r="W68" s="215">
        <v>0</v>
      </c>
      <c r="X68" s="215">
        <v>0</v>
      </c>
      <c r="Y68" s="215">
        <v>0</v>
      </c>
      <c r="Z68" s="215">
        <v>0</v>
      </c>
      <c r="AA68" s="215">
        <v>0</v>
      </c>
      <c r="AB68" s="215">
        <v>0</v>
      </c>
      <c r="AC68" s="215">
        <v>0</v>
      </c>
      <c r="AD68" s="215">
        <v>0</v>
      </c>
      <c r="AE68" s="215">
        <v>3.3281000000000001</v>
      </c>
      <c r="AF68" s="214">
        <f t="shared" ref="AF68:AJ118" si="2">V68+AA68</f>
        <v>0</v>
      </c>
      <c r="AG68" s="214">
        <f t="shared" si="2"/>
        <v>0</v>
      </c>
      <c r="AH68" s="214">
        <f t="shared" si="2"/>
        <v>0</v>
      </c>
      <c r="AI68" s="214">
        <f t="shared" si="2"/>
        <v>0</v>
      </c>
      <c r="AJ68" s="214">
        <f t="shared" si="2"/>
        <v>3.3281000000000001</v>
      </c>
    </row>
    <row r="69" spans="1:36">
      <c r="A69" s="212">
        <v>340</v>
      </c>
      <c r="B69" s="213">
        <v>172.48105374588229</v>
      </c>
      <c r="C69" s="214">
        <v>171.04681909981755</v>
      </c>
      <c r="D69" s="214">
        <v>197.67331845384354</v>
      </c>
      <c r="E69" s="214">
        <v>192.5006947005395</v>
      </c>
      <c r="F69" s="214">
        <v>194.21935467039174</v>
      </c>
      <c r="G69" s="100">
        <v>36.48904625411771</v>
      </c>
      <c r="H69" s="100">
        <v>36.471080900182457</v>
      </c>
      <c r="I69" s="100">
        <v>33.55198154615649</v>
      </c>
      <c r="J69" s="100">
        <v>34.621005299460492</v>
      </c>
      <c r="K69" s="100">
        <v>26.403345329608261</v>
      </c>
      <c r="L69" s="213">
        <v>57.669499999999999</v>
      </c>
      <c r="M69" s="213">
        <v>67.190799999999996</v>
      </c>
      <c r="N69" s="213">
        <v>52.781999999999996</v>
      </c>
      <c r="O69" s="213">
        <v>66.6541</v>
      </c>
      <c r="P69" s="213">
        <v>58.219900000000003</v>
      </c>
      <c r="Q69" s="215">
        <v>7.7720000000000002</v>
      </c>
      <c r="R69" s="215">
        <v>18.0807</v>
      </c>
      <c r="S69" s="215">
        <v>12.771000000000001</v>
      </c>
      <c r="T69" s="215">
        <v>17.114999999999998</v>
      </c>
      <c r="U69" s="215">
        <v>16.788</v>
      </c>
      <c r="V69" s="215">
        <v>0</v>
      </c>
      <c r="W69" s="215">
        <v>0</v>
      </c>
      <c r="X69" s="215">
        <v>0.01</v>
      </c>
      <c r="Y69" s="215">
        <v>0</v>
      </c>
      <c r="Z69" s="215">
        <v>0</v>
      </c>
      <c r="AA69" s="215">
        <v>0</v>
      </c>
      <c r="AB69" s="215">
        <v>0</v>
      </c>
      <c r="AC69" s="215">
        <v>4.2473999999999998</v>
      </c>
      <c r="AD69" s="215">
        <v>0</v>
      </c>
      <c r="AE69" s="215">
        <v>0</v>
      </c>
      <c r="AF69" s="214">
        <f t="shared" si="2"/>
        <v>0</v>
      </c>
      <c r="AG69" s="214">
        <f t="shared" si="2"/>
        <v>0</v>
      </c>
      <c r="AH69" s="214">
        <f t="shared" si="2"/>
        <v>4.2573999999999996</v>
      </c>
      <c r="AI69" s="214">
        <f t="shared" si="2"/>
        <v>0</v>
      </c>
      <c r="AJ69" s="214">
        <f t="shared" si="2"/>
        <v>0</v>
      </c>
    </row>
    <row r="70" spans="1:36">
      <c r="A70" s="212">
        <v>341</v>
      </c>
      <c r="B70" s="213">
        <v>164.71743559299492</v>
      </c>
      <c r="C70" s="214">
        <v>142.7087515924344</v>
      </c>
      <c r="D70" s="214">
        <v>158.23926703957414</v>
      </c>
      <c r="E70" s="214">
        <v>201.49439562362483</v>
      </c>
      <c r="F70" s="214">
        <v>213.41662097712239</v>
      </c>
      <c r="G70" s="100">
        <v>32.696564407005091</v>
      </c>
      <c r="H70" s="100">
        <v>34.901148407565607</v>
      </c>
      <c r="I70" s="100">
        <v>29.520332960425861</v>
      </c>
      <c r="J70" s="100">
        <v>35.248704376375173</v>
      </c>
      <c r="K70" s="100">
        <v>29.984079022877616</v>
      </c>
      <c r="L70" s="213">
        <v>51.735999999999997</v>
      </c>
      <c r="M70" s="213">
        <v>50.687100000000001</v>
      </c>
      <c r="N70" s="213">
        <v>40.877600000000001</v>
      </c>
      <c r="O70" s="213">
        <v>77.871899999999997</v>
      </c>
      <c r="P70" s="213">
        <v>69.618300000000005</v>
      </c>
      <c r="Q70" s="215">
        <v>4.9850000000000003</v>
      </c>
      <c r="R70" s="215">
        <v>11.137</v>
      </c>
      <c r="S70" s="215">
        <v>11.907</v>
      </c>
      <c r="T70" s="215">
        <v>20.513000000000002</v>
      </c>
      <c r="U70" s="215">
        <v>16.704999999999998</v>
      </c>
      <c r="V70" s="215">
        <v>0</v>
      </c>
      <c r="W70" s="215">
        <v>0</v>
      </c>
      <c r="X70" s="215">
        <v>0</v>
      </c>
      <c r="Y70" s="215">
        <v>0</v>
      </c>
      <c r="Z70" s="215">
        <v>0</v>
      </c>
      <c r="AA70" s="215">
        <v>0</v>
      </c>
      <c r="AB70" s="215">
        <v>0</v>
      </c>
      <c r="AC70" s="215">
        <v>18.653099999999998</v>
      </c>
      <c r="AD70" s="215">
        <v>0</v>
      </c>
      <c r="AE70" s="215">
        <v>0</v>
      </c>
      <c r="AF70" s="214">
        <f t="shared" si="2"/>
        <v>0</v>
      </c>
      <c r="AG70" s="214">
        <f t="shared" si="2"/>
        <v>0</v>
      </c>
      <c r="AH70" s="214">
        <f t="shared" si="2"/>
        <v>18.653099999999998</v>
      </c>
      <c r="AI70" s="214">
        <f t="shared" si="2"/>
        <v>0</v>
      </c>
      <c r="AJ70" s="214">
        <f t="shared" si="2"/>
        <v>0</v>
      </c>
    </row>
    <row r="71" spans="1:36">
      <c r="A71" s="212">
        <v>342</v>
      </c>
      <c r="B71" s="213">
        <v>176.03909793069397</v>
      </c>
      <c r="C71" s="214">
        <v>153.95529925425944</v>
      </c>
      <c r="D71" s="214">
        <v>152.09166907078657</v>
      </c>
      <c r="E71" s="214">
        <v>225.19962768437938</v>
      </c>
      <c r="F71" s="214">
        <v>216.76682094650991</v>
      </c>
      <c r="G71" s="100">
        <v>35.401002069306024</v>
      </c>
      <c r="H71" s="100">
        <v>33.789400745740551</v>
      </c>
      <c r="I71" s="100">
        <v>27.090730929213457</v>
      </c>
      <c r="J71" s="100">
        <v>37.737572315620604</v>
      </c>
      <c r="K71" s="100">
        <v>29.066879053490084</v>
      </c>
      <c r="L71" s="213">
        <v>47.956400000000002</v>
      </c>
      <c r="M71" s="213">
        <v>38.929000000000002</v>
      </c>
      <c r="N71" s="213">
        <v>32.320300000000003</v>
      </c>
      <c r="O71" s="213">
        <v>82.054100000000005</v>
      </c>
      <c r="P71" s="213">
        <v>60.326700000000002</v>
      </c>
      <c r="Q71" s="215">
        <v>6.8540000000000001</v>
      </c>
      <c r="R71" s="215">
        <v>9.3945000000000007</v>
      </c>
      <c r="S71" s="215">
        <v>10.173</v>
      </c>
      <c r="T71" s="215">
        <v>22.989000000000001</v>
      </c>
      <c r="U71" s="215">
        <v>15.705</v>
      </c>
      <c r="V71" s="215">
        <v>0</v>
      </c>
      <c r="W71" s="215">
        <v>0</v>
      </c>
      <c r="X71" s="215">
        <v>0</v>
      </c>
      <c r="Y71" s="215">
        <v>0</v>
      </c>
      <c r="Z71" s="215">
        <v>0</v>
      </c>
      <c r="AA71" s="215">
        <v>0</v>
      </c>
      <c r="AB71" s="215">
        <v>0</v>
      </c>
      <c r="AC71" s="215">
        <v>9.8926999999999996</v>
      </c>
      <c r="AD71" s="215">
        <v>0</v>
      </c>
      <c r="AE71" s="215">
        <v>0</v>
      </c>
      <c r="AF71" s="214">
        <f t="shared" si="2"/>
        <v>0</v>
      </c>
      <c r="AG71" s="214">
        <f t="shared" si="2"/>
        <v>0</v>
      </c>
      <c r="AH71" s="214">
        <f t="shared" si="2"/>
        <v>9.8926999999999996</v>
      </c>
      <c r="AI71" s="214">
        <f t="shared" si="2"/>
        <v>0</v>
      </c>
      <c r="AJ71" s="214">
        <f t="shared" si="2"/>
        <v>0</v>
      </c>
    </row>
    <row r="72" spans="1:36">
      <c r="A72" s="212">
        <v>343</v>
      </c>
      <c r="B72" s="213">
        <v>227.37319934572622</v>
      </c>
      <c r="C72" s="214">
        <v>158.63105559304506</v>
      </c>
      <c r="D72" s="214">
        <v>164.7535340858272</v>
      </c>
      <c r="E72" s="214">
        <v>216.99612799217329</v>
      </c>
      <c r="F72" s="214">
        <v>207.79792131560831</v>
      </c>
      <c r="G72" s="100">
        <v>36.456400654273779</v>
      </c>
      <c r="H72" s="100">
        <v>32.878844406954933</v>
      </c>
      <c r="I72" s="100">
        <v>27.853165914172788</v>
      </c>
      <c r="J72" s="100">
        <v>36.9383720078267</v>
      </c>
      <c r="K72" s="100">
        <v>29.662378684391683</v>
      </c>
      <c r="L72" s="213">
        <v>49.9407</v>
      </c>
      <c r="M72" s="213">
        <v>35.715200000000003</v>
      </c>
      <c r="N72" s="213">
        <v>20.334800000000001</v>
      </c>
      <c r="O72" s="213">
        <v>77.027900000000002</v>
      </c>
      <c r="P72" s="213">
        <v>60.371600000000001</v>
      </c>
      <c r="Q72" s="215">
        <v>11.696</v>
      </c>
      <c r="R72" s="215">
        <v>7.6365999999999996</v>
      </c>
      <c r="S72" s="215">
        <v>9.7140000000000004</v>
      </c>
      <c r="T72" s="215">
        <v>22.262</v>
      </c>
      <c r="U72" s="215">
        <v>16.271999999999998</v>
      </c>
      <c r="V72" s="215">
        <v>0</v>
      </c>
      <c r="W72" s="215">
        <v>0</v>
      </c>
      <c r="X72" s="215">
        <v>0</v>
      </c>
      <c r="Y72" s="215">
        <v>0</v>
      </c>
      <c r="Z72" s="215">
        <v>0</v>
      </c>
      <c r="AA72" s="215">
        <v>0</v>
      </c>
      <c r="AB72" s="215">
        <v>0</v>
      </c>
      <c r="AC72" s="215">
        <v>8.7913999999999994</v>
      </c>
      <c r="AD72" s="215">
        <v>0</v>
      </c>
      <c r="AE72" s="215">
        <v>0</v>
      </c>
      <c r="AF72" s="214">
        <f t="shared" si="2"/>
        <v>0</v>
      </c>
      <c r="AG72" s="214">
        <f t="shared" si="2"/>
        <v>0</v>
      </c>
      <c r="AH72" s="214">
        <f t="shared" si="2"/>
        <v>8.7913999999999994</v>
      </c>
      <c r="AI72" s="214">
        <f t="shared" si="2"/>
        <v>0</v>
      </c>
      <c r="AJ72" s="214">
        <f t="shared" si="2"/>
        <v>0</v>
      </c>
    </row>
    <row r="73" spans="1:36">
      <c r="A73" s="212">
        <v>344</v>
      </c>
      <c r="B73" s="213">
        <v>231.83487497620635</v>
      </c>
      <c r="C73" s="214">
        <v>162.0018628237444</v>
      </c>
      <c r="D73" s="214">
        <v>191.9752533770141</v>
      </c>
      <c r="E73" s="214">
        <v>204.15351993075498</v>
      </c>
      <c r="F73" s="214">
        <v>195.91433199231062</v>
      </c>
      <c r="G73" s="100">
        <v>38.375825023793674</v>
      </c>
      <c r="H73" s="100">
        <v>33.708437176255607</v>
      </c>
      <c r="I73" s="100">
        <v>34.176646622985899</v>
      </c>
      <c r="J73" s="100">
        <v>36.442480069245043</v>
      </c>
      <c r="K73" s="100">
        <v>30.399568007689375</v>
      </c>
      <c r="L73" s="213">
        <v>65.789599999999993</v>
      </c>
      <c r="M73" s="213">
        <v>44.446800000000003</v>
      </c>
      <c r="N73" s="213">
        <v>50.424700000000001</v>
      </c>
      <c r="O73" s="213">
        <v>73.305599999999998</v>
      </c>
      <c r="P73" s="213">
        <v>66.864500000000007</v>
      </c>
      <c r="Q73" s="215">
        <v>11.069000000000001</v>
      </c>
      <c r="R73" s="215">
        <v>9.2070000000000007</v>
      </c>
      <c r="S73" s="215">
        <v>13.741</v>
      </c>
      <c r="T73" s="215">
        <v>21.75</v>
      </c>
      <c r="U73" s="215">
        <v>18.236999999999998</v>
      </c>
      <c r="V73" s="215">
        <v>0</v>
      </c>
      <c r="W73" s="215">
        <v>0</v>
      </c>
      <c r="X73" s="215">
        <v>0</v>
      </c>
      <c r="Y73" s="215">
        <v>0</v>
      </c>
      <c r="Z73" s="215">
        <v>0</v>
      </c>
      <c r="AA73" s="215">
        <v>0</v>
      </c>
      <c r="AB73" s="215">
        <v>0</v>
      </c>
      <c r="AC73" s="215">
        <v>14.054399999999999</v>
      </c>
      <c r="AD73" s="215">
        <v>0</v>
      </c>
      <c r="AE73" s="215">
        <v>0</v>
      </c>
      <c r="AF73" s="214">
        <f t="shared" si="2"/>
        <v>0</v>
      </c>
      <c r="AG73" s="214">
        <f t="shared" si="2"/>
        <v>0</v>
      </c>
      <c r="AH73" s="214">
        <f t="shared" si="2"/>
        <v>14.054399999999999</v>
      </c>
      <c r="AI73" s="214">
        <f t="shared" si="2"/>
        <v>0</v>
      </c>
      <c r="AJ73" s="214">
        <f t="shared" si="2"/>
        <v>0</v>
      </c>
    </row>
    <row r="74" spans="1:36">
      <c r="A74" s="212">
        <v>345</v>
      </c>
      <c r="B74" s="213">
        <v>233.24380045325034</v>
      </c>
      <c r="C74" s="214">
        <v>182.71055140723229</v>
      </c>
      <c r="D74" s="214">
        <v>194.61991442364518</v>
      </c>
      <c r="E74" s="214">
        <v>195.09072030037572</v>
      </c>
      <c r="F74" s="214">
        <v>200.69692500796188</v>
      </c>
      <c r="G74" s="100">
        <v>37.649199546749664</v>
      </c>
      <c r="H74" s="100">
        <v>38.1912485927677</v>
      </c>
      <c r="I74" s="100">
        <v>33.319685576354821</v>
      </c>
      <c r="J74" s="100">
        <v>35.014579699624264</v>
      </c>
      <c r="K74" s="100">
        <v>28.899274992038119</v>
      </c>
      <c r="L74" s="213">
        <v>66.062299999999993</v>
      </c>
      <c r="M74" s="213">
        <v>77.170299999999997</v>
      </c>
      <c r="N74" s="213">
        <v>41.7256</v>
      </c>
      <c r="O74" s="213">
        <v>63.160899999999998</v>
      </c>
      <c r="P74" s="213">
        <v>62.126300000000001</v>
      </c>
      <c r="Q74" s="215">
        <v>14.289</v>
      </c>
      <c r="R74" s="215">
        <v>15.1548</v>
      </c>
      <c r="S74" s="215">
        <v>10.454000000000001</v>
      </c>
      <c r="T74" s="215">
        <v>18.768000000000001</v>
      </c>
      <c r="U74" s="215">
        <v>18.818999999999999</v>
      </c>
      <c r="V74" s="215">
        <v>0</v>
      </c>
      <c r="W74" s="215">
        <v>0</v>
      </c>
      <c r="X74" s="215">
        <v>0</v>
      </c>
      <c r="Y74" s="215">
        <v>0</v>
      </c>
      <c r="Z74" s="215">
        <v>0</v>
      </c>
      <c r="AA74" s="215">
        <v>0</v>
      </c>
      <c r="AB74" s="215">
        <v>0</v>
      </c>
      <c r="AC74" s="215">
        <v>0</v>
      </c>
      <c r="AD74" s="215">
        <v>0</v>
      </c>
      <c r="AE74" s="215">
        <v>0</v>
      </c>
      <c r="AF74" s="214">
        <f t="shared" si="2"/>
        <v>0</v>
      </c>
      <c r="AG74" s="214">
        <f t="shared" si="2"/>
        <v>0</v>
      </c>
      <c r="AH74" s="214">
        <f t="shared" si="2"/>
        <v>0</v>
      </c>
      <c r="AI74" s="214">
        <f t="shared" si="2"/>
        <v>0</v>
      </c>
      <c r="AJ74" s="214">
        <f t="shared" si="2"/>
        <v>0</v>
      </c>
    </row>
    <row r="75" spans="1:36">
      <c r="A75" s="212">
        <v>346</v>
      </c>
      <c r="B75" s="213">
        <v>256.76736922199939</v>
      </c>
      <c r="C75" s="214">
        <v>182.51971334598758</v>
      </c>
      <c r="D75" s="214">
        <v>200.53927297688364</v>
      </c>
      <c r="E75" s="214">
        <v>168.78989697745874</v>
      </c>
      <c r="F75" s="214">
        <v>182.34467645489553</v>
      </c>
      <c r="G75" s="100">
        <v>39.319030778000617</v>
      </c>
      <c r="H75" s="100">
        <v>37.19558665401243</v>
      </c>
      <c r="I75" s="100">
        <v>34.673927023116349</v>
      </c>
      <c r="J75" s="100">
        <v>35.632103022541258</v>
      </c>
      <c r="K75" s="100">
        <v>26.558223545104468</v>
      </c>
      <c r="L75" s="213">
        <v>73.541399999999996</v>
      </c>
      <c r="M75" s="213">
        <v>71.238200000000006</v>
      </c>
      <c r="N75" s="213">
        <v>56.418799999999997</v>
      </c>
      <c r="O75" s="213">
        <v>70.374799999999993</v>
      </c>
      <c r="P75" s="213">
        <v>45.713999999999999</v>
      </c>
      <c r="Q75" s="215">
        <v>13.132</v>
      </c>
      <c r="R75" s="215">
        <v>13.423</v>
      </c>
      <c r="S75" s="215">
        <v>14.522</v>
      </c>
      <c r="T75" s="215">
        <v>18.28</v>
      </c>
      <c r="U75" s="215">
        <v>13.877000000000001</v>
      </c>
      <c r="V75" s="215">
        <v>0</v>
      </c>
      <c r="W75" s="215">
        <v>0</v>
      </c>
      <c r="X75" s="215">
        <v>0</v>
      </c>
      <c r="Y75" s="215">
        <v>0</v>
      </c>
      <c r="Z75" s="215">
        <v>0</v>
      </c>
      <c r="AA75" s="215">
        <v>0</v>
      </c>
      <c r="AB75" s="215">
        <v>0</v>
      </c>
      <c r="AC75" s="215">
        <v>0</v>
      </c>
      <c r="AD75" s="215">
        <v>0</v>
      </c>
      <c r="AE75" s="215">
        <v>0</v>
      </c>
      <c r="AF75" s="214">
        <f t="shared" si="2"/>
        <v>0</v>
      </c>
      <c r="AG75" s="214">
        <f t="shared" si="2"/>
        <v>0</v>
      </c>
      <c r="AH75" s="214">
        <f t="shared" si="2"/>
        <v>0</v>
      </c>
      <c r="AI75" s="214">
        <f t="shared" si="2"/>
        <v>0</v>
      </c>
      <c r="AJ75" s="214">
        <f t="shared" si="2"/>
        <v>0</v>
      </c>
    </row>
    <row r="76" spans="1:36">
      <c r="A76" s="212">
        <v>347</v>
      </c>
      <c r="B76" s="213">
        <v>252.55515869880344</v>
      </c>
      <c r="C76" s="214">
        <v>194.7727579922753</v>
      </c>
      <c r="D76" s="214">
        <v>206.21757685368601</v>
      </c>
      <c r="E76" s="214">
        <v>164.3962906702302</v>
      </c>
      <c r="F76" s="214">
        <v>135.89162565510196</v>
      </c>
      <c r="G76" s="100">
        <v>39.618941301196536</v>
      </c>
      <c r="H76" s="100">
        <v>36.218942007724692</v>
      </c>
      <c r="I76" s="100">
        <v>33.636723146314004</v>
      </c>
      <c r="J76" s="100">
        <v>32.984309329769786</v>
      </c>
      <c r="K76" s="100">
        <v>25.436674344898051</v>
      </c>
      <c r="L76" s="213">
        <v>70.210499999999996</v>
      </c>
      <c r="M76" s="213">
        <v>60.832799999999999</v>
      </c>
      <c r="N76" s="213">
        <v>67.684299999999993</v>
      </c>
      <c r="O76" s="213">
        <v>63.868600000000001</v>
      </c>
      <c r="P76" s="213">
        <v>33.639800000000001</v>
      </c>
      <c r="Q76" s="215">
        <v>12.237</v>
      </c>
      <c r="R76" s="215">
        <v>12.878</v>
      </c>
      <c r="S76" s="215">
        <v>14.573</v>
      </c>
      <c r="T76" s="215">
        <v>15.696</v>
      </c>
      <c r="U76" s="215">
        <v>12.222</v>
      </c>
      <c r="V76" s="215">
        <v>0</v>
      </c>
      <c r="W76" s="215">
        <v>0</v>
      </c>
      <c r="X76" s="215">
        <v>0</v>
      </c>
      <c r="Y76" s="215">
        <v>0</v>
      </c>
      <c r="Z76" s="215">
        <v>0</v>
      </c>
      <c r="AA76" s="215">
        <v>0</v>
      </c>
      <c r="AB76" s="215">
        <v>0</v>
      </c>
      <c r="AC76" s="215">
        <v>0</v>
      </c>
      <c r="AD76" s="215">
        <v>0</v>
      </c>
      <c r="AE76" s="215">
        <v>6.7946999999999997</v>
      </c>
      <c r="AF76" s="214">
        <f t="shared" si="2"/>
        <v>0</v>
      </c>
      <c r="AG76" s="214">
        <f t="shared" si="2"/>
        <v>0</v>
      </c>
      <c r="AH76" s="214">
        <f t="shared" si="2"/>
        <v>0</v>
      </c>
      <c r="AI76" s="214">
        <f t="shared" si="2"/>
        <v>0</v>
      </c>
      <c r="AJ76" s="214">
        <f t="shared" si="2"/>
        <v>6.7946999999999997</v>
      </c>
    </row>
    <row r="77" spans="1:36">
      <c r="A77" s="212">
        <v>348</v>
      </c>
      <c r="B77" s="213">
        <v>220.83569796101585</v>
      </c>
      <c r="C77" s="214">
        <v>221.2870425157048</v>
      </c>
      <c r="D77" s="214">
        <v>192.86203540808404</v>
      </c>
      <c r="E77" s="214">
        <v>175.48153319367825</v>
      </c>
      <c r="F77" s="214">
        <v>152.64432768475456</v>
      </c>
      <c r="G77" s="100">
        <v>36.572002038984152</v>
      </c>
      <c r="H77" s="100">
        <v>35.441357484295189</v>
      </c>
      <c r="I77" s="100">
        <v>32.620664591915954</v>
      </c>
      <c r="J77" s="100">
        <v>30.034566806321742</v>
      </c>
      <c r="K77" s="100">
        <v>29.539372315245465</v>
      </c>
      <c r="L77" s="213">
        <v>59.763399999999997</v>
      </c>
      <c r="M77" s="213">
        <v>61.559199999999997</v>
      </c>
      <c r="N77" s="213">
        <v>49.5884</v>
      </c>
      <c r="O77" s="213">
        <v>33.4726</v>
      </c>
      <c r="P77" s="213">
        <v>67.520799999999994</v>
      </c>
      <c r="Q77" s="215">
        <v>9.0779999999999994</v>
      </c>
      <c r="R77" s="215">
        <v>14.571999999999999</v>
      </c>
      <c r="S77" s="215">
        <v>12.98</v>
      </c>
      <c r="T77" s="215">
        <v>13.003</v>
      </c>
      <c r="U77" s="215">
        <v>19.620999999999999</v>
      </c>
      <c r="V77" s="215">
        <v>0</v>
      </c>
      <c r="W77" s="215">
        <v>0</v>
      </c>
      <c r="X77" s="215">
        <v>0</v>
      </c>
      <c r="Y77" s="215">
        <v>0</v>
      </c>
      <c r="Z77" s="215">
        <v>0</v>
      </c>
      <c r="AA77" s="215">
        <v>0</v>
      </c>
      <c r="AB77" s="215">
        <v>0</v>
      </c>
      <c r="AC77" s="215">
        <v>0</v>
      </c>
      <c r="AD77" s="215">
        <v>0</v>
      </c>
      <c r="AE77" s="215">
        <v>0</v>
      </c>
      <c r="AF77" s="214">
        <f t="shared" si="2"/>
        <v>0</v>
      </c>
      <c r="AG77" s="214">
        <f t="shared" si="2"/>
        <v>0</v>
      </c>
      <c r="AH77" s="214">
        <f t="shared" si="2"/>
        <v>0</v>
      </c>
      <c r="AI77" s="214">
        <f t="shared" si="2"/>
        <v>0</v>
      </c>
      <c r="AJ77" s="214">
        <f t="shared" si="2"/>
        <v>0</v>
      </c>
    </row>
    <row r="78" spans="1:36">
      <c r="A78" s="212">
        <v>349</v>
      </c>
      <c r="B78" s="213">
        <v>227.31151045268771</v>
      </c>
      <c r="C78" s="214">
        <v>231.21863737669901</v>
      </c>
      <c r="D78" s="214">
        <v>194.70227922407682</v>
      </c>
      <c r="E78" s="214">
        <v>162.80417100860913</v>
      </c>
      <c r="F78" s="214">
        <v>148.4439355312478</v>
      </c>
      <c r="G78" s="100">
        <v>39.215489547312302</v>
      </c>
      <c r="H78" s="100">
        <v>37.327762623301005</v>
      </c>
      <c r="I78" s="100">
        <v>31.563820775923169</v>
      </c>
      <c r="J78" s="100">
        <v>32.23162899139087</v>
      </c>
      <c r="K78" s="100">
        <v>28.473064468752206</v>
      </c>
      <c r="L78" s="213">
        <v>67.243899999999996</v>
      </c>
      <c r="M78" s="213">
        <v>66.607500000000002</v>
      </c>
      <c r="N78" s="213">
        <v>32.084200000000003</v>
      </c>
      <c r="O78" s="213">
        <v>44.979199999999999</v>
      </c>
      <c r="P78" s="213">
        <v>56.604399999999998</v>
      </c>
      <c r="Q78" s="215">
        <v>9.202</v>
      </c>
      <c r="R78" s="215">
        <v>12.599</v>
      </c>
      <c r="S78" s="215">
        <v>14.035</v>
      </c>
      <c r="T78" s="215">
        <v>16.864000000000001</v>
      </c>
      <c r="U78" s="215">
        <v>16.655000000000001</v>
      </c>
      <c r="V78" s="215">
        <v>0</v>
      </c>
      <c r="W78" s="215">
        <v>0</v>
      </c>
      <c r="X78" s="215">
        <v>0.90610000000000002</v>
      </c>
      <c r="Y78" s="215">
        <v>0</v>
      </c>
      <c r="Z78" s="215">
        <v>0</v>
      </c>
      <c r="AA78" s="215">
        <v>0</v>
      </c>
      <c r="AB78" s="215">
        <v>0</v>
      </c>
      <c r="AC78" s="215">
        <v>0</v>
      </c>
      <c r="AD78" s="215">
        <v>0</v>
      </c>
      <c r="AE78" s="215">
        <v>3.6959</v>
      </c>
      <c r="AF78" s="214">
        <f t="shared" si="2"/>
        <v>0</v>
      </c>
      <c r="AG78" s="214">
        <f t="shared" si="2"/>
        <v>0</v>
      </c>
      <c r="AH78" s="214">
        <f t="shared" si="2"/>
        <v>0.90610000000000002</v>
      </c>
      <c r="AI78" s="214">
        <f t="shared" si="2"/>
        <v>0</v>
      </c>
      <c r="AJ78" s="214">
        <f t="shared" si="2"/>
        <v>3.6959</v>
      </c>
    </row>
    <row r="79" spans="1:36">
      <c r="A79" s="212">
        <v>350</v>
      </c>
      <c r="B79" s="213">
        <v>227.54097983720135</v>
      </c>
      <c r="C79" s="214">
        <v>230.2734911931999</v>
      </c>
      <c r="D79" s="214">
        <v>191.79311694703065</v>
      </c>
      <c r="E79" s="214">
        <v>169.0987959009442</v>
      </c>
      <c r="F79" s="214">
        <v>142.25511180810082</v>
      </c>
      <c r="G79" s="100">
        <v>39.798020162798686</v>
      </c>
      <c r="H79" s="100">
        <v>32.975808806800096</v>
      </c>
      <c r="I79" s="100">
        <v>33.199283052969349</v>
      </c>
      <c r="J79" s="100">
        <v>32.875004099055815</v>
      </c>
      <c r="K79" s="100">
        <v>29.2508881918992</v>
      </c>
      <c r="L79" s="213">
        <v>66.994399999999999</v>
      </c>
      <c r="M79" s="213">
        <v>46.728900000000003</v>
      </c>
      <c r="N79" s="213">
        <v>36.555999999999997</v>
      </c>
      <c r="O79" s="213">
        <v>56.442599999999999</v>
      </c>
      <c r="P79" s="213">
        <v>66.403099999999995</v>
      </c>
      <c r="Q79" s="215">
        <v>10.661</v>
      </c>
      <c r="R79" s="215">
        <v>8.9770000000000003</v>
      </c>
      <c r="S79" s="215">
        <v>16.594999999999999</v>
      </c>
      <c r="T79" s="215">
        <v>16.689</v>
      </c>
      <c r="U79" s="215">
        <v>17.998999999999999</v>
      </c>
      <c r="V79" s="215">
        <v>0</v>
      </c>
      <c r="W79" s="215">
        <v>0</v>
      </c>
      <c r="X79" s="215">
        <v>0.91900000000000004</v>
      </c>
      <c r="Y79" s="215">
        <v>0</v>
      </c>
      <c r="Z79" s="215">
        <v>0</v>
      </c>
      <c r="AA79" s="215">
        <v>0</v>
      </c>
      <c r="AB79" s="215">
        <v>0</v>
      </c>
      <c r="AC79" s="215">
        <v>0</v>
      </c>
      <c r="AD79" s="215">
        <v>0</v>
      </c>
      <c r="AE79" s="215">
        <v>0</v>
      </c>
      <c r="AF79" s="214">
        <f t="shared" si="2"/>
        <v>0</v>
      </c>
      <c r="AG79" s="214">
        <f t="shared" si="2"/>
        <v>0</v>
      </c>
      <c r="AH79" s="214">
        <f t="shared" si="2"/>
        <v>0.91900000000000004</v>
      </c>
      <c r="AI79" s="214">
        <f t="shared" si="2"/>
        <v>0</v>
      </c>
      <c r="AJ79" s="214">
        <f t="shared" si="2"/>
        <v>0</v>
      </c>
    </row>
    <row r="80" spans="1:36">
      <c r="A80" s="212">
        <v>351</v>
      </c>
      <c r="B80" s="213">
        <v>227.36097476082219</v>
      </c>
      <c r="C80" s="214">
        <v>190.74322380836202</v>
      </c>
      <c r="D80" s="214">
        <v>199.14814165344848</v>
      </c>
      <c r="E80" s="214">
        <v>174.17054805475593</v>
      </c>
      <c r="F80" s="214">
        <v>151.46527383855101</v>
      </c>
      <c r="G80" s="100">
        <v>38.447225239177797</v>
      </c>
      <c r="H80" s="100">
        <v>33.63817619163796</v>
      </c>
      <c r="I80" s="100">
        <v>38.474558346551497</v>
      </c>
      <c r="J80" s="100">
        <v>33.718351945244081</v>
      </c>
      <c r="K80" s="100">
        <v>31.093626161448963</v>
      </c>
      <c r="L80" s="213">
        <v>70.205500000000001</v>
      </c>
      <c r="M80" s="213">
        <v>60.351799999999997</v>
      </c>
      <c r="N80" s="213">
        <v>71.282600000000002</v>
      </c>
      <c r="O80" s="213">
        <v>45.0824</v>
      </c>
      <c r="P80" s="213">
        <v>82.902199999999993</v>
      </c>
      <c r="Q80" s="215">
        <v>10.077999999999999</v>
      </c>
      <c r="R80" s="215">
        <v>13.606999999999999</v>
      </c>
      <c r="S80" s="215">
        <v>19.044</v>
      </c>
      <c r="T80" s="215">
        <v>16.849</v>
      </c>
      <c r="U80" s="215">
        <v>19.619</v>
      </c>
      <c r="V80" s="215">
        <v>0</v>
      </c>
      <c r="W80" s="215">
        <v>0</v>
      </c>
      <c r="X80" s="215">
        <v>5.1999999999999998E-3</v>
      </c>
      <c r="Y80" s="215">
        <v>0</v>
      </c>
      <c r="Z80" s="215">
        <v>0</v>
      </c>
      <c r="AA80" s="215">
        <v>0</v>
      </c>
      <c r="AB80" s="215">
        <v>0</v>
      </c>
      <c r="AC80" s="215">
        <v>0</v>
      </c>
      <c r="AD80" s="215">
        <v>0</v>
      </c>
      <c r="AE80" s="215">
        <v>0</v>
      </c>
      <c r="AF80" s="214">
        <f t="shared" si="2"/>
        <v>0</v>
      </c>
      <c r="AG80" s="214">
        <f t="shared" si="2"/>
        <v>0</v>
      </c>
      <c r="AH80" s="214">
        <f t="shared" si="2"/>
        <v>5.1999999999999998E-3</v>
      </c>
      <c r="AI80" s="214">
        <f t="shared" si="2"/>
        <v>0</v>
      </c>
      <c r="AJ80" s="214">
        <f t="shared" si="2"/>
        <v>0</v>
      </c>
    </row>
    <row r="81" spans="1:36">
      <c r="A81" s="212">
        <v>352</v>
      </c>
      <c r="B81" s="213">
        <v>213.77463260720566</v>
      </c>
      <c r="C81" s="214">
        <v>187.57645439209659</v>
      </c>
      <c r="D81" s="214">
        <v>204.09445602235431</v>
      </c>
      <c r="E81" s="214">
        <v>167.79198937782633</v>
      </c>
      <c r="F81" s="214">
        <v>168.02172026955014</v>
      </c>
      <c r="G81" s="100">
        <v>37.449967392794328</v>
      </c>
      <c r="H81" s="100">
        <v>36.133245607903397</v>
      </c>
      <c r="I81" s="100">
        <v>39.647043977645694</v>
      </c>
      <c r="J81" s="100">
        <v>33.007310622173669</v>
      </c>
      <c r="K81" s="100">
        <v>29.79527973044987</v>
      </c>
      <c r="L81" s="213">
        <v>50.721200000000003</v>
      </c>
      <c r="M81" s="213">
        <v>59.866399999999999</v>
      </c>
      <c r="N81" s="213">
        <v>78.279499999999999</v>
      </c>
      <c r="O81" s="213">
        <v>46.773000000000003</v>
      </c>
      <c r="P81" s="213">
        <v>81.289599999999993</v>
      </c>
      <c r="Q81" s="215">
        <v>8.9469999999999992</v>
      </c>
      <c r="R81" s="215">
        <v>14.484</v>
      </c>
      <c r="S81" s="215">
        <v>20.114999999999998</v>
      </c>
      <c r="T81" s="215">
        <v>16.134</v>
      </c>
      <c r="U81" s="215">
        <v>18.245999999999999</v>
      </c>
      <c r="V81" s="215">
        <v>0</v>
      </c>
      <c r="W81" s="215">
        <v>0</v>
      </c>
      <c r="X81" s="215">
        <v>0</v>
      </c>
      <c r="Y81" s="215">
        <v>0</v>
      </c>
      <c r="Z81" s="215">
        <v>0</v>
      </c>
      <c r="AA81" s="215">
        <v>0</v>
      </c>
      <c r="AB81" s="215">
        <v>0</v>
      </c>
      <c r="AC81" s="215">
        <v>0</v>
      </c>
      <c r="AD81" s="215">
        <v>0</v>
      </c>
      <c r="AE81" s="215">
        <v>0</v>
      </c>
      <c r="AF81" s="214">
        <f t="shared" si="2"/>
        <v>0</v>
      </c>
      <c r="AG81" s="214">
        <f t="shared" si="2"/>
        <v>0</v>
      </c>
      <c r="AH81" s="214">
        <f t="shared" si="2"/>
        <v>0</v>
      </c>
      <c r="AI81" s="214">
        <f t="shared" si="2"/>
        <v>0</v>
      </c>
      <c r="AJ81" s="214">
        <f t="shared" si="2"/>
        <v>0</v>
      </c>
    </row>
    <row r="82" spans="1:36">
      <c r="A82" s="212">
        <v>353</v>
      </c>
      <c r="B82" s="213">
        <v>215.17854017560836</v>
      </c>
      <c r="C82" s="214">
        <v>175.67251706944117</v>
      </c>
      <c r="D82" s="214">
        <v>203.89846983882899</v>
      </c>
      <c r="E82" s="214">
        <v>147.89362168605655</v>
      </c>
      <c r="F82" s="214">
        <v>166.65257377763223</v>
      </c>
      <c r="G82" s="100">
        <v>40.808559824391651</v>
      </c>
      <c r="H82" s="100">
        <v>34.962782930558824</v>
      </c>
      <c r="I82" s="100">
        <v>34.42383016117099</v>
      </c>
      <c r="J82" s="100">
        <v>30.052078313943468</v>
      </c>
      <c r="K82" s="100">
        <v>28.06572622236779</v>
      </c>
      <c r="L82" s="213">
        <v>77.669300000000007</v>
      </c>
      <c r="M82" s="213">
        <v>53.630499999999998</v>
      </c>
      <c r="N82" s="213">
        <v>51.733499999999999</v>
      </c>
      <c r="O82" s="213">
        <v>32.0214</v>
      </c>
      <c r="P82" s="213">
        <v>76.435299999999998</v>
      </c>
      <c r="Q82" s="215">
        <v>11.628</v>
      </c>
      <c r="R82" s="215">
        <v>12.481</v>
      </c>
      <c r="S82" s="215">
        <v>13.632999999999999</v>
      </c>
      <c r="T82" s="215">
        <v>14.919</v>
      </c>
      <c r="U82" s="215">
        <v>17.882000000000001</v>
      </c>
      <c r="V82" s="215">
        <v>0</v>
      </c>
      <c r="W82" s="215">
        <v>0</v>
      </c>
      <c r="X82" s="215">
        <v>0</v>
      </c>
      <c r="Y82" s="215">
        <v>0</v>
      </c>
      <c r="Z82" s="215">
        <v>0</v>
      </c>
      <c r="AA82" s="215">
        <v>0</v>
      </c>
      <c r="AB82" s="215">
        <v>0</v>
      </c>
      <c r="AC82" s="215">
        <v>0</v>
      </c>
      <c r="AD82" s="215">
        <v>0</v>
      </c>
      <c r="AE82" s="215">
        <v>0</v>
      </c>
      <c r="AF82" s="214">
        <f t="shared" si="2"/>
        <v>0</v>
      </c>
      <c r="AG82" s="214">
        <f t="shared" si="2"/>
        <v>0</v>
      </c>
      <c r="AH82" s="214">
        <f t="shared" si="2"/>
        <v>0</v>
      </c>
      <c r="AI82" s="214">
        <f t="shared" si="2"/>
        <v>0</v>
      </c>
      <c r="AJ82" s="214">
        <f t="shared" si="2"/>
        <v>0</v>
      </c>
    </row>
    <row r="83" spans="1:36">
      <c r="A83" s="212">
        <v>354</v>
      </c>
      <c r="B83" s="213">
        <v>204.46442112974356</v>
      </c>
      <c r="C83" s="214">
        <v>177.04769740783485</v>
      </c>
      <c r="D83" s="214">
        <v>162.06091823911154</v>
      </c>
      <c r="E83" s="214">
        <v>142.67966867090843</v>
      </c>
      <c r="F83" s="214">
        <v>183.9458680854886</v>
      </c>
      <c r="G83" s="100">
        <v>39.906578870256453</v>
      </c>
      <c r="H83" s="100">
        <v>35.596402592165134</v>
      </c>
      <c r="I83" s="100">
        <v>32.257581760888456</v>
      </c>
      <c r="J83" s="100">
        <v>29.601131329091576</v>
      </c>
      <c r="K83" s="100">
        <v>27.910031914511393</v>
      </c>
      <c r="L83" s="213">
        <v>76.138499999999993</v>
      </c>
      <c r="M83" s="213">
        <v>57.6877</v>
      </c>
      <c r="N83" s="213">
        <v>44.989100000000001</v>
      </c>
      <c r="O83" s="213">
        <v>22.560500000000001</v>
      </c>
      <c r="P83" s="213">
        <v>77.902699999999996</v>
      </c>
      <c r="Q83" s="215">
        <v>7.6159999999999997</v>
      </c>
      <c r="R83" s="215">
        <v>13.657</v>
      </c>
      <c r="S83" s="215">
        <v>16.297999999999998</v>
      </c>
      <c r="T83" s="215">
        <v>12.797000000000001</v>
      </c>
      <c r="U83" s="215">
        <v>17.643999999999998</v>
      </c>
      <c r="V83" s="215">
        <v>0</v>
      </c>
      <c r="W83" s="215">
        <v>0</v>
      </c>
      <c r="X83" s="215">
        <v>0</v>
      </c>
      <c r="Y83" s="215">
        <v>0</v>
      </c>
      <c r="Z83" s="215">
        <v>0</v>
      </c>
      <c r="AA83" s="215">
        <v>0</v>
      </c>
      <c r="AB83" s="215">
        <v>0</v>
      </c>
      <c r="AC83" s="215">
        <v>0</v>
      </c>
      <c r="AD83" s="215">
        <v>0</v>
      </c>
      <c r="AE83" s="215">
        <v>0</v>
      </c>
      <c r="AF83" s="214">
        <f t="shared" si="2"/>
        <v>0</v>
      </c>
      <c r="AG83" s="214">
        <f t="shared" si="2"/>
        <v>0</v>
      </c>
      <c r="AH83" s="214">
        <f t="shared" si="2"/>
        <v>0</v>
      </c>
      <c r="AI83" s="214">
        <f t="shared" si="2"/>
        <v>0</v>
      </c>
      <c r="AJ83" s="214">
        <f t="shared" si="2"/>
        <v>0</v>
      </c>
    </row>
    <row r="84" spans="1:36">
      <c r="A84" s="212">
        <v>355</v>
      </c>
      <c r="B84" s="213">
        <v>166.57158239168257</v>
      </c>
      <c r="C84" s="214">
        <v>176.31444873103615</v>
      </c>
      <c r="D84" s="214">
        <v>164.85616556255582</v>
      </c>
      <c r="E84" s="214">
        <v>165.31388904003438</v>
      </c>
      <c r="F84" s="214">
        <v>192.07081106932679</v>
      </c>
      <c r="G84" s="100">
        <v>38.576317608317424</v>
      </c>
      <c r="H84" s="100">
        <v>34.838551268963862</v>
      </c>
      <c r="I84" s="100">
        <v>32.121034437444195</v>
      </c>
      <c r="J84" s="100">
        <v>30.804310959965633</v>
      </c>
      <c r="K84" s="100">
        <v>31.333588930673194</v>
      </c>
      <c r="L84" s="213">
        <v>79.903599999999997</v>
      </c>
      <c r="M84" s="213">
        <v>60.621099999999998</v>
      </c>
      <c r="N84" s="213">
        <v>56.140500000000003</v>
      </c>
      <c r="O84" s="213">
        <v>28.2377</v>
      </c>
      <c r="P84" s="213">
        <v>87.926000000000002</v>
      </c>
      <c r="Q84" s="215">
        <v>14.336</v>
      </c>
      <c r="R84" s="215">
        <v>14.374000000000001</v>
      </c>
      <c r="S84" s="215">
        <v>17.050999999999998</v>
      </c>
      <c r="T84" s="215">
        <v>15.327</v>
      </c>
      <c r="U84" s="215">
        <v>20.552</v>
      </c>
      <c r="V84" s="215">
        <v>0</v>
      </c>
      <c r="W84" s="215">
        <v>0</v>
      </c>
      <c r="X84" s="215">
        <v>1.2E-2</v>
      </c>
      <c r="Y84" s="215">
        <v>0</v>
      </c>
      <c r="Z84" s="215">
        <v>0</v>
      </c>
      <c r="AA84" s="215">
        <v>0</v>
      </c>
      <c r="AB84" s="215">
        <v>0</v>
      </c>
      <c r="AC84" s="215">
        <v>0</v>
      </c>
      <c r="AD84" s="215">
        <v>0</v>
      </c>
      <c r="AE84" s="215">
        <v>0</v>
      </c>
      <c r="AF84" s="214">
        <f t="shared" si="2"/>
        <v>0</v>
      </c>
      <c r="AG84" s="214">
        <f t="shared" si="2"/>
        <v>0</v>
      </c>
      <c r="AH84" s="214">
        <f t="shared" si="2"/>
        <v>1.2E-2</v>
      </c>
      <c r="AI84" s="214">
        <f t="shared" si="2"/>
        <v>0</v>
      </c>
      <c r="AJ84" s="214">
        <f t="shared" si="2"/>
        <v>0</v>
      </c>
    </row>
    <row r="85" spans="1:36">
      <c r="A85" s="212">
        <v>356</v>
      </c>
      <c r="B85" s="213">
        <v>153.51580636147628</v>
      </c>
      <c r="C85" s="214">
        <v>160.32183697733689</v>
      </c>
      <c r="D85" s="214">
        <v>162.79762494774079</v>
      </c>
      <c r="E85" s="214">
        <v>163.38081356287105</v>
      </c>
      <c r="F85" s="214">
        <v>207.20111940781391</v>
      </c>
      <c r="G85" s="100">
        <v>36.450293638523718</v>
      </c>
      <c r="H85" s="100">
        <v>34.18956302266313</v>
      </c>
      <c r="I85" s="100">
        <v>31.288975052259193</v>
      </c>
      <c r="J85" s="100">
        <v>30.630786437128954</v>
      </c>
      <c r="K85" s="100">
        <v>31.048080592186121</v>
      </c>
      <c r="L85" s="213">
        <v>77.755200000000002</v>
      </c>
      <c r="M85" s="213">
        <v>56.512500000000003</v>
      </c>
      <c r="N85" s="213">
        <v>50.617600000000003</v>
      </c>
      <c r="O85" s="213">
        <v>53.506399999999999</v>
      </c>
      <c r="P85" s="213">
        <v>84.656800000000004</v>
      </c>
      <c r="Q85" s="215">
        <v>9.4920000000000009</v>
      </c>
      <c r="R85" s="215">
        <v>12.58</v>
      </c>
      <c r="S85" s="215">
        <v>17.238</v>
      </c>
      <c r="T85" s="215">
        <v>18.957000000000001</v>
      </c>
      <c r="U85" s="215">
        <v>18.446999999999999</v>
      </c>
      <c r="V85" s="215">
        <v>0</v>
      </c>
      <c r="W85" s="215">
        <v>0</v>
      </c>
      <c r="X85" s="215">
        <v>0</v>
      </c>
      <c r="Y85" s="215">
        <v>0</v>
      </c>
      <c r="Z85" s="215">
        <v>0</v>
      </c>
      <c r="AA85" s="215">
        <v>0</v>
      </c>
      <c r="AB85" s="215">
        <v>0</v>
      </c>
      <c r="AC85" s="215">
        <v>0</v>
      </c>
      <c r="AD85" s="215">
        <v>0</v>
      </c>
      <c r="AE85" s="215">
        <v>0</v>
      </c>
      <c r="AF85" s="214">
        <f t="shared" si="2"/>
        <v>0</v>
      </c>
      <c r="AG85" s="214">
        <f t="shared" si="2"/>
        <v>0</v>
      </c>
      <c r="AH85" s="214">
        <f t="shared" si="2"/>
        <v>0</v>
      </c>
      <c r="AI85" s="214">
        <f t="shared" si="2"/>
        <v>0</v>
      </c>
      <c r="AJ85" s="214">
        <f t="shared" si="2"/>
        <v>0</v>
      </c>
    </row>
    <row r="86" spans="1:36">
      <c r="A86" s="212">
        <v>357</v>
      </c>
      <c r="B86" s="213">
        <v>145.70708270015041</v>
      </c>
      <c r="C86" s="214">
        <v>150.86518359357888</v>
      </c>
      <c r="D86" s="214">
        <v>161.54663344001222</v>
      </c>
      <c r="E86" s="214">
        <v>161.21426959334684</v>
      </c>
      <c r="F86" s="214">
        <v>220.13685371604024</v>
      </c>
      <c r="G86" s="100">
        <v>36.054517299849579</v>
      </c>
      <c r="H86" s="100">
        <v>31.677116406421142</v>
      </c>
      <c r="I86" s="100">
        <v>30.296866559987777</v>
      </c>
      <c r="J86" s="100">
        <v>33.326430406653145</v>
      </c>
      <c r="K86" s="100">
        <v>28.342646283959766</v>
      </c>
      <c r="L86" s="213">
        <v>65.797600000000003</v>
      </c>
      <c r="M86" s="213">
        <v>48.6785</v>
      </c>
      <c r="N86" s="213">
        <v>48.571199999999997</v>
      </c>
      <c r="O86" s="213">
        <v>71.400700000000001</v>
      </c>
      <c r="P86" s="213">
        <v>75.647099999999995</v>
      </c>
      <c r="Q86" s="215">
        <v>6.4770000000000003</v>
      </c>
      <c r="R86" s="215">
        <v>11.423</v>
      </c>
      <c r="S86" s="215">
        <v>12.79</v>
      </c>
      <c r="T86" s="215">
        <v>20.513000000000002</v>
      </c>
      <c r="U86" s="215">
        <v>15.02</v>
      </c>
      <c r="V86" s="215">
        <v>0</v>
      </c>
      <c r="W86" s="215">
        <v>0</v>
      </c>
      <c r="X86" s="215">
        <v>4.0000000000000001E-3</v>
      </c>
      <c r="Y86" s="215">
        <v>0</v>
      </c>
      <c r="Z86" s="215">
        <v>0</v>
      </c>
      <c r="AA86" s="215">
        <v>0</v>
      </c>
      <c r="AB86" s="215">
        <v>0</v>
      </c>
      <c r="AC86" s="215">
        <v>0</v>
      </c>
      <c r="AD86" s="215">
        <v>0</v>
      </c>
      <c r="AE86" s="215">
        <v>1.8141</v>
      </c>
      <c r="AF86" s="214">
        <f t="shared" si="2"/>
        <v>0</v>
      </c>
      <c r="AG86" s="214">
        <f t="shared" si="2"/>
        <v>0</v>
      </c>
      <c r="AH86" s="214">
        <f t="shared" si="2"/>
        <v>4.0000000000000001E-3</v>
      </c>
      <c r="AI86" s="214">
        <f t="shared" si="2"/>
        <v>0</v>
      </c>
      <c r="AJ86" s="214">
        <f t="shared" si="2"/>
        <v>1.8141</v>
      </c>
    </row>
    <row r="87" spans="1:36">
      <c r="A87" s="212">
        <v>358</v>
      </c>
      <c r="B87" s="213">
        <v>142.83844974718829</v>
      </c>
      <c r="C87" s="214">
        <v>156.73783125564862</v>
      </c>
      <c r="D87" s="214">
        <v>171.39791171702646</v>
      </c>
      <c r="E87" s="214">
        <v>169.14879577876627</v>
      </c>
      <c r="F87" s="214">
        <v>177.52359571686068</v>
      </c>
      <c r="G87" s="100">
        <v>32.040150252811706</v>
      </c>
      <c r="H87" s="100">
        <v>30.219868744351373</v>
      </c>
      <c r="I87" s="100">
        <v>30.119988282973562</v>
      </c>
      <c r="J87" s="100">
        <v>29.698704221233722</v>
      </c>
      <c r="K87" s="100">
        <v>25.428404283139326</v>
      </c>
      <c r="L87" s="213">
        <v>39.827599999999997</v>
      </c>
      <c r="M87" s="213">
        <v>68.144800000000004</v>
      </c>
      <c r="N87" s="213">
        <v>39.669600000000003</v>
      </c>
      <c r="O87" s="213">
        <v>39.6935</v>
      </c>
      <c r="P87" s="213">
        <v>62.203600000000002</v>
      </c>
      <c r="Q87" s="215">
        <v>3.4220000000000002</v>
      </c>
      <c r="R87" s="215">
        <v>11.7</v>
      </c>
      <c r="S87" s="215">
        <v>14.487</v>
      </c>
      <c r="T87" s="215">
        <v>15.28</v>
      </c>
      <c r="U87" s="215">
        <v>14.262</v>
      </c>
      <c r="V87" s="215">
        <v>0</v>
      </c>
      <c r="W87" s="215">
        <v>0</v>
      </c>
      <c r="X87" s="215">
        <v>0</v>
      </c>
      <c r="Y87" s="215">
        <v>0</v>
      </c>
      <c r="Z87" s="215">
        <v>0</v>
      </c>
      <c r="AA87" s="215">
        <v>0</v>
      </c>
      <c r="AB87" s="215">
        <v>0</v>
      </c>
      <c r="AC87" s="215">
        <v>0</v>
      </c>
      <c r="AD87" s="215">
        <v>0</v>
      </c>
      <c r="AE87" s="215">
        <v>4.4168000000000003</v>
      </c>
      <c r="AF87" s="214">
        <f t="shared" si="2"/>
        <v>0</v>
      </c>
      <c r="AG87" s="214">
        <f t="shared" si="2"/>
        <v>0</v>
      </c>
      <c r="AH87" s="214">
        <f t="shared" si="2"/>
        <v>0</v>
      </c>
      <c r="AI87" s="214">
        <f t="shared" si="2"/>
        <v>0</v>
      </c>
      <c r="AJ87" s="214">
        <f t="shared" si="2"/>
        <v>4.4168000000000003</v>
      </c>
    </row>
    <row r="88" spans="1:36">
      <c r="A88" s="212">
        <v>359</v>
      </c>
      <c r="B88" s="213">
        <v>142.13124642558202</v>
      </c>
      <c r="C88" s="214">
        <v>179.73216805551445</v>
      </c>
      <c r="D88" s="214">
        <v>160.86597430189585</v>
      </c>
      <c r="E88" s="214">
        <v>208.88075605630516</v>
      </c>
      <c r="F88" s="214">
        <v>159.73211894863462</v>
      </c>
      <c r="G88" s="100">
        <v>26.965653574417985</v>
      </c>
      <c r="H88" s="100">
        <v>30.425931944485548</v>
      </c>
      <c r="I88" s="100">
        <v>29.734925698104131</v>
      </c>
      <c r="J88" s="100">
        <v>28.210343943694845</v>
      </c>
      <c r="K88" s="100">
        <v>21.996881051365378</v>
      </c>
      <c r="L88" s="213">
        <v>32.970100000000002</v>
      </c>
      <c r="M88" s="213">
        <v>70.615399999999994</v>
      </c>
      <c r="N88" s="213">
        <v>41.875500000000002</v>
      </c>
      <c r="O88" s="213">
        <v>37.717599999999997</v>
      </c>
      <c r="P88" s="213">
        <v>45.029400000000003</v>
      </c>
      <c r="Q88" s="215">
        <v>3.6989999999999998</v>
      </c>
      <c r="R88" s="215">
        <v>9.7889999999999997</v>
      </c>
      <c r="S88" s="215">
        <v>14.858000000000001</v>
      </c>
      <c r="T88" s="215">
        <v>18.184000000000001</v>
      </c>
      <c r="U88" s="215">
        <v>11.948</v>
      </c>
      <c r="V88" s="215">
        <v>0</v>
      </c>
      <c r="W88" s="215">
        <v>0</v>
      </c>
      <c r="X88" s="215">
        <v>0</v>
      </c>
      <c r="Y88" s="215">
        <v>0</v>
      </c>
      <c r="Z88" s="215">
        <v>0</v>
      </c>
      <c r="AA88" s="215">
        <v>0</v>
      </c>
      <c r="AB88" s="215">
        <v>0</v>
      </c>
      <c r="AC88" s="215">
        <v>0</v>
      </c>
      <c r="AD88" s="215">
        <v>0</v>
      </c>
      <c r="AE88" s="215">
        <v>13.275499999999999</v>
      </c>
      <c r="AF88" s="214">
        <f t="shared" si="2"/>
        <v>0</v>
      </c>
      <c r="AG88" s="214">
        <f t="shared" si="2"/>
        <v>0</v>
      </c>
      <c r="AH88" s="214">
        <f t="shared" si="2"/>
        <v>0</v>
      </c>
      <c r="AI88" s="214">
        <f t="shared" si="2"/>
        <v>0</v>
      </c>
      <c r="AJ88" s="214">
        <f t="shared" si="2"/>
        <v>13.275499999999999</v>
      </c>
    </row>
    <row r="89" spans="1:36">
      <c r="A89" s="212">
        <v>360</v>
      </c>
      <c r="B89" s="213">
        <v>139.1218625181713</v>
      </c>
      <c r="C89" s="214">
        <v>164.08531965619932</v>
      </c>
      <c r="D89" s="214">
        <v>161.54153922536048</v>
      </c>
      <c r="E89" s="214">
        <v>210.93152236425095</v>
      </c>
      <c r="F89" s="214">
        <v>163.54451125672767</v>
      </c>
      <c r="G89" s="100">
        <v>26.72643748182869</v>
      </c>
      <c r="H89" s="100">
        <v>27.9165803438007</v>
      </c>
      <c r="I89" s="100">
        <v>28.552060774639521</v>
      </c>
      <c r="J89" s="100">
        <v>27.185077635749067</v>
      </c>
      <c r="K89" s="100">
        <v>19.606588743272333</v>
      </c>
      <c r="L89" s="213">
        <v>37.369399999999999</v>
      </c>
      <c r="M89" s="213">
        <v>53.916200000000003</v>
      </c>
      <c r="N89" s="213">
        <v>44.485900000000001</v>
      </c>
      <c r="O89" s="213">
        <v>37.447099999999999</v>
      </c>
      <c r="P89" s="213">
        <v>19.843900000000001</v>
      </c>
      <c r="Q89" s="215">
        <v>6.2050000000000001</v>
      </c>
      <c r="R89" s="215">
        <v>7.32</v>
      </c>
      <c r="S89" s="215">
        <v>11.427</v>
      </c>
      <c r="T89" s="215">
        <v>15.134</v>
      </c>
      <c r="U89" s="215">
        <v>9.5190000000000001</v>
      </c>
      <c r="V89" s="215">
        <v>0</v>
      </c>
      <c r="W89" s="215">
        <v>0</v>
      </c>
      <c r="X89" s="215">
        <v>0</v>
      </c>
      <c r="Y89" s="215">
        <v>0</v>
      </c>
      <c r="Z89" s="215">
        <v>0</v>
      </c>
      <c r="AA89" s="215">
        <v>0</v>
      </c>
      <c r="AB89" s="215">
        <v>0</v>
      </c>
      <c r="AC89" s="215">
        <v>0</v>
      </c>
      <c r="AD89" s="215">
        <v>0</v>
      </c>
      <c r="AE89" s="215">
        <v>27.7852</v>
      </c>
      <c r="AF89" s="214">
        <f t="shared" si="2"/>
        <v>0</v>
      </c>
      <c r="AG89" s="214">
        <f t="shared" si="2"/>
        <v>0</v>
      </c>
      <c r="AH89" s="214">
        <f t="shared" si="2"/>
        <v>0</v>
      </c>
      <c r="AI89" s="214">
        <f t="shared" si="2"/>
        <v>0</v>
      </c>
      <c r="AJ89" s="214">
        <f t="shared" si="2"/>
        <v>27.7852</v>
      </c>
    </row>
    <row r="90" spans="1:36">
      <c r="A90" s="212">
        <v>361</v>
      </c>
      <c r="B90" s="213">
        <v>176.01298054805244</v>
      </c>
      <c r="C90" s="214">
        <v>144.99913180991598</v>
      </c>
      <c r="D90" s="214">
        <v>172.30428851816887</v>
      </c>
      <c r="E90" s="214">
        <v>182.39598993366937</v>
      </c>
      <c r="F90" s="214">
        <v>164.38364577948892</v>
      </c>
      <c r="G90" s="100">
        <v>29.697619451947581</v>
      </c>
      <c r="H90" s="100">
        <v>28.014068190084021</v>
      </c>
      <c r="I90" s="100">
        <v>26.324711481831141</v>
      </c>
      <c r="J90" s="100">
        <v>25.126610066330613</v>
      </c>
      <c r="K90" s="100">
        <v>21.057454220511094</v>
      </c>
      <c r="L90" s="213">
        <v>43.158999999999999</v>
      </c>
      <c r="M90" s="213">
        <v>53.776400000000002</v>
      </c>
      <c r="N90" s="213">
        <v>31.136099999999999</v>
      </c>
      <c r="O90" s="213">
        <v>18.659300000000002</v>
      </c>
      <c r="P90" s="213">
        <v>34.970700000000001</v>
      </c>
      <c r="Q90" s="215">
        <v>6.7670000000000003</v>
      </c>
      <c r="R90" s="215">
        <v>8.4459999999999997</v>
      </c>
      <c r="S90" s="215">
        <v>11.11</v>
      </c>
      <c r="T90" s="215">
        <v>11.833</v>
      </c>
      <c r="U90" s="215">
        <v>12.412000000000001</v>
      </c>
      <c r="V90" s="215">
        <v>0</v>
      </c>
      <c r="W90" s="215">
        <v>0</v>
      </c>
      <c r="X90" s="215">
        <v>0</v>
      </c>
      <c r="Y90" s="215">
        <v>0</v>
      </c>
      <c r="Z90" s="215">
        <v>0</v>
      </c>
      <c r="AA90" s="215">
        <v>0</v>
      </c>
      <c r="AB90" s="215">
        <v>0</v>
      </c>
      <c r="AC90" s="215">
        <v>0</v>
      </c>
      <c r="AD90" s="215">
        <v>0</v>
      </c>
      <c r="AE90" s="215">
        <v>23.6343</v>
      </c>
      <c r="AF90" s="214">
        <f t="shared" si="2"/>
        <v>0</v>
      </c>
      <c r="AG90" s="214">
        <f t="shared" si="2"/>
        <v>0</v>
      </c>
      <c r="AH90" s="214">
        <f t="shared" si="2"/>
        <v>0</v>
      </c>
      <c r="AI90" s="214">
        <f t="shared" si="2"/>
        <v>0</v>
      </c>
      <c r="AJ90" s="214">
        <f t="shared" si="2"/>
        <v>23.6343</v>
      </c>
    </row>
    <row r="91" spans="1:36">
      <c r="A91" s="212">
        <v>362</v>
      </c>
      <c r="B91" s="213">
        <v>218.7115379936478</v>
      </c>
      <c r="C91" s="214">
        <v>160.35691076273426</v>
      </c>
      <c r="D91" s="214">
        <v>165.68261464053307</v>
      </c>
      <c r="E91" s="214">
        <v>181.07652974852283</v>
      </c>
      <c r="F91" s="214">
        <v>153.74474571744301</v>
      </c>
      <c r="G91" s="100">
        <v>32.013462006352199</v>
      </c>
      <c r="H91" s="100">
        <v>30.146389237265723</v>
      </c>
      <c r="I91" s="100">
        <v>29.144685359466919</v>
      </c>
      <c r="J91" s="100">
        <v>27.798570251477159</v>
      </c>
      <c r="K91" s="100">
        <v>23.440754282557002</v>
      </c>
      <c r="L91" s="213">
        <v>45.729500000000002</v>
      </c>
      <c r="M91" s="213">
        <v>71.126300000000001</v>
      </c>
      <c r="N91" s="213">
        <v>42.292200000000001</v>
      </c>
      <c r="O91" s="213">
        <v>39.591000000000001</v>
      </c>
      <c r="P91" s="213">
        <v>45.459899999999998</v>
      </c>
      <c r="Q91" s="215">
        <v>11.006</v>
      </c>
      <c r="R91" s="215">
        <v>10.756</v>
      </c>
      <c r="S91" s="215">
        <v>11.355</v>
      </c>
      <c r="T91" s="215">
        <v>13.414999999999999</v>
      </c>
      <c r="U91" s="215">
        <v>15.867000000000001</v>
      </c>
      <c r="V91" s="215">
        <v>0</v>
      </c>
      <c r="W91" s="215">
        <v>0</v>
      </c>
      <c r="X91" s="215">
        <v>0.76049999999999995</v>
      </c>
      <c r="Y91" s="215">
        <v>0</v>
      </c>
      <c r="Z91" s="215">
        <v>0</v>
      </c>
      <c r="AA91" s="215">
        <v>0</v>
      </c>
      <c r="AB91" s="215">
        <v>0</v>
      </c>
      <c r="AC91" s="215">
        <v>0</v>
      </c>
      <c r="AD91" s="215">
        <v>0</v>
      </c>
      <c r="AE91" s="215">
        <v>30.7165</v>
      </c>
      <c r="AF91" s="214">
        <f t="shared" si="2"/>
        <v>0</v>
      </c>
      <c r="AG91" s="214">
        <f t="shared" si="2"/>
        <v>0</v>
      </c>
      <c r="AH91" s="214">
        <f t="shared" si="2"/>
        <v>0.76049999999999995</v>
      </c>
      <c r="AI91" s="214">
        <f t="shared" si="2"/>
        <v>0</v>
      </c>
      <c r="AJ91" s="214">
        <f t="shared" si="2"/>
        <v>30.7165</v>
      </c>
    </row>
    <row r="92" spans="1:36">
      <c r="A92" s="212">
        <v>363</v>
      </c>
      <c r="B92" s="213">
        <v>226.9867946694585</v>
      </c>
      <c r="C92" s="214">
        <v>153.62283725540641</v>
      </c>
      <c r="D92" s="214">
        <v>153.14081747129543</v>
      </c>
      <c r="E92" s="214">
        <v>218.97674522442006</v>
      </c>
      <c r="F92" s="214">
        <v>148.06508651744605</v>
      </c>
      <c r="G92" s="100">
        <v>36.06800533054151</v>
      </c>
      <c r="H92" s="100">
        <v>28.34376274459359</v>
      </c>
      <c r="I92" s="100">
        <v>28.338782528704577</v>
      </c>
      <c r="J92" s="100">
        <v>32.141554775579955</v>
      </c>
      <c r="K92" s="100">
        <v>22.644113482553941</v>
      </c>
      <c r="L92" s="213">
        <v>58.968499999999999</v>
      </c>
      <c r="M92" s="213">
        <v>58.264200000000002</v>
      </c>
      <c r="N92" s="213">
        <v>27.420400000000001</v>
      </c>
      <c r="O92" s="213">
        <v>69.070800000000006</v>
      </c>
      <c r="P92" s="213">
        <v>43.149299999999997</v>
      </c>
      <c r="Q92" s="215">
        <v>11.867000000000001</v>
      </c>
      <c r="R92" s="215">
        <v>9.75</v>
      </c>
      <c r="S92" s="215">
        <v>7.8739999999999997</v>
      </c>
      <c r="T92" s="215">
        <v>13.307</v>
      </c>
      <c r="U92" s="215">
        <v>14.096</v>
      </c>
      <c r="V92" s="215">
        <v>0</v>
      </c>
      <c r="W92" s="215">
        <v>0</v>
      </c>
      <c r="X92" s="215">
        <v>10.676</v>
      </c>
      <c r="Y92" s="215">
        <v>0</v>
      </c>
      <c r="Z92" s="215">
        <v>8.2771000000000008</v>
      </c>
      <c r="AA92" s="215">
        <v>0</v>
      </c>
      <c r="AB92" s="215">
        <v>0</v>
      </c>
      <c r="AC92" s="215">
        <v>0</v>
      </c>
      <c r="AD92" s="215">
        <v>0</v>
      </c>
      <c r="AE92" s="215">
        <v>27.6325</v>
      </c>
      <c r="AF92" s="214">
        <f t="shared" si="2"/>
        <v>0</v>
      </c>
      <c r="AG92" s="214">
        <f t="shared" si="2"/>
        <v>0</v>
      </c>
      <c r="AH92" s="214">
        <f t="shared" si="2"/>
        <v>10.676</v>
      </c>
      <c r="AI92" s="214">
        <f t="shared" si="2"/>
        <v>0</v>
      </c>
      <c r="AJ92" s="214">
        <f t="shared" si="2"/>
        <v>35.909599999999998</v>
      </c>
    </row>
    <row r="93" spans="1:36">
      <c r="A93" s="212">
        <v>364</v>
      </c>
      <c r="B93" s="213">
        <v>214.92562608492571</v>
      </c>
      <c r="C93" s="214">
        <v>140.30564999404584</v>
      </c>
      <c r="D93" s="214">
        <v>156.36726144056246</v>
      </c>
      <c r="E93" s="214">
        <v>222.7190967934404</v>
      </c>
      <c r="F93" s="214">
        <v>141.57303430226835</v>
      </c>
      <c r="G93" s="100">
        <v>34.507473915074293</v>
      </c>
      <c r="H93" s="100">
        <v>28.030050005954166</v>
      </c>
      <c r="I93" s="100">
        <v>27.280238559437549</v>
      </c>
      <c r="J93" s="100">
        <v>32.748503206559604</v>
      </c>
      <c r="K93" s="100">
        <v>21.563465697731647</v>
      </c>
      <c r="L93" s="213">
        <v>54.153399999999998</v>
      </c>
      <c r="M93" s="213">
        <v>47.881100000000004</v>
      </c>
      <c r="N93" s="213">
        <v>26.692799999999998</v>
      </c>
      <c r="O93" s="213">
        <v>64.299000000000007</v>
      </c>
      <c r="P93" s="213">
        <v>20.981400000000001</v>
      </c>
      <c r="Q93" s="215">
        <v>8.4990000000000006</v>
      </c>
      <c r="R93" s="215">
        <v>8.2330000000000005</v>
      </c>
      <c r="S93" s="215">
        <v>7.1959999999999997</v>
      </c>
      <c r="T93" s="215">
        <v>17.931000000000001</v>
      </c>
      <c r="U93" s="215">
        <v>9.7759999999999998</v>
      </c>
      <c r="V93" s="215">
        <v>0</v>
      </c>
      <c r="W93" s="215">
        <v>0</v>
      </c>
      <c r="X93" s="215">
        <v>8.0142000000000007</v>
      </c>
      <c r="Y93" s="215">
        <v>0</v>
      </c>
      <c r="Z93" s="215">
        <v>13.3687</v>
      </c>
      <c r="AA93" s="215">
        <v>0</v>
      </c>
      <c r="AB93" s="215">
        <v>0</v>
      </c>
      <c r="AC93" s="215">
        <v>0</v>
      </c>
      <c r="AD93" s="215">
        <v>0</v>
      </c>
      <c r="AE93" s="215">
        <v>47.607799999999997</v>
      </c>
      <c r="AF93" s="214">
        <f t="shared" si="2"/>
        <v>0</v>
      </c>
      <c r="AG93" s="214">
        <f t="shared" si="2"/>
        <v>0</v>
      </c>
      <c r="AH93" s="214">
        <f t="shared" si="2"/>
        <v>8.0142000000000007</v>
      </c>
      <c r="AI93" s="214">
        <f t="shared" si="2"/>
        <v>0</v>
      </c>
      <c r="AJ93" s="214">
        <f t="shared" si="2"/>
        <v>60.976500000000001</v>
      </c>
    </row>
    <row r="94" spans="1:36">
      <c r="A94" s="212">
        <v>365</v>
      </c>
      <c r="B94" s="213">
        <v>166.09415820947098</v>
      </c>
      <c r="C94" s="214">
        <v>139.39168688631258</v>
      </c>
      <c r="D94" s="214">
        <v>168.58729107099524</v>
      </c>
      <c r="E94" s="214">
        <v>230.58394267049215</v>
      </c>
      <c r="F94" s="214">
        <v>115.80059322531517</v>
      </c>
      <c r="G94" s="100">
        <v>28.833141790529027</v>
      </c>
      <c r="H94" s="100">
        <v>27.846713113687418</v>
      </c>
      <c r="I94" s="100">
        <v>29.844508929004775</v>
      </c>
      <c r="J94" s="100">
        <v>32.586557329507826</v>
      </c>
      <c r="K94" s="100">
        <v>21.641706774684831</v>
      </c>
      <c r="L94" s="213">
        <v>44.750799999999998</v>
      </c>
      <c r="M94" s="213">
        <v>51.272500000000001</v>
      </c>
      <c r="N94" s="213">
        <v>45.284700000000001</v>
      </c>
      <c r="O94" s="213">
        <v>71.106999999999999</v>
      </c>
      <c r="P94" s="213">
        <v>18.353000000000002</v>
      </c>
      <c r="Q94" s="215">
        <v>6.7380000000000004</v>
      </c>
      <c r="R94" s="215">
        <v>7.3609999999999998</v>
      </c>
      <c r="S94" s="215">
        <v>14.162000000000001</v>
      </c>
      <c r="T94" s="215">
        <v>21.233000000000001</v>
      </c>
      <c r="U94" s="215">
        <v>11.97</v>
      </c>
      <c r="V94" s="215">
        <v>0</v>
      </c>
      <c r="W94" s="215">
        <v>0</v>
      </c>
      <c r="X94" s="215">
        <v>10.706300000000001</v>
      </c>
      <c r="Y94" s="215">
        <v>0</v>
      </c>
      <c r="Z94" s="215">
        <v>15.285500000000001</v>
      </c>
      <c r="AA94" s="215">
        <v>0</v>
      </c>
      <c r="AB94" s="215">
        <v>0</v>
      </c>
      <c r="AC94" s="215">
        <v>0</v>
      </c>
      <c r="AD94" s="215">
        <v>0</v>
      </c>
      <c r="AE94" s="215">
        <v>44.631500000000003</v>
      </c>
      <c r="AF94" s="214">
        <f t="shared" si="2"/>
        <v>0</v>
      </c>
      <c r="AG94" s="214">
        <f t="shared" si="2"/>
        <v>0</v>
      </c>
      <c r="AH94" s="214">
        <f t="shared" si="2"/>
        <v>10.706300000000001</v>
      </c>
      <c r="AI94" s="214">
        <f t="shared" si="2"/>
        <v>0</v>
      </c>
      <c r="AJ94" s="214">
        <f t="shared" si="2"/>
        <v>59.917000000000002</v>
      </c>
    </row>
    <row r="95" spans="1:36">
      <c r="A95" s="212">
        <v>366</v>
      </c>
      <c r="B95" s="213">
        <v>159.84926082495451</v>
      </c>
      <c r="C95" s="214">
        <v>147.28375024034813</v>
      </c>
      <c r="D95" s="214">
        <v>176.9260231943118</v>
      </c>
      <c r="E95" s="214">
        <v>243.23206331683897</v>
      </c>
      <c r="F95" s="214">
        <v>107.64175627190546</v>
      </c>
      <c r="G95" s="100">
        <v>28.530639175045483</v>
      </c>
      <c r="H95" s="100">
        <v>26.521949759651861</v>
      </c>
      <c r="I95" s="100">
        <v>29.768076805688203</v>
      </c>
      <c r="J95" s="100">
        <v>31.704736683161023</v>
      </c>
      <c r="K95" s="100">
        <v>20.036743728094528</v>
      </c>
      <c r="L95" s="213">
        <v>33.1768</v>
      </c>
      <c r="M95" s="213">
        <v>43.5062</v>
      </c>
      <c r="N95" s="213">
        <v>52.792999999999999</v>
      </c>
      <c r="O95" s="213">
        <v>61.0488</v>
      </c>
      <c r="P95" s="213">
        <v>19.778400000000001</v>
      </c>
      <c r="Q95" s="215">
        <v>6.1109999999999998</v>
      </c>
      <c r="R95" s="215">
        <v>9.1080000000000005</v>
      </c>
      <c r="S95" s="215">
        <v>15.099</v>
      </c>
      <c r="T95" s="215">
        <v>17.725999999999999</v>
      </c>
      <c r="U95" s="215">
        <v>9.4830000000000005</v>
      </c>
      <c r="V95" s="215">
        <v>0</v>
      </c>
      <c r="W95" s="215">
        <v>0</v>
      </c>
      <c r="X95" s="215">
        <v>5.2600000000000001E-2</v>
      </c>
      <c r="Y95" s="215">
        <v>0</v>
      </c>
      <c r="Z95" s="215">
        <v>15.318300000000001</v>
      </c>
      <c r="AA95" s="215">
        <v>0</v>
      </c>
      <c r="AB95" s="215">
        <v>0</v>
      </c>
      <c r="AC95" s="215">
        <v>2.5000000000000001E-3</v>
      </c>
      <c r="AD95" s="215">
        <v>0</v>
      </c>
      <c r="AE95" s="215">
        <v>62.311100000000003</v>
      </c>
      <c r="AF95" s="214">
        <f t="shared" si="2"/>
        <v>0</v>
      </c>
      <c r="AG95" s="214">
        <f t="shared" si="2"/>
        <v>0</v>
      </c>
      <c r="AH95" s="214">
        <f t="shared" si="2"/>
        <v>5.5100000000000003E-2</v>
      </c>
      <c r="AI95" s="214">
        <f t="shared" si="2"/>
        <v>0</v>
      </c>
      <c r="AJ95" s="214">
        <f t="shared" si="2"/>
        <v>77.629400000000004</v>
      </c>
    </row>
    <row r="96" spans="1:36">
      <c r="A96" s="212">
        <v>367</v>
      </c>
      <c r="B96" s="213">
        <v>180.90069430067476</v>
      </c>
      <c r="C96" s="214">
        <v>152.04009971679153</v>
      </c>
      <c r="D96" s="214">
        <v>172.01667700990927</v>
      </c>
      <c r="E96" s="214">
        <v>223.51040420911744</v>
      </c>
      <c r="F96" s="214">
        <v>101.55626928708978</v>
      </c>
      <c r="G96" s="100">
        <v>33.136405699325223</v>
      </c>
      <c r="H96" s="100">
        <v>29.548100283208491</v>
      </c>
      <c r="I96" s="100">
        <v>28.726822990090717</v>
      </c>
      <c r="J96" s="100">
        <v>31.610295790882581</v>
      </c>
      <c r="K96" s="100">
        <v>20.566530712910225</v>
      </c>
      <c r="L96" s="213">
        <v>41.185600000000001</v>
      </c>
      <c r="M96" s="213">
        <v>54.240299999999998</v>
      </c>
      <c r="N96" s="213">
        <v>5.0873999999999997</v>
      </c>
      <c r="O96" s="213">
        <v>55.9681</v>
      </c>
      <c r="P96" s="213">
        <v>14.2904</v>
      </c>
      <c r="Q96" s="215">
        <v>6.48</v>
      </c>
      <c r="R96" s="215">
        <v>10.154</v>
      </c>
      <c r="S96" s="215">
        <v>10.903</v>
      </c>
      <c r="T96" s="215">
        <v>17.408999999999999</v>
      </c>
      <c r="U96" s="215">
        <v>7.8739999999999997</v>
      </c>
      <c r="V96" s="215">
        <v>0</v>
      </c>
      <c r="W96" s="215">
        <v>0</v>
      </c>
      <c r="X96" s="215">
        <v>5.2352999999999996</v>
      </c>
      <c r="Y96" s="215">
        <v>0</v>
      </c>
      <c r="Z96" s="215">
        <v>9.4488000000000003</v>
      </c>
      <c r="AA96" s="215">
        <v>0</v>
      </c>
      <c r="AB96" s="215">
        <v>0</v>
      </c>
      <c r="AC96" s="215">
        <v>0</v>
      </c>
      <c r="AD96" s="215">
        <v>0</v>
      </c>
      <c r="AE96" s="215">
        <v>57.348599999999998</v>
      </c>
      <c r="AF96" s="214">
        <f t="shared" si="2"/>
        <v>0</v>
      </c>
      <c r="AG96" s="214">
        <f t="shared" si="2"/>
        <v>0</v>
      </c>
      <c r="AH96" s="214">
        <f t="shared" si="2"/>
        <v>5.2352999999999996</v>
      </c>
      <c r="AI96" s="214">
        <f t="shared" si="2"/>
        <v>0</v>
      </c>
      <c r="AJ96" s="214">
        <f t="shared" si="2"/>
        <v>66.797399999999996</v>
      </c>
    </row>
    <row r="97" spans="1:36">
      <c r="A97" s="212">
        <v>368</v>
      </c>
      <c r="B97" s="213">
        <v>192.30361273093902</v>
      </c>
      <c r="C97" s="214">
        <v>203.76804196136169</v>
      </c>
      <c r="D97" s="214">
        <v>170.15802605550863</v>
      </c>
      <c r="E97" s="214">
        <v>223.32443959348726</v>
      </c>
      <c r="F97" s="214">
        <v>125.0554655941997</v>
      </c>
      <c r="G97" s="100">
        <v>35.596887269060979</v>
      </c>
      <c r="H97" s="100">
        <v>35.185658038638323</v>
      </c>
      <c r="I97" s="100">
        <v>30.180773944491374</v>
      </c>
      <c r="J97" s="100">
        <v>32.559560406512759</v>
      </c>
      <c r="K97" s="100">
        <v>22.48573440580029</v>
      </c>
      <c r="L97" s="213">
        <v>60.622100000000003</v>
      </c>
      <c r="M97" s="213">
        <v>88.596400000000003</v>
      </c>
      <c r="N97" s="213">
        <v>31.2011</v>
      </c>
      <c r="O97" s="213">
        <v>61.236699999999999</v>
      </c>
      <c r="P97" s="213">
        <v>15.6584</v>
      </c>
      <c r="Q97" s="215">
        <v>6.5759999999999996</v>
      </c>
      <c r="R97" s="215">
        <v>13.936</v>
      </c>
      <c r="S97" s="215">
        <v>9.9930000000000003</v>
      </c>
      <c r="T97" s="215">
        <v>17.891999999999999</v>
      </c>
      <c r="U97" s="215">
        <v>7.1239999999999997</v>
      </c>
      <c r="V97" s="215">
        <v>0</v>
      </c>
      <c r="W97" s="215">
        <v>0</v>
      </c>
      <c r="X97" s="215">
        <v>12.083399999999999</v>
      </c>
      <c r="Y97" s="215">
        <v>0</v>
      </c>
      <c r="Z97" s="215">
        <v>12.6899</v>
      </c>
      <c r="AA97" s="215">
        <v>0</v>
      </c>
      <c r="AB97" s="215">
        <v>0</v>
      </c>
      <c r="AC97" s="215">
        <v>0</v>
      </c>
      <c r="AD97" s="215">
        <v>0</v>
      </c>
      <c r="AE97" s="215">
        <v>54.865200000000002</v>
      </c>
      <c r="AF97" s="214">
        <f t="shared" si="2"/>
        <v>0</v>
      </c>
      <c r="AG97" s="214">
        <f t="shared" si="2"/>
        <v>0</v>
      </c>
      <c r="AH97" s="214">
        <f t="shared" si="2"/>
        <v>12.083399999999999</v>
      </c>
      <c r="AI97" s="214">
        <f t="shared" si="2"/>
        <v>0</v>
      </c>
      <c r="AJ97" s="214">
        <f t="shared" si="2"/>
        <v>67.555099999999996</v>
      </c>
    </row>
    <row r="98" spans="1:36">
      <c r="A98" s="212">
        <v>369</v>
      </c>
      <c r="B98" s="213">
        <v>189.84811473045878</v>
      </c>
      <c r="C98" s="214">
        <v>215.72459137652226</v>
      </c>
      <c r="D98" s="214">
        <v>172.27434802415917</v>
      </c>
      <c r="E98" s="214">
        <v>220.67776470101211</v>
      </c>
      <c r="F98" s="214">
        <v>151.62873334766908</v>
      </c>
      <c r="G98" s="100">
        <v>36.400085269541229</v>
      </c>
      <c r="H98" s="100">
        <v>38.325608623477756</v>
      </c>
      <c r="I98" s="100">
        <v>31.604351975840849</v>
      </c>
      <c r="J98" s="100">
        <v>32.905435298987889</v>
      </c>
      <c r="K98" s="100">
        <v>24.411766652330904</v>
      </c>
      <c r="L98" s="213">
        <v>63.6205</v>
      </c>
      <c r="M98" s="213">
        <v>91.697500000000005</v>
      </c>
      <c r="N98" s="213">
        <v>30.837299999999999</v>
      </c>
      <c r="O98" s="213">
        <v>51.142699999999998</v>
      </c>
      <c r="P98" s="213">
        <v>27.494800000000001</v>
      </c>
      <c r="Q98" s="215">
        <v>8.5510000000000002</v>
      </c>
      <c r="R98" s="215">
        <v>14.263</v>
      </c>
      <c r="S98" s="215">
        <v>13.606999999999999</v>
      </c>
      <c r="T98" s="215">
        <v>18.263000000000002</v>
      </c>
      <c r="U98" s="215">
        <v>10.098000000000001</v>
      </c>
      <c r="V98" s="215">
        <v>0</v>
      </c>
      <c r="W98" s="215">
        <v>0</v>
      </c>
      <c r="X98" s="215">
        <v>10.189500000000001</v>
      </c>
      <c r="Y98" s="215">
        <v>0</v>
      </c>
      <c r="Z98" s="215">
        <v>11.197100000000001</v>
      </c>
      <c r="AA98" s="215">
        <v>0</v>
      </c>
      <c r="AB98" s="215">
        <v>0</v>
      </c>
      <c r="AC98" s="215">
        <v>10.809200000000001</v>
      </c>
      <c r="AD98" s="215">
        <v>0</v>
      </c>
      <c r="AE98" s="215">
        <v>56.753999999999998</v>
      </c>
      <c r="AF98" s="214">
        <f t="shared" si="2"/>
        <v>0</v>
      </c>
      <c r="AG98" s="214">
        <f t="shared" si="2"/>
        <v>0</v>
      </c>
      <c r="AH98" s="214">
        <f t="shared" si="2"/>
        <v>20.998699999999999</v>
      </c>
      <c r="AI98" s="214">
        <f t="shared" si="2"/>
        <v>0</v>
      </c>
      <c r="AJ98" s="214">
        <f t="shared" si="2"/>
        <v>67.951099999999997</v>
      </c>
    </row>
    <row r="99" spans="1:36">
      <c r="A99" s="212">
        <v>370</v>
      </c>
      <c r="B99" s="213">
        <v>184.36488506887059</v>
      </c>
      <c r="C99" s="214">
        <v>221.62695851534352</v>
      </c>
      <c r="D99" s="214">
        <v>173.95796347057902</v>
      </c>
      <c r="E99" s="214">
        <v>239.47933940764</v>
      </c>
      <c r="F99" s="214">
        <v>199.85152331591146</v>
      </c>
      <c r="G99" s="100">
        <v>37.243914931129424</v>
      </c>
      <c r="H99" s="100">
        <v>37.067341484656502</v>
      </c>
      <c r="I99" s="100">
        <v>31.148336529420995</v>
      </c>
      <c r="J99" s="100">
        <v>36.547560592359986</v>
      </c>
      <c r="K99" s="100">
        <v>27.238076684088512</v>
      </c>
      <c r="L99" s="213">
        <v>76.846400000000003</v>
      </c>
      <c r="M99" s="213">
        <v>88.759699999999995</v>
      </c>
      <c r="N99" s="213">
        <v>32.201300000000003</v>
      </c>
      <c r="O99" s="213">
        <v>64.906800000000004</v>
      </c>
      <c r="P99" s="213">
        <v>38.307899999999997</v>
      </c>
      <c r="Q99" s="215">
        <v>0</v>
      </c>
      <c r="R99" s="215">
        <v>14.302099999999999</v>
      </c>
      <c r="S99" s="215">
        <v>13.161</v>
      </c>
      <c r="T99" s="215">
        <v>20.908999999999999</v>
      </c>
      <c r="U99" s="215">
        <v>17.783999999999999</v>
      </c>
      <c r="V99" s="215">
        <v>0</v>
      </c>
      <c r="W99" s="215">
        <v>0</v>
      </c>
      <c r="X99" s="215">
        <v>8.9271999999999991</v>
      </c>
      <c r="Y99" s="215">
        <v>0</v>
      </c>
      <c r="Z99" s="215">
        <v>14.6249</v>
      </c>
      <c r="AA99" s="215">
        <v>0</v>
      </c>
      <c r="AB99" s="215">
        <v>0</v>
      </c>
      <c r="AC99" s="215">
        <v>1.234</v>
      </c>
      <c r="AD99" s="215">
        <v>0</v>
      </c>
      <c r="AE99" s="215">
        <v>26.4709</v>
      </c>
      <c r="AF99" s="214">
        <f t="shared" si="2"/>
        <v>0</v>
      </c>
      <c r="AG99" s="214">
        <f t="shared" si="2"/>
        <v>0</v>
      </c>
      <c r="AH99" s="214">
        <f t="shared" si="2"/>
        <v>10.161199999999999</v>
      </c>
      <c r="AI99" s="214">
        <f t="shared" si="2"/>
        <v>0</v>
      </c>
      <c r="AJ99" s="214">
        <f t="shared" si="2"/>
        <v>41.095799999999997</v>
      </c>
    </row>
    <row r="100" spans="1:36">
      <c r="A100" s="212">
        <v>371</v>
      </c>
      <c r="B100" s="213">
        <v>195.37264476093861</v>
      </c>
      <c r="C100" s="214">
        <v>199.06446451607903</v>
      </c>
      <c r="D100" s="214">
        <v>165.11369236277622</v>
      </c>
      <c r="E100" s="214">
        <v>240.54772300748118</v>
      </c>
      <c r="F100" s="214">
        <v>220.65016257709573</v>
      </c>
      <c r="G100" s="100">
        <v>38.597155239061408</v>
      </c>
      <c r="H100" s="100">
        <v>34.095335483920991</v>
      </c>
      <c r="I100" s="100">
        <v>30.503707637223783</v>
      </c>
      <c r="J100" s="100">
        <v>37.550376992518792</v>
      </c>
      <c r="K100" s="100">
        <v>29.057537422904257</v>
      </c>
      <c r="L100" s="213">
        <v>78.685699999999997</v>
      </c>
      <c r="M100" s="213">
        <v>82.566800000000001</v>
      </c>
      <c r="N100" s="213">
        <v>26.499300000000002</v>
      </c>
      <c r="O100" s="213">
        <v>72.115799999999993</v>
      </c>
      <c r="P100" s="213">
        <v>60.261400000000002</v>
      </c>
      <c r="Q100" s="215">
        <v>11.561999999999999</v>
      </c>
      <c r="R100" s="215">
        <v>12.5703</v>
      </c>
      <c r="S100" s="215">
        <v>9.782</v>
      </c>
      <c r="T100" s="215">
        <v>21.667999999999999</v>
      </c>
      <c r="U100" s="215">
        <v>20.408999999999999</v>
      </c>
      <c r="V100" s="215">
        <v>0</v>
      </c>
      <c r="W100" s="215">
        <v>0</v>
      </c>
      <c r="X100" s="215">
        <v>11.356999999999999</v>
      </c>
      <c r="Y100" s="215">
        <v>0</v>
      </c>
      <c r="Z100" s="215">
        <v>2.3599999999999999E-2</v>
      </c>
      <c r="AA100" s="215">
        <v>0</v>
      </c>
      <c r="AB100" s="215">
        <v>0</v>
      </c>
      <c r="AC100" s="215">
        <v>1.2238</v>
      </c>
      <c r="AD100" s="215">
        <v>0</v>
      </c>
      <c r="AE100" s="215">
        <v>0</v>
      </c>
      <c r="AF100" s="214">
        <f t="shared" si="2"/>
        <v>0</v>
      </c>
      <c r="AG100" s="214">
        <f t="shared" si="2"/>
        <v>0</v>
      </c>
      <c r="AH100" s="214">
        <f t="shared" si="2"/>
        <v>12.5808</v>
      </c>
      <c r="AI100" s="214">
        <f t="shared" si="2"/>
        <v>0</v>
      </c>
      <c r="AJ100" s="214">
        <f t="shared" si="2"/>
        <v>2.3599999999999999E-2</v>
      </c>
    </row>
    <row r="101" spans="1:36">
      <c r="A101" s="212">
        <v>372</v>
      </c>
      <c r="B101" s="213">
        <v>210.04183583823752</v>
      </c>
      <c r="C101" s="214">
        <v>173.27541368550763</v>
      </c>
      <c r="D101" s="214">
        <v>179.84304703928998</v>
      </c>
      <c r="E101" s="214">
        <v>244.70154506896381</v>
      </c>
      <c r="F101" s="214">
        <v>232.48490236186356</v>
      </c>
      <c r="G101" s="100">
        <v>37.271464161762481</v>
      </c>
      <c r="H101" s="100">
        <v>33.84378631449237</v>
      </c>
      <c r="I101" s="100">
        <v>31.802352960710017</v>
      </c>
      <c r="J101" s="100">
        <v>38.320954931036169</v>
      </c>
      <c r="K101" s="100">
        <v>27.97989763813646</v>
      </c>
      <c r="L101" s="213">
        <v>61.972999999999999</v>
      </c>
      <c r="M101" s="213">
        <v>76.131900000000002</v>
      </c>
      <c r="N101" s="213">
        <v>34.558599999999998</v>
      </c>
      <c r="O101" s="213">
        <v>80.784099999999995</v>
      </c>
      <c r="P101" s="213">
        <v>49.741100000000003</v>
      </c>
      <c r="Q101" s="215">
        <v>10.487</v>
      </c>
      <c r="R101" s="215">
        <v>10.382999999999999</v>
      </c>
      <c r="S101" s="215">
        <v>11.986000000000001</v>
      </c>
      <c r="T101" s="215">
        <v>25.064</v>
      </c>
      <c r="U101" s="215">
        <v>15.101000000000001</v>
      </c>
      <c r="V101" s="215">
        <v>0</v>
      </c>
      <c r="W101" s="215">
        <v>0</v>
      </c>
      <c r="X101" s="215">
        <v>11.3714</v>
      </c>
      <c r="Y101" s="215">
        <v>0</v>
      </c>
      <c r="Z101" s="215">
        <v>0</v>
      </c>
      <c r="AA101" s="215">
        <v>0</v>
      </c>
      <c r="AB101" s="215">
        <v>0</v>
      </c>
      <c r="AC101" s="215">
        <v>1.7898000000000001</v>
      </c>
      <c r="AD101" s="215">
        <v>0</v>
      </c>
      <c r="AE101" s="215">
        <v>0</v>
      </c>
      <c r="AF101" s="214">
        <f t="shared" si="2"/>
        <v>0</v>
      </c>
      <c r="AG101" s="214">
        <f t="shared" si="2"/>
        <v>0</v>
      </c>
      <c r="AH101" s="214">
        <f t="shared" si="2"/>
        <v>13.161199999999999</v>
      </c>
      <c r="AI101" s="214">
        <f t="shared" si="2"/>
        <v>0</v>
      </c>
      <c r="AJ101" s="214">
        <f t="shared" si="2"/>
        <v>0</v>
      </c>
    </row>
    <row r="102" spans="1:36">
      <c r="A102" s="212">
        <v>373</v>
      </c>
      <c r="B102" s="213">
        <v>225.65913814582368</v>
      </c>
      <c r="C102" s="214">
        <v>171.62692494674712</v>
      </c>
      <c r="D102" s="214">
        <v>166.48244488504869</v>
      </c>
      <c r="E102" s="214">
        <v>259.03375553034516</v>
      </c>
      <c r="F102" s="214">
        <v>222.77500531566344</v>
      </c>
      <c r="G102" s="100">
        <v>37.413661854176326</v>
      </c>
      <c r="H102" s="100">
        <v>34.394875053252889</v>
      </c>
      <c r="I102" s="100">
        <v>32.74795511495131</v>
      </c>
      <c r="J102" s="100">
        <v>38.53884446965484</v>
      </c>
      <c r="K102" s="100">
        <v>28.755294684336551</v>
      </c>
      <c r="L102" s="213">
        <v>58.798299999999998</v>
      </c>
      <c r="M102" s="213">
        <v>49.3001</v>
      </c>
      <c r="N102" s="213">
        <v>35.3626</v>
      </c>
      <c r="O102" s="213">
        <v>84.102199999999996</v>
      </c>
      <c r="P102" s="213">
        <v>48.115099999999998</v>
      </c>
      <c r="Q102" s="215">
        <v>14.946999999999999</v>
      </c>
      <c r="R102" s="215">
        <v>10.318</v>
      </c>
      <c r="S102" s="215">
        <v>10.771000000000001</v>
      </c>
      <c r="T102" s="215">
        <v>25.245000000000001</v>
      </c>
      <c r="U102" s="215">
        <v>18.888999999999999</v>
      </c>
      <c r="V102" s="215">
        <v>0</v>
      </c>
      <c r="W102" s="215">
        <v>0</v>
      </c>
      <c r="X102" s="215">
        <v>13.752599999999999</v>
      </c>
      <c r="Y102" s="215">
        <v>0</v>
      </c>
      <c r="Z102" s="215">
        <v>0</v>
      </c>
      <c r="AA102" s="215">
        <v>0</v>
      </c>
      <c r="AB102" s="215">
        <v>0</v>
      </c>
      <c r="AC102" s="215">
        <v>2.3742000000000001</v>
      </c>
      <c r="AD102" s="215">
        <v>0</v>
      </c>
      <c r="AE102" s="215">
        <v>10.3682</v>
      </c>
      <c r="AF102" s="214">
        <f t="shared" si="2"/>
        <v>0</v>
      </c>
      <c r="AG102" s="214">
        <f t="shared" si="2"/>
        <v>0</v>
      </c>
      <c r="AH102" s="214">
        <f t="shared" si="2"/>
        <v>16.126799999999999</v>
      </c>
      <c r="AI102" s="214">
        <f t="shared" si="2"/>
        <v>0</v>
      </c>
      <c r="AJ102" s="214">
        <f t="shared" si="2"/>
        <v>10.3682</v>
      </c>
    </row>
    <row r="103" spans="1:36">
      <c r="A103" s="212">
        <v>374</v>
      </c>
      <c r="B103" s="213">
        <v>244.12790285288452</v>
      </c>
      <c r="C103" s="214">
        <v>186.65536891555982</v>
      </c>
      <c r="D103" s="214">
        <v>154.82647020770273</v>
      </c>
      <c r="E103" s="214">
        <v>258.87908891501439</v>
      </c>
      <c r="F103" s="214">
        <v>192.59231663969024</v>
      </c>
      <c r="G103" s="100">
        <v>40.085897147115475</v>
      </c>
      <c r="H103" s="100">
        <v>36.074031084440193</v>
      </c>
      <c r="I103" s="100">
        <v>35.971029792297266</v>
      </c>
      <c r="J103" s="100">
        <v>38.300511084985601</v>
      </c>
      <c r="K103" s="100">
        <v>25.297883360309751</v>
      </c>
      <c r="L103" s="213">
        <v>73.287099999999995</v>
      </c>
      <c r="M103" s="213">
        <v>66.107699999999994</v>
      </c>
      <c r="N103" s="213">
        <v>62.158099999999997</v>
      </c>
      <c r="O103" s="213">
        <v>84.897900000000007</v>
      </c>
      <c r="P103" s="213">
        <v>31.1736</v>
      </c>
      <c r="Q103" s="215">
        <v>12.223000000000001</v>
      </c>
      <c r="R103" s="215">
        <v>14.48</v>
      </c>
      <c r="S103" s="215">
        <v>16.425999999999998</v>
      </c>
      <c r="T103" s="215">
        <v>17.388999999999999</v>
      </c>
      <c r="U103" s="215">
        <v>12.478999999999999</v>
      </c>
      <c r="V103" s="215">
        <v>0</v>
      </c>
      <c r="W103" s="215">
        <v>0</v>
      </c>
      <c r="X103" s="215">
        <v>5.4672999999999998</v>
      </c>
      <c r="Y103" s="215">
        <v>0</v>
      </c>
      <c r="Z103" s="215">
        <v>0</v>
      </c>
      <c r="AA103" s="215">
        <v>0</v>
      </c>
      <c r="AB103" s="215">
        <v>0</v>
      </c>
      <c r="AC103" s="215">
        <v>9.1999999999999998E-3</v>
      </c>
      <c r="AD103" s="215">
        <v>0</v>
      </c>
      <c r="AE103" s="215">
        <v>22.205300000000001</v>
      </c>
      <c r="AF103" s="214">
        <f t="shared" si="2"/>
        <v>0</v>
      </c>
      <c r="AG103" s="214">
        <f t="shared" si="2"/>
        <v>0</v>
      </c>
      <c r="AH103" s="214">
        <f t="shared" si="2"/>
        <v>5.4764999999999997</v>
      </c>
      <c r="AI103" s="214">
        <f t="shared" si="2"/>
        <v>0</v>
      </c>
      <c r="AJ103" s="214">
        <f t="shared" si="2"/>
        <v>22.205300000000001</v>
      </c>
    </row>
    <row r="104" spans="1:36">
      <c r="A104" s="212">
        <v>375</v>
      </c>
      <c r="B104" s="213">
        <v>217.8858887303212</v>
      </c>
      <c r="C104" s="214">
        <v>215.95596149957606</v>
      </c>
      <c r="D104" s="214">
        <v>166.38269608493889</v>
      </c>
      <c r="E104" s="214">
        <v>240.57498005402076</v>
      </c>
      <c r="F104" s="214">
        <v>191.86772879321271</v>
      </c>
      <c r="G104" s="100">
        <v>38.069511269678799</v>
      </c>
      <c r="H104" s="100">
        <v>39.213638500423947</v>
      </c>
      <c r="I104" s="100">
        <v>35.445103915061111</v>
      </c>
      <c r="J104" s="100">
        <v>35.868819945979268</v>
      </c>
      <c r="K104" s="100">
        <v>26.437471206787286</v>
      </c>
      <c r="L104" s="213">
        <v>80.023399999999995</v>
      </c>
      <c r="M104" s="213">
        <v>83.635199999999998</v>
      </c>
      <c r="N104" s="213">
        <v>59.918900000000001</v>
      </c>
      <c r="O104" s="213">
        <v>67.9178</v>
      </c>
      <c r="P104" s="213">
        <v>56.412999999999997</v>
      </c>
      <c r="Q104" s="215">
        <v>10.785</v>
      </c>
      <c r="R104" s="215">
        <v>16.09</v>
      </c>
      <c r="S104" s="215">
        <v>18.420000000000002</v>
      </c>
      <c r="T104" s="215">
        <v>21.686</v>
      </c>
      <c r="U104" s="215">
        <v>16.712</v>
      </c>
      <c r="V104" s="215">
        <v>0</v>
      </c>
      <c r="W104" s="215">
        <v>0</v>
      </c>
      <c r="X104" s="215">
        <v>4.1999999999999997E-3</v>
      </c>
      <c r="Y104" s="215">
        <v>0</v>
      </c>
      <c r="Z104" s="215">
        <v>0</v>
      </c>
      <c r="AA104" s="215">
        <v>0</v>
      </c>
      <c r="AB104" s="215">
        <v>0</v>
      </c>
      <c r="AC104" s="215">
        <v>9.1999999999999998E-3</v>
      </c>
      <c r="AD104" s="215">
        <v>0</v>
      </c>
      <c r="AE104" s="215">
        <v>13.2393</v>
      </c>
      <c r="AF104" s="214">
        <f t="shared" si="2"/>
        <v>0</v>
      </c>
      <c r="AG104" s="214">
        <f t="shared" si="2"/>
        <v>0</v>
      </c>
      <c r="AH104" s="214">
        <f t="shared" si="2"/>
        <v>1.3399999999999999E-2</v>
      </c>
      <c r="AI104" s="214">
        <f t="shared" si="2"/>
        <v>0</v>
      </c>
      <c r="AJ104" s="214">
        <f t="shared" si="2"/>
        <v>13.2393</v>
      </c>
    </row>
    <row r="105" spans="1:36">
      <c r="A105" s="212">
        <v>376</v>
      </c>
      <c r="B105" s="213">
        <v>191.493182053021</v>
      </c>
      <c r="C105" s="214">
        <v>212.95742463793709</v>
      </c>
      <c r="D105" s="214">
        <v>186.26119051577473</v>
      </c>
      <c r="E105" s="214">
        <v>230.25259183889682</v>
      </c>
      <c r="F105" s="214">
        <v>192.76199965399081</v>
      </c>
      <c r="G105" s="100">
        <v>39.429817946979021</v>
      </c>
      <c r="H105" s="100">
        <v>39.40487536206291</v>
      </c>
      <c r="I105" s="100">
        <v>34.908109484225292</v>
      </c>
      <c r="J105" s="100">
        <v>32.798608161103175</v>
      </c>
      <c r="K105" s="100">
        <v>30.402500346009198</v>
      </c>
      <c r="L105" s="213">
        <v>85.835499999999996</v>
      </c>
      <c r="M105" s="213">
        <v>85.846199999999996</v>
      </c>
      <c r="N105" s="213">
        <v>48.674799999999998</v>
      </c>
      <c r="O105" s="213">
        <v>59.333799999999997</v>
      </c>
      <c r="P105" s="213">
        <v>74.581900000000005</v>
      </c>
      <c r="Q105" s="215">
        <v>13.85</v>
      </c>
      <c r="R105" s="215">
        <v>15.818</v>
      </c>
      <c r="S105" s="215">
        <v>14.563000000000001</v>
      </c>
      <c r="T105" s="215">
        <v>16.974</v>
      </c>
      <c r="U105" s="215">
        <v>18.062000000000001</v>
      </c>
      <c r="V105" s="215">
        <v>0</v>
      </c>
      <c r="W105" s="215">
        <v>0</v>
      </c>
      <c r="X105" s="215">
        <v>0</v>
      </c>
      <c r="Y105" s="215">
        <v>0</v>
      </c>
      <c r="Z105" s="215">
        <v>0</v>
      </c>
      <c r="AA105" s="215">
        <v>0</v>
      </c>
      <c r="AB105" s="215">
        <v>0</v>
      </c>
      <c r="AC105" s="215">
        <v>0</v>
      </c>
      <c r="AD105" s="215">
        <v>0</v>
      </c>
      <c r="AE105" s="215">
        <v>17.188700000000001</v>
      </c>
      <c r="AF105" s="214">
        <f t="shared" si="2"/>
        <v>0</v>
      </c>
      <c r="AG105" s="214">
        <f t="shared" si="2"/>
        <v>0</v>
      </c>
      <c r="AH105" s="214">
        <f t="shared" si="2"/>
        <v>0</v>
      </c>
      <c r="AI105" s="214">
        <f t="shared" si="2"/>
        <v>0</v>
      </c>
      <c r="AJ105" s="214">
        <f t="shared" si="2"/>
        <v>17.188700000000001</v>
      </c>
    </row>
    <row r="106" spans="1:36">
      <c r="A106" s="212">
        <v>377</v>
      </c>
      <c r="B106" s="213">
        <v>202.0332954065008</v>
      </c>
      <c r="C106" s="214">
        <v>184.93678568451048</v>
      </c>
      <c r="D106" s="214">
        <v>164.80742387058953</v>
      </c>
      <c r="E106" s="214">
        <v>210.8015329461862</v>
      </c>
      <c r="F106" s="214">
        <v>174.11655900761932</v>
      </c>
      <c r="G106" s="100">
        <v>40.659404593499204</v>
      </c>
      <c r="H106" s="100">
        <v>36.878714315489546</v>
      </c>
      <c r="I106" s="100">
        <v>30.198276129410484</v>
      </c>
      <c r="J106" s="100">
        <v>34.911067053813802</v>
      </c>
      <c r="K106" s="100">
        <v>31.079540992380693</v>
      </c>
      <c r="L106" s="213">
        <v>90.360500000000002</v>
      </c>
      <c r="M106" s="213">
        <v>72.766599999999997</v>
      </c>
      <c r="N106" s="213">
        <v>21.009899999999998</v>
      </c>
      <c r="O106" s="213">
        <v>52.125300000000003</v>
      </c>
      <c r="P106" s="213">
        <v>83.377399999999994</v>
      </c>
      <c r="Q106" s="215">
        <v>12.246</v>
      </c>
      <c r="R106" s="215">
        <v>13.347</v>
      </c>
      <c r="S106" s="215">
        <v>14.744</v>
      </c>
      <c r="T106" s="215">
        <v>15.304</v>
      </c>
      <c r="U106" s="215">
        <v>20.606000000000002</v>
      </c>
      <c r="V106" s="215">
        <v>0</v>
      </c>
      <c r="W106" s="215">
        <v>0</v>
      </c>
      <c r="X106" s="215">
        <v>0</v>
      </c>
      <c r="Y106" s="215">
        <v>0</v>
      </c>
      <c r="Z106" s="215">
        <v>0</v>
      </c>
      <c r="AA106" s="215">
        <v>0</v>
      </c>
      <c r="AB106" s="215">
        <v>0</v>
      </c>
      <c r="AC106" s="215">
        <v>0</v>
      </c>
      <c r="AD106" s="215">
        <v>0</v>
      </c>
      <c r="AE106" s="215">
        <v>0</v>
      </c>
      <c r="AF106" s="214">
        <f t="shared" si="2"/>
        <v>0</v>
      </c>
      <c r="AG106" s="214">
        <f t="shared" si="2"/>
        <v>0</v>
      </c>
      <c r="AH106" s="214">
        <f t="shared" si="2"/>
        <v>0</v>
      </c>
      <c r="AI106" s="214">
        <f t="shared" si="2"/>
        <v>0</v>
      </c>
      <c r="AJ106" s="214">
        <f t="shared" si="2"/>
        <v>0</v>
      </c>
    </row>
    <row r="107" spans="1:36">
      <c r="A107" s="212">
        <v>378</v>
      </c>
      <c r="B107" s="213">
        <v>194.47908079164108</v>
      </c>
      <c r="C107" s="214">
        <v>164.77627540909231</v>
      </c>
      <c r="D107" s="214">
        <v>160.48093067010154</v>
      </c>
      <c r="E107" s="214">
        <v>206.47450928436439</v>
      </c>
      <c r="F107" s="214">
        <v>195.41314829987428</v>
      </c>
      <c r="G107" s="100">
        <v>38.452519208358929</v>
      </c>
      <c r="H107" s="100">
        <v>31.579524590907699</v>
      </c>
      <c r="I107" s="100">
        <v>32.642569329898478</v>
      </c>
      <c r="J107" s="100">
        <v>36.837590715635628</v>
      </c>
      <c r="K107" s="100">
        <v>31.152251700125706</v>
      </c>
      <c r="L107" s="213">
        <v>73.7697</v>
      </c>
      <c r="M107" s="213">
        <v>36.708399999999997</v>
      </c>
      <c r="N107" s="213">
        <v>27.965599999999998</v>
      </c>
      <c r="O107" s="213">
        <v>71.5578</v>
      </c>
      <c r="P107" s="213">
        <v>84.6691</v>
      </c>
      <c r="Q107" s="215">
        <v>6.5650000000000004</v>
      </c>
      <c r="R107" s="215">
        <v>7.7169999999999996</v>
      </c>
      <c r="S107" s="215">
        <v>11.978</v>
      </c>
      <c r="T107" s="215">
        <v>20.599</v>
      </c>
      <c r="U107" s="215">
        <v>21.277000000000001</v>
      </c>
      <c r="V107" s="215">
        <v>0</v>
      </c>
      <c r="W107" s="215">
        <v>0</v>
      </c>
      <c r="X107" s="215">
        <v>0</v>
      </c>
      <c r="Y107" s="215">
        <v>0</v>
      </c>
      <c r="Z107" s="215">
        <v>0</v>
      </c>
      <c r="AA107" s="215">
        <v>0</v>
      </c>
      <c r="AB107" s="215">
        <v>0</v>
      </c>
      <c r="AC107" s="215">
        <v>9.1999999999999998E-3</v>
      </c>
      <c r="AD107" s="215">
        <v>0</v>
      </c>
      <c r="AE107" s="215">
        <v>2.0270000000000001</v>
      </c>
      <c r="AF107" s="214">
        <f t="shared" si="2"/>
        <v>0</v>
      </c>
      <c r="AG107" s="214">
        <f t="shared" si="2"/>
        <v>0</v>
      </c>
      <c r="AH107" s="214">
        <f t="shared" si="2"/>
        <v>9.1999999999999998E-3</v>
      </c>
      <c r="AI107" s="214">
        <f t="shared" si="2"/>
        <v>0</v>
      </c>
      <c r="AJ107" s="214">
        <f t="shared" si="2"/>
        <v>2.0270000000000001</v>
      </c>
    </row>
    <row r="108" spans="1:36">
      <c r="A108" s="212">
        <v>379</v>
      </c>
      <c r="B108" s="213">
        <v>192.72473605392719</v>
      </c>
      <c r="C108" s="214">
        <v>158.64816630114944</v>
      </c>
      <c r="D108" s="214">
        <v>188.87886119285551</v>
      </c>
      <c r="E108" s="214">
        <v>216.42593168419833</v>
      </c>
      <c r="F108" s="214">
        <v>200.24851531525681</v>
      </c>
      <c r="G108" s="100">
        <v>34.353263946072815</v>
      </c>
      <c r="H108" s="100">
        <v>31.412633698850563</v>
      </c>
      <c r="I108" s="100">
        <v>34.193938807144505</v>
      </c>
      <c r="J108" s="100">
        <v>37.013568315801656</v>
      </c>
      <c r="K108" s="100">
        <v>31.467384684743191</v>
      </c>
      <c r="L108" s="213">
        <v>60.118499999999997</v>
      </c>
      <c r="M108" s="213">
        <v>33.856699999999996</v>
      </c>
      <c r="N108" s="213">
        <v>36.8386</v>
      </c>
      <c r="O108" s="213">
        <v>74.103700000000003</v>
      </c>
      <c r="P108" s="213">
        <v>80.238299999999995</v>
      </c>
      <c r="Q108" s="215">
        <v>8.1280000000000001</v>
      </c>
      <c r="R108" s="215">
        <v>6.9290000000000003</v>
      </c>
      <c r="S108" s="215">
        <v>13.045</v>
      </c>
      <c r="T108" s="215">
        <v>19.93</v>
      </c>
      <c r="U108" s="215">
        <v>23.521000000000001</v>
      </c>
      <c r="V108" s="215">
        <v>0</v>
      </c>
      <c r="W108" s="215">
        <v>0</v>
      </c>
      <c r="X108" s="215">
        <v>0</v>
      </c>
      <c r="Y108" s="215">
        <v>0</v>
      </c>
      <c r="Z108" s="215">
        <v>0</v>
      </c>
      <c r="AA108" s="215">
        <v>0</v>
      </c>
      <c r="AB108" s="215">
        <v>0</v>
      </c>
      <c r="AC108" s="215">
        <v>9.1999999999999998E-3</v>
      </c>
      <c r="AD108" s="215">
        <v>0</v>
      </c>
      <c r="AE108" s="215">
        <v>2.9977</v>
      </c>
      <c r="AF108" s="214">
        <f t="shared" si="2"/>
        <v>0</v>
      </c>
      <c r="AG108" s="214">
        <f t="shared" si="2"/>
        <v>0</v>
      </c>
      <c r="AH108" s="214">
        <f t="shared" si="2"/>
        <v>9.1999999999999998E-3</v>
      </c>
      <c r="AI108" s="214">
        <f t="shared" si="2"/>
        <v>0</v>
      </c>
      <c r="AJ108" s="214">
        <f t="shared" si="2"/>
        <v>2.9977</v>
      </c>
    </row>
    <row r="109" spans="1:36">
      <c r="A109" s="212">
        <v>380</v>
      </c>
      <c r="B109" s="213">
        <v>196.63396088455417</v>
      </c>
      <c r="C109" s="214">
        <v>181.68532562252156</v>
      </c>
      <c r="D109" s="214">
        <v>180.68559540818089</v>
      </c>
      <c r="E109" s="214">
        <v>219.35228697658619</v>
      </c>
      <c r="F109" s="214">
        <v>206.9184311920576</v>
      </c>
      <c r="G109" s="100">
        <v>34.711139115445832</v>
      </c>
      <c r="H109" s="100">
        <v>38.519874377478416</v>
      </c>
      <c r="I109" s="100">
        <v>34.197704591819111</v>
      </c>
      <c r="J109" s="100">
        <v>35.980413023413817</v>
      </c>
      <c r="K109" s="100">
        <v>32.342568807942413</v>
      </c>
      <c r="L109" s="213">
        <v>50.973300000000002</v>
      </c>
      <c r="M109" s="213">
        <v>68.170500000000004</v>
      </c>
      <c r="N109" s="213">
        <v>36.160299999999999</v>
      </c>
      <c r="O109" s="213">
        <v>74.341200000000001</v>
      </c>
      <c r="P109" s="213">
        <v>82.881200000000007</v>
      </c>
      <c r="Q109" s="215">
        <v>5.5579999999999998</v>
      </c>
      <c r="R109" s="215">
        <v>13.603</v>
      </c>
      <c r="S109" s="215">
        <v>14.996</v>
      </c>
      <c r="T109" s="215">
        <v>19.832999999999998</v>
      </c>
      <c r="U109" s="215">
        <v>23.683</v>
      </c>
      <c r="V109" s="215">
        <v>0</v>
      </c>
      <c r="W109" s="215">
        <v>0</v>
      </c>
      <c r="X109" s="215">
        <v>0</v>
      </c>
      <c r="Y109" s="215">
        <v>0</v>
      </c>
      <c r="Z109" s="215">
        <v>0</v>
      </c>
      <c r="AA109" s="215">
        <v>0</v>
      </c>
      <c r="AB109" s="215">
        <v>0</v>
      </c>
      <c r="AC109" s="215">
        <v>9.2999999999999992E-3</v>
      </c>
      <c r="AD109" s="215">
        <v>0</v>
      </c>
      <c r="AE109" s="215">
        <v>0</v>
      </c>
      <c r="AF109" s="214">
        <f t="shared" si="2"/>
        <v>0</v>
      </c>
      <c r="AG109" s="214">
        <f t="shared" si="2"/>
        <v>0</v>
      </c>
      <c r="AH109" s="214">
        <f t="shared" si="2"/>
        <v>9.2999999999999992E-3</v>
      </c>
      <c r="AI109" s="214">
        <f t="shared" si="2"/>
        <v>0</v>
      </c>
      <c r="AJ109" s="214">
        <f t="shared" si="2"/>
        <v>0</v>
      </c>
    </row>
    <row r="110" spans="1:36">
      <c r="A110" s="212">
        <v>381</v>
      </c>
      <c r="B110" s="213">
        <v>195.52768728460006</v>
      </c>
      <c r="C110" s="214">
        <v>178.08160460795608</v>
      </c>
      <c r="D110" s="214">
        <v>179.3330930083535</v>
      </c>
      <c r="E110" s="214">
        <v>242.10209399208662</v>
      </c>
      <c r="F110" s="214">
        <v>204.61196722364434</v>
      </c>
      <c r="G110" s="100">
        <v>36.53511271539994</v>
      </c>
      <c r="H110" s="100">
        <v>34.108495392043928</v>
      </c>
      <c r="I110" s="100">
        <v>32.774706991646497</v>
      </c>
      <c r="J110" s="100">
        <v>35.845706007913357</v>
      </c>
      <c r="K110" s="100">
        <v>28.702332776355647</v>
      </c>
      <c r="L110" s="213">
        <v>57.807699999999997</v>
      </c>
      <c r="M110" s="213">
        <v>59.598999999999997</v>
      </c>
      <c r="N110" s="213">
        <v>32.847799999999999</v>
      </c>
      <c r="O110" s="213">
        <v>67.562399999999997</v>
      </c>
      <c r="P110" s="213">
        <v>67.968999999999994</v>
      </c>
      <c r="Q110" s="215">
        <v>7.1210000000000004</v>
      </c>
      <c r="R110" s="215">
        <v>12.726000000000001</v>
      </c>
      <c r="S110" s="215">
        <v>13.815</v>
      </c>
      <c r="T110" s="215">
        <v>15.345000000000001</v>
      </c>
      <c r="U110" s="215">
        <v>20.015999999999998</v>
      </c>
      <c r="V110" s="215">
        <v>0</v>
      </c>
      <c r="W110" s="215">
        <v>0</v>
      </c>
      <c r="X110" s="215">
        <v>0</v>
      </c>
      <c r="Y110" s="215">
        <v>0</v>
      </c>
      <c r="Z110" s="215">
        <v>0</v>
      </c>
      <c r="AA110" s="215">
        <v>0</v>
      </c>
      <c r="AB110" s="215">
        <v>0</v>
      </c>
      <c r="AC110" s="215">
        <v>0</v>
      </c>
      <c r="AD110" s="215">
        <v>0</v>
      </c>
      <c r="AE110" s="215">
        <v>0</v>
      </c>
      <c r="AF110" s="214">
        <f t="shared" si="2"/>
        <v>0</v>
      </c>
      <c r="AG110" s="214">
        <f t="shared" si="2"/>
        <v>0</v>
      </c>
      <c r="AH110" s="214">
        <f t="shared" si="2"/>
        <v>0</v>
      </c>
      <c r="AI110" s="214">
        <f t="shared" si="2"/>
        <v>0</v>
      </c>
      <c r="AJ110" s="214">
        <f t="shared" si="2"/>
        <v>0</v>
      </c>
    </row>
    <row r="111" spans="1:36">
      <c r="A111" s="212">
        <v>382</v>
      </c>
      <c r="B111" s="213">
        <v>218.15661928408551</v>
      </c>
      <c r="C111" s="214">
        <v>183.3896774997516</v>
      </c>
      <c r="D111" s="214">
        <v>180.74657417741525</v>
      </c>
      <c r="E111" s="214">
        <v>209.20279630081734</v>
      </c>
      <c r="F111" s="214">
        <v>184.97472122395823</v>
      </c>
      <c r="G111" s="100">
        <v>38.335280715914514</v>
      </c>
      <c r="H111" s="100">
        <v>35.486322500248406</v>
      </c>
      <c r="I111" s="100">
        <v>34.441425822584748</v>
      </c>
      <c r="J111" s="100">
        <v>31.883303699182676</v>
      </c>
      <c r="K111" s="100">
        <v>26.589578776041783</v>
      </c>
      <c r="L111" s="213">
        <v>55.601799999999997</v>
      </c>
      <c r="M111" s="213">
        <v>66.465100000000007</v>
      </c>
      <c r="N111" s="213">
        <v>32.8307</v>
      </c>
      <c r="O111" s="213">
        <v>36.136299999999999</v>
      </c>
      <c r="P111" s="213">
        <v>51.558599999999998</v>
      </c>
      <c r="Q111" s="215">
        <v>12.772</v>
      </c>
      <c r="R111" s="215">
        <v>13.851000000000001</v>
      </c>
      <c r="S111" s="215">
        <v>13.939</v>
      </c>
      <c r="T111" s="215">
        <v>12.542</v>
      </c>
      <c r="U111" s="215">
        <v>18.87</v>
      </c>
      <c r="V111" s="215">
        <v>0</v>
      </c>
      <c r="W111" s="215">
        <v>0</v>
      </c>
      <c r="X111" s="215">
        <v>0</v>
      </c>
      <c r="Y111" s="215">
        <v>0</v>
      </c>
      <c r="Z111" s="215">
        <v>0</v>
      </c>
      <c r="AA111" s="215">
        <v>0</v>
      </c>
      <c r="AB111" s="215">
        <v>0</v>
      </c>
      <c r="AC111" s="215">
        <v>9.1999999999999998E-3</v>
      </c>
      <c r="AD111" s="215">
        <v>0</v>
      </c>
      <c r="AE111" s="215">
        <v>0</v>
      </c>
      <c r="AF111" s="214">
        <f t="shared" si="2"/>
        <v>0</v>
      </c>
      <c r="AG111" s="214">
        <f t="shared" si="2"/>
        <v>0</v>
      </c>
      <c r="AH111" s="214">
        <f t="shared" si="2"/>
        <v>9.1999999999999998E-3</v>
      </c>
      <c r="AI111" s="214">
        <f t="shared" si="2"/>
        <v>0</v>
      </c>
      <c r="AJ111" s="214">
        <f t="shared" si="2"/>
        <v>0</v>
      </c>
    </row>
    <row r="112" spans="1:36">
      <c r="A112" s="212">
        <v>383</v>
      </c>
      <c r="B112" s="213">
        <v>226.2421231299484</v>
      </c>
      <c r="C112" s="214">
        <v>218.58601205327381</v>
      </c>
      <c r="D112" s="214">
        <v>183.54678322362162</v>
      </c>
      <c r="E112" s="214">
        <v>197.63404962374946</v>
      </c>
      <c r="F112" s="214">
        <v>203.14968986916432</v>
      </c>
      <c r="G112" s="100">
        <v>39.023776870051584</v>
      </c>
      <c r="H112" s="100">
        <v>36.829687946726182</v>
      </c>
      <c r="I112" s="100">
        <v>34.217016776378379</v>
      </c>
      <c r="J112" s="100">
        <v>32.707850376250533</v>
      </c>
      <c r="K112" s="100">
        <v>31.040910130835691</v>
      </c>
      <c r="L112" s="213">
        <v>61.981000000000002</v>
      </c>
      <c r="M112" s="213">
        <v>75.706800000000001</v>
      </c>
      <c r="N112" s="213">
        <v>43.5488</v>
      </c>
      <c r="O112" s="213">
        <v>42.3414</v>
      </c>
      <c r="P112" s="213">
        <v>79.767200000000003</v>
      </c>
      <c r="Q112" s="215">
        <v>12.209</v>
      </c>
      <c r="R112" s="215">
        <v>15.691000000000001</v>
      </c>
      <c r="S112" s="215">
        <v>16.945</v>
      </c>
      <c r="T112" s="215">
        <v>16.321000000000002</v>
      </c>
      <c r="U112" s="215">
        <v>22.372</v>
      </c>
      <c r="V112" s="215">
        <v>0</v>
      </c>
      <c r="W112" s="215">
        <v>0</v>
      </c>
      <c r="X112" s="215">
        <v>0</v>
      </c>
      <c r="Y112" s="215">
        <v>0</v>
      </c>
      <c r="Z112" s="215">
        <v>0</v>
      </c>
      <c r="AA112" s="215">
        <v>0</v>
      </c>
      <c r="AB112" s="215">
        <v>0</v>
      </c>
      <c r="AC112" s="215">
        <v>9.4999999999999998E-3</v>
      </c>
      <c r="AD112" s="215">
        <v>0</v>
      </c>
      <c r="AE112" s="215">
        <v>0</v>
      </c>
      <c r="AF112" s="214">
        <f t="shared" si="2"/>
        <v>0</v>
      </c>
      <c r="AG112" s="214">
        <f t="shared" si="2"/>
        <v>0</v>
      </c>
      <c r="AH112" s="214">
        <f t="shared" si="2"/>
        <v>9.4999999999999998E-3</v>
      </c>
      <c r="AI112" s="214">
        <f t="shared" si="2"/>
        <v>0</v>
      </c>
      <c r="AJ112" s="214">
        <f t="shared" si="2"/>
        <v>0</v>
      </c>
    </row>
    <row r="113" spans="1:36">
      <c r="A113" s="212">
        <v>384</v>
      </c>
      <c r="B113" s="213">
        <v>212.31457971414298</v>
      </c>
      <c r="C113" s="214">
        <v>231.68448820718322</v>
      </c>
      <c r="D113" s="214">
        <v>199.976436916415</v>
      </c>
      <c r="E113" s="214">
        <v>210.56730423895459</v>
      </c>
      <c r="F113" s="214">
        <v>216.39362180767637</v>
      </c>
      <c r="G113" s="100">
        <v>40.247320285857022</v>
      </c>
      <c r="H113" s="100">
        <v>36.660111792816778</v>
      </c>
      <c r="I113" s="100">
        <v>33.077663083585001</v>
      </c>
      <c r="J113" s="100">
        <v>33.522795761045415</v>
      </c>
      <c r="K113" s="100">
        <v>30.975978192323655</v>
      </c>
      <c r="L113" s="213">
        <v>76.060400000000001</v>
      </c>
      <c r="M113" s="213">
        <v>77.436499999999995</v>
      </c>
      <c r="N113" s="213">
        <v>42.842500000000001</v>
      </c>
      <c r="O113" s="213">
        <v>58.279400000000003</v>
      </c>
      <c r="P113" s="213">
        <v>76.072400000000002</v>
      </c>
      <c r="Q113" s="215">
        <v>11.292</v>
      </c>
      <c r="R113" s="215">
        <v>16.503</v>
      </c>
      <c r="S113" s="215">
        <v>18.338000000000001</v>
      </c>
      <c r="T113" s="215">
        <v>19.768000000000001</v>
      </c>
      <c r="U113" s="215">
        <v>19.375</v>
      </c>
      <c r="V113" s="215">
        <v>0</v>
      </c>
      <c r="W113" s="215">
        <v>0</v>
      </c>
      <c r="X113" s="215">
        <v>1.7000000000000001E-2</v>
      </c>
      <c r="Y113" s="215">
        <v>0</v>
      </c>
      <c r="Z113" s="215">
        <v>0</v>
      </c>
      <c r="AA113" s="215">
        <v>0</v>
      </c>
      <c r="AB113" s="215">
        <v>0</v>
      </c>
      <c r="AC113" s="215">
        <v>0</v>
      </c>
      <c r="AD113" s="215">
        <v>0</v>
      </c>
      <c r="AE113" s="215">
        <v>0</v>
      </c>
      <c r="AF113" s="214">
        <f t="shared" si="2"/>
        <v>0</v>
      </c>
      <c r="AG113" s="214">
        <f t="shared" si="2"/>
        <v>0</v>
      </c>
      <c r="AH113" s="214">
        <f t="shared" si="2"/>
        <v>1.7000000000000001E-2</v>
      </c>
      <c r="AI113" s="214">
        <f t="shared" si="2"/>
        <v>0</v>
      </c>
      <c r="AJ113" s="214">
        <f t="shared" si="2"/>
        <v>0</v>
      </c>
    </row>
    <row r="114" spans="1:36">
      <c r="A114" s="212">
        <v>385</v>
      </c>
      <c r="B114" s="213">
        <v>223.76505565239162</v>
      </c>
      <c r="C114" s="214">
        <v>210.80190793124908</v>
      </c>
      <c r="D114" s="214">
        <v>212.96285245472595</v>
      </c>
      <c r="E114" s="214">
        <v>178.8949427314806</v>
      </c>
      <c r="F114" s="214">
        <v>195.56996190014769</v>
      </c>
      <c r="G114" s="100">
        <v>41.224244347608384</v>
      </c>
      <c r="H114" s="100">
        <v>33.613992068750917</v>
      </c>
      <c r="I114" s="100">
        <v>33.948047545274044</v>
      </c>
      <c r="J114" s="100">
        <v>32.447357268519404</v>
      </c>
      <c r="K114" s="100">
        <v>29.92753809985232</v>
      </c>
      <c r="L114" s="213">
        <v>73.052999999999997</v>
      </c>
      <c r="M114" s="213">
        <v>84.2226</v>
      </c>
      <c r="N114" s="213">
        <v>50.267099999999999</v>
      </c>
      <c r="O114" s="213">
        <v>54.525100000000002</v>
      </c>
      <c r="P114" s="213">
        <v>63.077800000000003</v>
      </c>
      <c r="Q114" s="215">
        <v>13.526</v>
      </c>
      <c r="R114" s="215">
        <v>14.292999999999999</v>
      </c>
      <c r="S114" s="215">
        <v>17.056000000000001</v>
      </c>
      <c r="T114" s="215">
        <v>21.593</v>
      </c>
      <c r="U114" s="215">
        <v>19.254999999999999</v>
      </c>
      <c r="V114" s="215">
        <v>0</v>
      </c>
      <c r="W114" s="215">
        <v>0</v>
      </c>
      <c r="X114" s="215">
        <v>0</v>
      </c>
      <c r="Y114" s="215">
        <v>0</v>
      </c>
      <c r="Z114" s="215">
        <v>0</v>
      </c>
      <c r="AA114" s="215">
        <v>0</v>
      </c>
      <c r="AB114" s="215">
        <v>0</v>
      </c>
      <c r="AC114" s="215">
        <v>0</v>
      </c>
      <c r="AD114" s="215">
        <v>0</v>
      </c>
      <c r="AE114" s="215">
        <v>0</v>
      </c>
      <c r="AF114" s="214">
        <f t="shared" si="2"/>
        <v>0</v>
      </c>
      <c r="AG114" s="214">
        <f t="shared" si="2"/>
        <v>0</v>
      </c>
      <c r="AH114" s="214">
        <f t="shared" si="2"/>
        <v>0</v>
      </c>
      <c r="AI114" s="214">
        <f t="shared" si="2"/>
        <v>0</v>
      </c>
      <c r="AJ114" s="214">
        <f t="shared" si="2"/>
        <v>0</v>
      </c>
    </row>
    <row r="115" spans="1:36">
      <c r="A115" s="212">
        <v>386</v>
      </c>
      <c r="B115" s="213">
        <v>218.55212463759037</v>
      </c>
      <c r="C115" s="214">
        <v>208.1794345774303</v>
      </c>
      <c r="D115" s="214">
        <v>216.74416759171905</v>
      </c>
      <c r="E115" s="214">
        <v>181.55998765427114</v>
      </c>
      <c r="F115" s="214">
        <v>221.98059540736452</v>
      </c>
      <c r="G115" s="100">
        <v>39.910975362409623</v>
      </c>
      <c r="H115" s="100">
        <v>35.656965422569712</v>
      </c>
      <c r="I115" s="100">
        <v>39.159832408280934</v>
      </c>
      <c r="J115" s="100">
        <v>33.194112345728868</v>
      </c>
      <c r="K115" s="100">
        <v>32.403104592635472</v>
      </c>
      <c r="L115" s="213">
        <v>80.630399999999995</v>
      </c>
      <c r="M115" s="213">
        <v>83.8643</v>
      </c>
      <c r="N115" s="213">
        <v>79.627899999999997</v>
      </c>
      <c r="O115" s="213">
        <v>56.794600000000003</v>
      </c>
      <c r="P115" s="213">
        <v>81.022000000000006</v>
      </c>
      <c r="Q115" s="215">
        <v>11.693</v>
      </c>
      <c r="R115" s="215">
        <v>12.609</v>
      </c>
      <c r="S115" s="215">
        <v>20.506</v>
      </c>
      <c r="T115" s="215">
        <v>21.66</v>
      </c>
      <c r="U115" s="215">
        <v>23.934000000000001</v>
      </c>
      <c r="V115" s="215">
        <v>0</v>
      </c>
      <c r="W115" s="215">
        <v>0</v>
      </c>
      <c r="X115" s="215">
        <v>0</v>
      </c>
      <c r="Y115" s="215">
        <v>0</v>
      </c>
      <c r="Z115" s="215">
        <v>0</v>
      </c>
      <c r="AA115" s="215">
        <v>0</v>
      </c>
      <c r="AB115" s="215">
        <v>0</v>
      </c>
      <c r="AC115" s="215">
        <v>0</v>
      </c>
      <c r="AD115" s="215">
        <v>0</v>
      </c>
      <c r="AE115" s="215">
        <v>0</v>
      </c>
      <c r="AF115" s="214">
        <f t="shared" si="2"/>
        <v>0</v>
      </c>
      <c r="AG115" s="214">
        <f t="shared" si="2"/>
        <v>0</v>
      </c>
      <c r="AH115" s="214">
        <f t="shared" si="2"/>
        <v>0</v>
      </c>
      <c r="AI115" s="214">
        <f t="shared" si="2"/>
        <v>0</v>
      </c>
      <c r="AJ115" s="214">
        <f t="shared" si="2"/>
        <v>0</v>
      </c>
    </row>
    <row r="116" spans="1:36">
      <c r="A116" s="212">
        <v>387</v>
      </c>
      <c r="B116" s="213">
        <v>222.39702869956048</v>
      </c>
      <c r="C116" s="214">
        <v>222.99322629962094</v>
      </c>
      <c r="D116" s="214">
        <v>211.60094002251412</v>
      </c>
      <c r="E116" s="214">
        <v>210.32574937736067</v>
      </c>
      <c r="F116" s="214">
        <v>222.81019863845759</v>
      </c>
      <c r="G116" s="100">
        <v>37.665871300439534</v>
      </c>
      <c r="H116" s="100">
        <v>38.776973700379067</v>
      </c>
      <c r="I116" s="100">
        <v>41.730059977485894</v>
      </c>
      <c r="J116" s="100">
        <v>31.688250622639337</v>
      </c>
      <c r="K116" s="100">
        <v>30.810201361542429</v>
      </c>
      <c r="L116" s="213">
        <v>61.3523</v>
      </c>
      <c r="M116" s="213">
        <v>80.967699999999994</v>
      </c>
      <c r="N116" s="213">
        <v>88.822599999999994</v>
      </c>
      <c r="O116" s="213">
        <v>42.845700000000001</v>
      </c>
      <c r="P116" s="213">
        <v>76.3279</v>
      </c>
      <c r="Q116" s="215">
        <v>7.5490000000000004</v>
      </c>
      <c r="R116" s="215">
        <v>14.417999999999999</v>
      </c>
      <c r="S116" s="215">
        <v>20.055</v>
      </c>
      <c r="T116" s="215">
        <v>20.233000000000001</v>
      </c>
      <c r="U116" s="215">
        <v>23.405000000000001</v>
      </c>
      <c r="V116" s="215">
        <v>0</v>
      </c>
      <c r="W116" s="215">
        <v>0</v>
      </c>
      <c r="X116" s="215">
        <v>0</v>
      </c>
      <c r="Y116" s="215">
        <v>0</v>
      </c>
      <c r="Z116" s="215">
        <v>0</v>
      </c>
      <c r="AA116" s="215">
        <v>0</v>
      </c>
      <c r="AB116" s="215">
        <v>0</v>
      </c>
      <c r="AC116" s="215">
        <v>0</v>
      </c>
      <c r="AD116" s="215">
        <v>0</v>
      </c>
      <c r="AE116" s="215">
        <v>0</v>
      </c>
      <c r="AF116" s="214">
        <f t="shared" si="2"/>
        <v>0</v>
      </c>
      <c r="AG116" s="214">
        <f t="shared" si="2"/>
        <v>0</v>
      </c>
      <c r="AH116" s="214">
        <f t="shared" si="2"/>
        <v>0</v>
      </c>
      <c r="AI116" s="214">
        <f t="shared" si="2"/>
        <v>0</v>
      </c>
      <c r="AJ116" s="214">
        <f t="shared" si="2"/>
        <v>0</v>
      </c>
    </row>
    <row r="117" spans="1:36">
      <c r="A117" s="212">
        <v>388</v>
      </c>
      <c r="B117" s="213">
        <v>190.39977922195393</v>
      </c>
      <c r="C117" s="214">
        <v>227.35584131474499</v>
      </c>
      <c r="D117" s="214">
        <v>191.39853823799362</v>
      </c>
      <c r="E117" s="214">
        <v>215.74783996175691</v>
      </c>
      <c r="F117" s="214">
        <v>189.9538640543152</v>
      </c>
      <c r="G117" s="100">
        <v>39.952620778046068</v>
      </c>
      <c r="H117" s="100">
        <v>40.369858685254997</v>
      </c>
      <c r="I117" s="100">
        <v>43.443461762006365</v>
      </c>
      <c r="J117" s="100">
        <v>32.879460038243103</v>
      </c>
      <c r="K117" s="100">
        <v>28.878335945684782</v>
      </c>
      <c r="L117" s="213">
        <v>65.100399999999993</v>
      </c>
      <c r="M117" s="213">
        <v>92.088499999999996</v>
      </c>
      <c r="N117" s="213">
        <v>89.392399999999995</v>
      </c>
      <c r="O117" s="213">
        <v>67.233000000000004</v>
      </c>
      <c r="P117" s="213">
        <v>64.405799999999999</v>
      </c>
      <c r="Q117" s="215">
        <v>7.8879999999999999</v>
      </c>
      <c r="R117" s="215">
        <v>19.471</v>
      </c>
      <c r="S117" s="215">
        <v>19.233000000000001</v>
      </c>
      <c r="T117" s="215">
        <v>21.666</v>
      </c>
      <c r="U117" s="215">
        <v>19.768999999999998</v>
      </c>
      <c r="V117" s="215">
        <v>0</v>
      </c>
      <c r="W117" s="215">
        <v>0</v>
      </c>
      <c r="X117" s="215">
        <v>0</v>
      </c>
      <c r="Y117" s="215">
        <v>0</v>
      </c>
      <c r="Z117" s="215">
        <v>0</v>
      </c>
      <c r="AA117" s="215">
        <v>0</v>
      </c>
      <c r="AB117" s="215">
        <v>0</v>
      </c>
      <c r="AC117" s="215">
        <v>0</v>
      </c>
      <c r="AD117" s="215">
        <v>0</v>
      </c>
      <c r="AE117" s="215">
        <v>1.5047999999999999</v>
      </c>
      <c r="AF117" s="214">
        <f t="shared" si="2"/>
        <v>0</v>
      </c>
      <c r="AG117" s="214">
        <f t="shared" si="2"/>
        <v>0</v>
      </c>
      <c r="AH117" s="214">
        <f t="shared" si="2"/>
        <v>0</v>
      </c>
      <c r="AI117" s="214">
        <f t="shared" si="2"/>
        <v>0</v>
      </c>
      <c r="AJ117" s="214">
        <f t="shared" si="2"/>
        <v>1.5047999999999999</v>
      </c>
    </row>
    <row r="118" spans="1:36">
      <c r="A118" s="212">
        <v>389</v>
      </c>
      <c r="B118" s="213">
        <v>170.5104862072013</v>
      </c>
      <c r="C118" s="214">
        <v>245.01716192956181</v>
      </c>
      <c r="D118" s="214">
        <v>178.79227863810908</v>
      </c>
      <c r="E118" s="214">
        <v>226.1261232234848</v>
      </c>
      <c r="F118" s="214">
        <v>188.17741362346922</v>
      </c>
      <c r="G118" s="100">
        <v>36.532713792798702</v>
      </c>
      <c r="H118" s="100">
        <v>42.203338070438193</v>
      </c>
      <c r="I118" s="100">
        <v>42.522421361890935</v>
      </c>
      <c r="J118" s="100">
        <v>32.27907677651519</v>
      </c>
      <c r="K118" s="100">
        <v>29.523386376530794</v>
      </c>
      <c r="L118" s="213">
        <v>53.385599999999997</v>
      </c>
      <c r="M118" s="213">
        <v>97.164900000000003</v>
      </c>
      <c r="N118" s="213">
        <v>83.440799999999996</v>
      </c>
      <c r="O118" s="213">
        <v>70.780100000000004</v>
      </c>
      <c r="P118" s="213">
        <v>63.814999999999998</v>
      </c>
      <c r="Q118" s="215">
        <v>6.5640000000000001</v>
      </c>
      <c r="R118" s="215">
        <v>18.035</v>
      </c>
      <c r="S118" s="215">
        <v>18.629000000000001</v>
      </c>
      <c r="T118" s="215">
        <v>22.015000000000001</v>
      </c>
      <c r="U118" s="215">
        <v>18.042000000000002</v>
      </c>
      <c r="V118" s="215">
        <v>0</v>
      </c>
      <c r="W118" s="215">
        <v>0</v>
      </c>
      <c r="X118" s="215">
        <v>0</v>
      </c>
      <c r="Y118" s="215">
        <v>0</v>
      </c>
      <c r="Z118" s="215">
        <v>0</v>
      </c>
      <c r="AA118" s="215">
        <v>0</v>
      </c>
      <c r="AB118" s="215">
        <v>0</v>
      </c>
      <c r="AC118" s="215">
        <v>0</v>
      </c>
      <c r="AD118" s="215">
        <v>0</v>
      </c>
      <c r="AE118" s="215">
        <v>3.3003999999999998</v>
      </c>
      <c r="AF118" s="214">
        <f t="shared" si="2"/>
        <v>0</v>
      </c>
      <c r="AG118" s="214">
        <f t="shared" si="2"/>
        <v>0</v>
      </c>
      <c r="AH118" s="214">
        <f t="shared" si="2"/>
        <v>0</v>
      </c>
      <c r="AI118" s="214">
        <f t="shared" si="2"/>
        <v>0</v>
      </c>
      <c r="AJ118" s="214">
        <f t="shared" si="2"/>
        <v>3.3003999999999998</v>
      </c>
    </row>
    <row r="119" spans="1:36">
      <c r="A119" s="212">
        <v>390</v>
      </c>
      <c r="B119" s="213">
        <v>178.04036202250614</v>
      </c>
      <c r="C119" s="214">
        <v>234.52410909912641</v>
      </c>
      <c r="D119" s="214">
        <v>178.53578953041361</v>
      </c>
      <c r="E119" s="214">
        <v>242.93036417728192</v>
      </c>
      <c r="F119" s="214">
        <v>212.41928316079731</v>
      </c>
      <c r="G119" s="100">
        <v>37.454037977493854</v>
      </c>
      <c r="H119" s="100">
        <v>41.046190900873619</v>
      </c>
      <c r="I119" s="100">
        <v>41.781510469586372</v>
      </c>
      <c r="J119" s="100">
        <v>32.525835822718093</v>
      </c>
      <c r="K119" s="100">
        <v>34.174316839202717</v>
      </c>
      <c r="L119" s="213">
        <v>53.859099999999998</v>
      </c>
      <c r="M119" s="213">
        <v>94.107399999999998</v>
      </c>
      <c r="N119" s="213">
        <v>77.446700000000007</v>
      </c>
      <c r="O119" s="213">
        <v>66.283500000000004</v>
      </c>
      <c r="P119" s="213">
        <v>88.006699999999995</v>
      </c>
      <c r="Q119" s="215">
        <v>7.7069999999999999</v>
      </c>
      <c r="R119" s="215">
        <v>14.218</v>
      </c>
      <c r="S119" s="215">
        <v>17.952000000000002</v>
      </c>
      <c r="T119" s="215">
        <v>21.984999999999999</v>
      </c>
      <c r="U119" s="215">
        <v>24.077999999999999</v>
      </c>
      <c r="V119" s="215">
        <v>0</v>
      </c>
      <c r="W119" s="215">
        <v>0</v>
      </c>
      <c r="X119" s="215">
        <v>0</v>
      </c>
      <c r="Y119" s="215">
        <v>0</v>
      </c>
      <c r="Z119" s="215">
        <v>0</v>
      </c>
      <c r="AA119" s="215">
        <v>0</v>
      </c>
      <c r="AB119" s="215">
        <v>0</v>
      </c>
      <c r="AC119" s="215">
        <v>9.2999999999999992E-3</v>
      </c>
      <c r="AD119" s="215">
        <v>0</v>
      </c>
      <c r="AE119" s="215">
        <v>0</v>
      </c>
      <c r="AF119" s="214">
        <f t="shared" ref="AF119:AJ169" si="3">V119+AA119</f>
        <v>0</v>
      </c>
      <c r="AG119" s="214">
        <f t="shared" si="3"/>
        <v>0</v>
      </c>
      <c r="AH119" s="214">
        <f t="shared" si="3"/>
        <v>9.2999999999999992E-3</v>
      </c>
      <c r="AI119" s="214">
        <f t="shared" si="3"/>
        <v>0</v>
      </c>
      <c r="AJ119" s="214">
        <f t="shared" si="3"/>
        <v>0</v>
      </c>
    </row>
    <row r="120" spans="1:36">
      <c r="A120" s="212">
        <v>391</v>
      </c>
      <c r="B120" s="213">
        <v>188.05106568338078</v>
      </c>
      <c r="C120" s="214">
        <v>186.20560516190392</v>
      </c>
      <c r="D120" s="214">
        <v>175.40198882369253</v>
      </c>
      <c r="E120" s="214">
        <v>247.92521580757546</v>
      </c>
      <c r="F120" s="214">
        <v>222.37578057625979</v>
      </c>
      <c r="G120" s="100">
        <v>39.847234316619236</v>
      </c>
      <c r="H120" s="100">
        <v>35.292294838096062</v>
      </c>
      <c r="I120" s="100">
        <v>36.971811176307455</v>
      </c>
      <c r="J120" s="100">
        <v>35.057284192424554</v>
      </c>
      <c r="K120" s="100">
        <v>33.911419423740199</v>
      </c>
      <c r="L120" s="213">
        <v>80.134699999999995</v>
      </c>
      <c r="M120" s="213">
        <v>61.381900000000002</v>
      </c>
      <c r="N120" s="213">
        <v>43.307000000000002</v>
      </c>
      <c r="O120" s="213">
        <v>64.793899999999994</v>
      </c>
      <c r="P120" s="213">
        <v>84.588800000000006</v>
      </c>
      <c r="Q120" s="215">
        <v>9.7840000000000007</v>
      </c>
      <c r="R120" s="215">
        <v>10.58</v>
      </c>
      <c r="S120" s="215">
        <v>13.942</v>
      </c>
      <c r="T120" s="215">
        <v>21.236999999999998</v>
      </c>
      <c r="U120" s="215">
        <v>23.577000000000002</v>
      </c>
      <c r="V120" s="215">
        <v>0</v>
      </c>
      <c r="W120" s="215">
        <v>0</v>
      </c>
      <c r="X120" s="215">
        <v>0</v>
      </c>
      <c r="Y120" s="215">
        <v>0</v>
      </c>
      <c r="Z120" s="215">
        <v>0</v>
      </c>
      <c r="AA120" s="215">
        <v>0</v>
      </c>
      <c r="AB120" s="215">
        <v>0</v>
      </c>
      <c r="AC120" s="215">
        <v>9.1999999999999998E-3</v>
      </c>
      <c r="AD120" s="215">
        <v>0</v>
      </c>
      <c r="AE120" s="215">
        <v>0</v>
      </c>
      <c r="AF120" s="214">
        <f t="shared" si="3"/>
        <v>0</v>
      </c>
      <c r="AG120" s="214">
        <f t="shared" si="3"/>
        <v>0</v>
      </c>
      <c r="AH120" s="214">
        <f t="shared" si="3"/>
        <v>9.1999999999999998E-3</v>
      </c>
      <c r="AI120" s="214">
        <f t="shared" si="3"/>
        <v>0</v>
      </c>
      <c r="AJ120" s="214">
        <f t="shared" si="3"/>
        <v>0</v>
      </c>
    </row>
    <row r="121" spans="1:36">
      <c r="A121" s="212">
        <v>392</v>
      </c>
      <c r="B121" s="213">
        <v>195.54635571434466</v>
      </c>
      <c r="C121" s="214">
        <v>169.42138266999601</v>
      </c>
      <c r="D121" s="214">
        <v>172.5947144237887</v>
      </c>
      <c r="E121" s="214">
        <v>242.06101657686173</v>
      </c>
      <c r="F121" s="214">
        <v>195.76520079275471</v>
      </c>
      <c r="G121" s="100">
        <v>40.185944285655339</v>
      </c>
      <c r="H121" s="100">
        <v>34.244217330004005</v>
      </c>
      <c r="I121" s="100">
        <v>35.003185576211287</v>
      </c>
      <c r="J121" s="100">
        <v>35.783883423138242</v>
      </c>
      <c r="K121" s="100">
        <v>29.409999207245285</v>
      </c>
      <c r="L121" s="213">
        <v>85.041899999999998</v>
      </c>
      <c r="M121" s="213">
        <v>42.542299999999997</v>
      </c>
      <c r="N121" s="213">
        <v>35.4407</v>
      </c>
      <c r="O121" s="213">
        <v>71.994799999999998</v>
      </c>
      <c r="P121" s="213">
        <v>55.6126</v>
      </c>
      <c r="Q121" s="215">
        <v>11.58</v>
      </c>
      <c r="R121" s="215">
        <v>8.7539999999999996</v>
      </c>
      <c r="S121" s="215">
        <v>13.122999999999999</v>
      </c>
      <c r="T121" s="215">
        <v>20.498000000000001</v>
      </c>
      <c r="U121" s="215">
        <v>15.37</v>
      </c>
      <c r="V121" s="215">
        <v>0</v>
      </c>
      <c r="W121" s="215">
        <v>0</v>
      </c>
      <c r="X121" s="215">
        <v>0</v>
      </c>
      <c r="Y121" s="215">
        <v>0</v>
      </c>
      <c r="Z121" s="215">
        <v>0</v>
      </c>
      <c r="AA121" s="215">
        <v>0</v>
      </c>
      <c r="AB121" s="215">
        <v>0</v>
      </c>
      <c r="AC121" s="215">
        <v>0</v>
      </c>
      <c r="AD121" s="215">
        <v>0</v>
      </c>
      <c r="AE121" s="215">
        <v>2.8883000000000001</v>
      </c>
      <c r="AF121" s="214">
        <f t="shared" si="3"/>
        <v>0</v>
      </c>
      <c r="AG121" s="214">
        <f t="shared" si="3"/>
        <v>0</v>
      </c>
      <c r="AH121" s="214">
        <f t="shared" si="3"/>
        <v>0</v>
      </c>
      <c r="AI121" s="214">
        <f t="shared" si="3"/>
        <v>0</v>
      </c>
      <c r="AJ121" s="214">
        <f t="shared" si="3"/>
        <v>2.8883000000000001</v>
      </c>
    </row>
    <row r="122" spans="1:36">
      <c r="A122" s="212">
        <v>393</v>
      </c>
      <c r="B122" s="213">
        <v>182.04935519280335</v>
      </c>
      <c r="C122" s="214">
        <v>202.1889705777192</v>
      </c>
      <c r="D122" s="214">
        <v>189.81107814606975</v>
      </c>
      <c r="E122" s="214">
        <v>193.26430128493342</v>
      </c>
      <c r="F122" s="214">
        <v>178.05334513097975</v>
      </c>
      <c r="G122" s="100">
        <v>33.859944807196662</v>
      </c>
      <c r="H122" s="100">
        <v>34.137829422280774</v>
      </c>
      <c r="I122" s="100">
        <v>40.82302185393025</v>
      </c>
      <c r="J122" s="100">
        <v>34.587098715066581</v>
      </c>
      <c r="K122" s="100">
        <v>30.379754869020264</v>
      </c>
      <c r="L122" s="213">
        <v>44.662599999999998</v>
      </c>
      <c r="M122" s="213">
        <v>43.732900000000001</v>
      </c>
      <c r="N122" s="213">
        <v>54.721499999999999</v>
      </c>
      <c r="O122" s="213">
        <v>70.327699999999993</v>
      </c>
      <c r="P122" s="213">
        <v>63.403300000000002</v>
      </c>
      <c r="Q122" s="215">
        <v>5.0369999999999999</v>
      </c>
      <c r="R122" s="215">
        <v>11.39</v>
      </c>
      <c r="S122" s="215">
        <v>16.402000000000001</v>
      </c>
      <c r="T122" s="215">
        <v>18.812000000000001</v>
      </c>
      <c r="U122" s="215">
        <v>19.167000000000002</v>
      </c>
      <c r="V122" s="215">
        <v>0</v>
      </c>
      <c r="W122" s="215">
        <v>0</v>
      </c>
      <c r="X122" s="215">
        <v>0</v>
      </c>
      <c r="Y122" s="215">
        <v>0</v>
      </c>
      <c r="Z122" s="215">
        <v>0</v>
      </c>
      <c r="AA122" s="215">
        <v>0</v>
      </c>
      <c r="AB122" s="215">
        <v>0</v>
      </c>
      <c r="AC122" s="215">
        <v>0</v>
      </c>
      <c r="AD122" s="215">
        <v>0</v>
      </c>
      <c r="AE122" s="215">
        <v>2.3654000000000002</v>
      </c>
      <c r="AF122" s="214">
        <f t="shared" si="3"/>
        <v>0</v>
      </c>
      <c r="AG122" s="214">
        <f t="shared" si="3"/>
        <v>0</v>
      </c>
      <c r="AH122" s="214">
        <f t="shared" si="3"/>
        <v>0</v>
      </c>
      <c r="AI122" s="214">
        <f t="shared" si="3"/>
        <v>0</v>
      </c>
      <c r="AJ122" s="214">
        <f t="shared" si="3"/>
        <v>2.3654000000000002</v>
      </c>
    </row>
    <row r="123" spans="1:36">
      <c r="A123" s="212">
        <v>394</v>
      </c>
      <c r="B123" s="213">
        <v>152.55955931559728</v>
      </c>
      <c r="C123" s="214">
        <v>227.79123959198051</v>
      </c>
      <c r="D123" s="214">
        <v>209.60213057681776</v>
      </c>
      <c r="E123" s="214">
        <v>174.9910911621788</v>
      </c>
      <c r="F123" s="214">
        <v>184.48266297763712</v>
      </c>
      <c r="G123" s="100">
        <v>35.017740684402725</v>
      </c>
      <c r="H123" s="100">
        <v>38.888560408019501</v>
      </c>
      <c r="I123" s="100">
        <v>39.544369423182232</v>
      </c>
      <c r="J123" s="100">
        <v>33.547108837821199</v>
      </c>
      <c r="K123" s="100">
        <v>28.010537022362904</v>
      </c>
      <c r="L123" s="213">
        <v>41.358699999999999</v>
      </c>
      <c r="M123" s="213">
        <v>77.907399999999996</v>
      </c>
      <c r="N123" s="213">
        <v>42.825200000000002</v>
      </c>
      <c r="O123" s="213">
        <v>50.008400000000002</v>
      </c>
      <c r="P123" s="213">
        <v>50.891800000000003</v>
      </c>
      <c r="Q123" s="215">
        <v>4.5549999999999997</v>
      </c>
      <c r="R123" s="215">
        <v>15.25</v>
      </c>
      <c r="S123" s="215">
        <v>15.601000000000001</v>
      </c>
      <c r="T123" s="215">
        <v>16.114000000000001</v>
      </c>
      <c r="U123" s="215">
        <v>13.818</v>
      </c>
      <c r="V123" s="215">
        <v>0</v>
      </c>
      <c r="W123" s="215">
        <v>0</v>
      </c>
      <c r="X123" s="215">
        <v>0</v>
      </c>
      <c r="Y123" s="215">
        <v>0</v>
      </c>
      <c r="Z123" s="215">
        <v>0</v>
      </c>
      <c r="AA123" s="215">
        <v>0</v>
      </c>
      <c r="AB123" s="215">
        <v>0</v>
      </c>
      <c r="AC123" s="215">
        <v>0</v>
      </c>
      <c r="AD123" s="215">
        <v>0</v>
      </c>
      <c r="AE123" s="215">
        <v>2.5781000000000001</v>
      </c>
      <c r="AF123" s="214">
        <f t="shared" si="3"/>
        <v>0</v>
      </c>
      <c r="AG123" s="214">
        <f t="shared" si="3"/>
        <v>0</v>
      </c>
      <c r="AH123" s="214">
        <f t="shared" si="3"/>
        <v>0</v>
      </c>
      <c r="AI123" s="214">
        <f t="shared" si="3"/>
        <v>0</v>
      </c>
      <c r="AJ123" s="214">
        <f t="shared" si="3"/>
        <v>2.5781000000000001</v>
      </c>
    </row>
    <row r="124" spans="1:36">
      <c r="A124" s="212">
        <v>395</v>
      </c>
      <c r="B124" s="213">
        <v>173.89292356036376</v>
      </c>
      <c r="C124" s="214">
        <v>234.65803740665598</v>
      </c>
      <c r="D124" s="214">
        <v>199.5447965769807</v>
      </c>
      <c r="E124" s="214">
        <v>172.62972866998442</v>
      </c>
      <c r="F124" s="214">
        <v>153.61840020940397</v>
      </c>
      <c r="G124" s="100">
        <v>40.413676439636241</v>
      </c>
      <c r="H124" s="100">
        <v>41.20676259334401</v>
      </c>
      <c r="I124" s="100">
        <v>38.164503423019298</v>
      </c>
      <c r="J124" s="100">
        <v>33.482871330015563</v>
      </c>
      <c r="K124" s="100">
        <v>24.331899790596029</v>
      </c>
      <c r="L124" s="213">
        <v>63.792499999999997</v>
      </c>
      <c r="M124" s="213">
        <v>83.317099999999996</v>
      </c>
      <c r="N124" s="213">
        <v>37.309699999999999</v>
      </c>
      <c r="O124" s="213">
        <v>50.6492</v>
      </c>
      <c r="P124" s="213">
        <v>25.634799999999998</v>
      </c>
      <c r="Q124" s="215">
        <v>10.625999999999999</v>
      </c>
      <c r="R124" s="215">
        <v>16.998000000000001</v>
      </c>
      <c r="S124" s="215">
        <v>14.7216</v>
      </c>
      <c r="T124" s="215">
        <v>16.096</v>
      </c>
      <c r="U124" s="215">
        <v>12.664999999999999</v>
      </c>
      <c r="V124" s="215">
        <v>0</v>
      </c>
      <c r="W124" s="215">
        <v>0</v>
      </c>
      <c r="X124" s="215">
        <v>0</v>
      </c>
      <c r="Y124" s="215">
        <v>0</v>
      </c>
      <c r="Z124" s="215">
        <v>0</v>
      </c>
      <c r="AA124" s="215">
        <v>0</v>
      </c>
      <c r="AB124" s="215">
        <v>0</v>
      </c>
      <c r="AC124" s="215">
        <v>0</v>
      </c>
      <c r="AD124" s="215">
        <v>0</v>
      </c>
      <c r="AE124" s="215">
        <v>2.4493999999999998</v>
      </c>
      <c r="AF124" s="214">
        <f t="shared" si="3"/>
        <v>0</v>
      </c>
      <c r="AG124" s="214">
        <f t="shared" si="3"/>
        <v>0</v>
      </c>
      <c r="AH124" s="214">
        <f t="shared" si="3"/>
        <v>0</v>
      </c>
      <c r="AI124" s="214">
        <f t="shared" si="3"/>
        <v>0</v>
      </c>
      <c r="AJ124" s="214">
        <f t="shared" si="3"/>
        <v>2.4493999999999998</v>
      </c>
    </row>
    <row r="125" spans="1:36">
      <c r="A125" s="212">
        <v>396</v>
      </c>
      <c r="B125" s="213">
        <v>195.93670445280392</v>
      </c>
      <c r="C125" s="214">
        <v>241.1102177147194</v>
      </c>
      <c r="D125" s="214">
        <v>173.19870790073381</v>
      </c>
      <c r="E125" s="214">
        <v>207.6458568857085</v>
      </c>
      <c r="F125" s="214">
        <v>176.64943060889286</v>
      </c>
      <c r="G125" s="100">
        <v>40.125095547196089</v>
      </c>
      <c r="H125" s="100">
        <v>40.108782285280611</v>
      </c>
      <c r="I125" s="100">
        <v>34.229392099266178</v>
      </c>
      <c r="J125" s="100">
        <v>32.930243114291486</v>
      </c>
      <c r="K125" s="100">
        <v>26.01666939110715</v>
      </c>
      <c r="L125" s="213">
        <v>65.992199999999997</v>
      </c>
      <c r="M125" s="213">
        <v>89.216099999999997</v>
      </c>
      <c r="N125" s="213">
        <v>34.295099999999998</v>
      </c>
      <c r="O125" s="213">
        <v>44.784700000000001</v>
      </c>
      <c r="P125" s="213">
        <v>36.481999999999999</v>
      </c>
      <c r="Q125" s="215">
        <v>10.25</v>
      </c>
      <c r="R125" s="215">
        <v>18.937000000000001</v>
      </c>
      <c r="S125" s="215">
        <v>12.28</v>
      </c>
      <c r="T125" s="215">
        <v>14.237</v>
      </c>
      <c r="U125" s="215">
        <v>12.401999999999999</v>
      </c>
      <c r="V125" s="215">
        <v>0</v>
      </c>
      <c r="W125" s="215">
        <v>0</v>
      </c>
      <c r="X125" s="215">
        <v>0</v>
      </c>
      <c r="Y125" s="215">
        <v>0</v>
      </c>
      <c r="Z125" s="215">
        <v>0</v>
      </c>
      <c r="AA125" s="215">
        <v>0</v>
      </c>
      <c r="AB125" s="215">
        <v>0</v>
      </c>
      <c r="AC125" s="215">
        <v>0</v>
      </c>
      <c r="AD125" s="215">
        <v>0</v>
      </c>
      <c r="AE125" s="215">
        <v>0</v>
      </c>
      <c r="AF125" s="214">
        <f t="shared" si="3"/>
        <v>0</v>
      </c>
      <c r="AG125" s="214">
        <f t="shared" si="3"/>
        <v>0</v>
      </c>
      <c r="AH125" s="214">
        <f t="shared" si="3"/>
        <v>0</v>
      </c>
      <c r="AI125" s="214">
        <f t="shared" si="3"/>
        <v>0</v>
      </c>
      <c r="AJ125" s="214">
        <f t="shared" si="3"/>
        <v>0</v>
      </c>
    </row>
    <row r="126" spans="1:36">
      <c r="A126" s="212">
        <v>397</v>
      </c>
      <c r="B126" s="213">
        <v>203.44611140686601</v>
      </c>
      <c r="C126" s="214">
        <v>262.20045894549594</v>
      </c>
      <c r="D126" s="214">
        <v>156.90855482380317</v>
      </c>
      <c r="E126" s="214">
        <v>226.46396953178308</v>
      </c>
      <c r="F126" s="214">
        <v>192.20534910080664</v>
      </c>
      <c r="G126" s="100">
        <v>39.674488593133965</v>
      </c>
      <c r="H126" s="100">
        <v>39.625841054504043</v>
      </c>
      <c r="I126" s="100">
        <v>35.454145176196846</v>
      </c>
      <c r="J126" s="100">
        <v>33.458230468216939</v>
      </c>
      <c r="K126" s="100">
        <v>26.192150899193365</v>
      </c>
      <c r="L126" s="213">
        <v>53.567</v>
      </c>
      <c r="M126" s="213">
        <v>82.599900000000005</v>
      </c>
      <c r="N126" s="213">
        <v>32.118600000000001</v>
      </c>
      <c r="O126" s="213">
        <v>58.545900000000003</v>
      </c>
      <c r="P126" s="213">
        <v>43.549300000000002</v>
      </c>
      <c r="Q126" s="215">
        <v>8.6920000000000002</v>
      </c>
      <c r="R126" s="215">
        <v>16.535</v>
      </c>
      <c r="S126" s="215">
        <v>11.272</v>
      </c>
      <c r="T126" s="215">
        <v>15.349</v>
      </c>
      <c r="U126" s="215">
        <v>14.151999999999999</v>
      </c>
      <c r="V126" s="215">
        <v>0</v>
      </c>
      <c r="W126" s="215">
        <v>0</v>
      </c>
      <c r="X126" s="215">
        <v>0</v>
      </c>
      <c r="Y126" s="215">
        <v>0</v>
      </c>
      <c r="Z126" s="215">
        <v>0</v>
      </c>
      <c r="AA126" s="215">
        <v>0</v>
      </c>
      <c r="AB126" s="215">
        <v>0</v>
      </c>
      <c r="AC126" s="215">
        <v>0</v>
      </c>
      <c r="AD126" s="215">
        <v>0</v>
      </c>
      <c r="AE126" s="215">
        <v>0.48520000000000002</v>
      </c>
      <c r="AF126" s="214">
        <f t="shared" si="3"/>
        <v>0</v>
      </c>
      <c r="AG126" s="214">
        <f t="shared" si="3"/>
        <v>0</v>
      </c>
      <c r="AH126" s="214">
        <f t="shared" si="3"/>
        <v>0</v>
      </c>
      <c r="AI126" s="214">
        <f t="shared" si="3"/>
        <v>0</v>
      </c>
      <c r="AJ126" s="214">
        <f t="shared" si="3"/>
        <v>0.48520000000000002</v>
      </c>
    </row>
    <row r="127" spans="1:36">
      <c r="A127" s="212">
        <v>398</v>
      </c>
      <c r="B127" s="213">
        <v>214.86773639174768</v>
      </c>
      <c r="C127" s="214">
        <v>258.52128073030809</v>
      </c>
      <c r="D127" s="214">
        <v>151.34615879330207</v>
      </c>
      <c r="E127" s="214">
        <v>229.42716540749271</v>
      </c>
      <c r="F127" s="214">
        <v>159.13047747017546</v>
      </c>
      <c r="G127" s="100">
        <v>38.133963608252323</v>
      </c>
      <c r="H127" s="100">
        <v>38.847619269691947</v>
      </c>
      <c r="I127" s="100">
        <v>35.632541206697923</v>
      </c>
      <c r="J127" s="100">
        <v>37.242734592507269</v>
      </c>
      <c r="K127" s="100">
        <v>25.229722529824535</v>
      </c>
      <c r="L127" s="213">
        <v>55.284799999999997</v>
      </c>
      <c r="M127" s="213">
        <v>80.901499999999999</v>
      </c>
      <c r="N127" s="213">
        <v>30.4602</v>
      </c>
      <c r="O127" s="213">
        <v>74.969300000000004</v>
      </c>
      <c r="P127" s="213">
        <v>33.075400000000002</v>
      </c>
      <c r="Q127" s="215">
        <v>10.887</v>
      </c>
      <c r="R127" s="215">
        <v>17.603999999999999</v>
      </c>
      <c r="S127" s="215">
        <v>12.37</v>
      </c>
      <c r="T127" s="215">
        <v>17.884</v>
      </c>
      <c r="U127" s="215">
        <v>13.364000000000001</v>
      </c>
      <c r="V127" s="215">
        <v>0</v>
      </c>
      <c r="W127" s="215">
        <v>0</v>
      </c>
      <c r="X127" s="215">
        <v>0</v>
      </c>
      <c r="Y127" s="215">
        <v>0</v>
      </c>
      <c r="Z127" s="215">
        <v>0</v>
      </c>
      <c r="AA127" s="215">
        <v>0</v>
      </c>
      <c r="AB127" s="215">
        <v>0</v>
      </c>
      <c r="AC127" s="215">
        <v>0</v>
      </c>
      <c r="AD127" s="215">
        <v>0</v>
      </c>
      <c r="AE127" s="215">
        <v>19.822500000000002</v>
      </c>
      <c r="AF127" s="214">
        <f t="shared" si="3"/>
        <v>0</v>
      </c>
      <c r="AG127" s="214">
        <f t="shared" si="3"/>
        <v>0</v>
      </c>
      <c r="AH127" s="214">
        <f t="shared" si="3"/>
        <v>0</v>
      </c>
      <c r="AI127" s="214">
        <f t="shared" si="3"/>
        <v>0</v>
      </c>
      <c r="AJ127" s="214">
        <f t="shared" si="3"/>
        <v>19.822500000000002</v>
      </c>
    </row>
    <row r="128" spans="1:36">
      <c r="A128" s="212">
        <v>399</v>
      </c>
      <c r="B128" s="213">
        <v>205.39752931419864</v>
      </c>
      <c r="C128" s="214">
        <v>238.72460171565507</v>
      </c>
      <c r="D128" s="214">
        <v>155.3173379007809</v>
      </c>
      <c r="E128" s="214">
        <v>202.20563599295804</v>
      </c>
      <c r="F128" s="214">
        <v>149.47638193103654</v>
      </c>
      <c r="G128" s="100">
        <v>40.142470685801371</v>
      </c>
      <c r="H128" s="100">
        <v>36.04639828434496</v>
      </c>
      <c r="I128" s="100">
        <v>36.069762099219098</v>
      </c>
      <c r="J128" s="100">
        <v>32.678364007041964</v>
      </c>
      <c r="K128" s="100">
        <v>28.46001806896345</v>
      </c>
      <c r="L128" s="213">
        <v>83.146699999999996</v>
      </c>
      <c r="M128" s="213">
        <v>70.578699999999998</v>
      </c>
      <c r="N128" s="213">
        <v>28.4438</v>
      </c>
      <c r="O128" s="213">
        <v>48.374400000000001</v>
      </c>
      <c r="P128" s="213">
        <v>53.222200000000001</v>
      </c>
      <c r="Q128" s="215">
        <v>11.522</v>
      </c>
      <c r="R128" s="215">
        <v>16.042000000000002</v>
      </c>
      <c r="S128" s="215">
        <v>10.79</v>
      </c>
      <c r="T128" s="215">
        <v>17.315999999999999</v>
      </c>
      <c r="U128" s="215">
        <v>16.831</v>
      </c>
      <c r="V128" s="215">
        <v>0</v>
      </c>
      <c r="W128" s="215">
        <v>0</v>
      </c>
      <c r="X128" s="215">
        <v>0</v>
      </c>
      <c r="Y128" s="215">
        <v>0</v>
      </c>
      <c r="Z128" s="215">
        <v>0</v>
      </c>
      <c r="AA128" s="215">
        <v>0</v>
      </c>
      <c r="AB128" s="215">
        <v>0</v>
      </c>
      <c r="AC128" s="215">
        <v>0</v>
      </c>
      <c r="AD128" s="215">
        <v>0</v>
      </c>
      <c r="AE128" s="215">
        <v>20.311900000000001</v>
      </c>
      <c r="AF128" s="214">
        <f t="shared" si="3"/>
        <v>0</v>
      </c>
      <c r="AG128" s="214">
        <f t="shared" si="3"/>
        <v>0</v>
      </c>
      <c r="AH128" s="214">
        <f t="shared" si="3"/>
        <v>0</v>
      </c>
      <c r="AI128" s="214">
        <f t="shared" si="3"/>
        <v>0</v>
      </c>
      <c r="AJ128" s="214">
        <f t="shared" si="3"/>
        <v>20.311900000000001</v>
      </c>
    </row>
    <row r="129" spans="1:36">
      <c r="A129" s="212">
        <v>400</v>
      </c>
      <c r="B129" s="213">
        <v>202.77874836097837</v>
      </c>
      <c r="C129" s="214">
        <v>229.69039863868585</v>
      </c>
      <c r="D129" s="214">
        <v>176.132637746234</v>
      </c>
      <c r="E129" s="214">
        <v>190.1224565467592</v>
      </c>
      <c r="F129" s="214">
        <v>153.98819257733874</v>
      </c>
      <c r="G129" s="100">
        <v>37.599251639021617</v>
      </c>
      <c r="H129" s="100">
        <v>35.865301361314152</v>
      </c>
      <c r="I129" s="100">
        <v>38.026462253765985</v>
      </c>
      <c r="J129" s="100">
        <v>32.685843453240807</v>
      </c>
      <c r="K129" s="100">
        <v>26.85690742266129</v>
      </c>
      <c r="L129" s="213">
        <v>75.581999999999994</v>
      </c>
      <c r="M129" s="213">
        <v>58.035899999999998</v>
      </c>
      <c r="N129" s="213">
        <v>34.43</v>
      </c>
      <c r="O129" s="213">
        <v>54.011200000000002</v>
      </c>
      <c r="P129" s="213">
        <v>43.744599999999998</v>
      </c>
      <c r="Q129" s="215">
        <v>10.015000000000001</v>
      </c>
      <c r="R129" s="215">
        <v>11.613</v>
      </c>
      <c r="S129" s="215">
        <v>14.11</v>
      </c>
      <c r="T129" s="215">
        <v>18.611999999999998</v>
      </c>
      <c r="U129" s="215">
        <v>12.9</v>
      </c>
      <c r="V129" s="215">
        <v>0</v>
      </c>
      <c r="W129" s="215">
        <v>0</v>
      </c>
      <c r="X129" s="215">
        <v>0</v>
      </c>
      <c r="Y129" s="215">
        <v>0</v>
      </c>
      <c r="Z129" s="215">
        <v>0</v>
      </c>
      <c r="AA129" s="215">
        <v>0</v>
      </c>
      <c r="AB129" s="215">
        <v>0</v>
      </c>
      <c r="AC129" s="215">
        <v>0</v>
      </c>
      <c r="AD129" s="215">
        <v>0</v>
      </c>
      <c r="AE129" s="215">
        <v>31.229199999999999</v>
      </c>
      <c r="AF129" s="214">
        <f t="shared" si="3"/>
        <v>0</v>
      </c>
      <c r="AG129" s="214">
        <f t="shared" si="3"/>
        <v>0</v>
      </c>
      <c r="AH129" s="214">
        <f t="shared" si="3"/>
        <v>0</v>
      </c>
      <c r="AI129" s="214">
        <f t="shared" si="3"/>
        <v>0</v>
      </c>
      <c r="AJ129" s="214">
        <f t="shared" si="3"/>
        <v>31.229199999999999</v>
      </c>
    </row>
    <row r="130" spans="1:36">
      <c r="A130" s="212">
        <v>401</v>
      </c>
      <c r="B130" s="213">
        <v>212.04403349922114</v>
      </c>
      <c r="C130" s="214">
        <v>204.79294682290757</v>
      </c>
      <c r="D130" s="214">
        <v>196.30584719228003</v>
      </c>
      <c r="E130" s="214">
        <v>197.01321103893633</v>
      </c>
      <c r="F130" s="214">
        <v>178.70494343906162</v>
      </c>
      <c r="G130" s="100">
        <v>38.666666500778845</v>
      </c>
      <c r="H130" s="100">
        <v>37.992553177092447</v>
      </c>
      <c r="I130" s="100">
        <v>39.242852807719984</v>
      </c>
      <c r="J130" s="100">
        <v>33.318088961063658</v>
      </c>
      <c r="K130" s="100">
        <v>26.392956560938391</v>
      </c>
      <c r="L130" s="213">
        <v>68.951099999999997</v>
      </c>
      <c r="M130" s="213">
        <v>84.547499999999999</v>
      </c>
      <c r="N130" s="213">
        <v>51.584200000000003</v>
      </c>
      <c r="O130" s="213">
        <v>60.354300000000002</v>
      </c>
      <c r="P130" s="213">
        <v>31.366900000000001</v>
      </c>
      <c r="Q130" s="215">
        <v>10.728</v>
      </c>
      <c r="R130" s="215">
        <v>16.207999999999998</v>
      </c>
      <c r="S130" s="215">
        <v>17.917999999999999</v>
      </c>
      <c r="T130" s="215">
        <v>18.625</v>
      </c>
      <c r="U130" s="215">
        <v>15.457000000000001</v>
      </c>
      <c r="V130" s="215">
        <v>0</v>
      </c>
      <c r="W130" s="215">
        <v>0</v>
      </c>
      <c r="X130" s="215">
        <v>0</v>
      </c>
      <c r="Y130" s="215">
        <v>0</v>
      </c>
      <c r="Z130" s="215">
        <v>0</v>
      </c>
      <c r="AA130" s="215">
        <v>0</v>
      </c>
      <c r="AB130" s="215">
        <v>0</v>
      </c>
      <c r="AC130" s="215">
        <v>0</v>
      </c>
      <c r="AD130" s="215">
        <v>0</v>
      </c>
      <c r="AE130" s="215">
        <v>30.921299999999999</v>
      </c>
      <c r="AF130" s="214">
        <f t="shared" si="3"/>
        <v>0</v>
      </c>
      <c r="AG130" s="214">
        <f t="shared" si="3"/>
        <v>0</v>
      </c>
      <c r="AH130" s="214">
        <f t="shared" si="3"/>
        <v>0</v>
      </c>
      <c r="AI130" s="214">
        <f t="shared" si="3"/>
        <v>0</v>
      </c>
      <c r="AJ130" s="214">
        <f t="shared" si="3"/>
        <v>30.921299999999999</v>
      </c>
    </row>
    <row r="131" spans="1:36">
      <c r="A131" s="212">
        <v>402</v>
      </c>
      <c r="B131" s="213">
        <v>232.91850312926343</v>
      </c>
      <c r="C131" s="214">
        <v>206.981509130343</v>
      </c>
      <c r="D131" s="214">
        <v>189.89226691465913</v>
      </c>
      <c r="E131" s="214">
        <v>181.67910894659806</v>
      </c>
      <c r="F131" s="214">
        <v>178.52587285495122</v>
      </c>
      <c r="G131" s="100">
        <v>41.431496870736552</v>
      </c>
      <c r="H131" s="100">
        <v>37.823590869657011</v>
      </c>
      <c r="I131" s="100">
        <v>43.58253308534087</v>
      </c>
      <c r="J131" s="100">
        <v>33.244391053401941</v>
      </c>
      <c r="K131" s="100">
        <v>24.580327145048809</v>
      </c>
      <c r="L131" s="213">
        <v>89.718800000000002</v>
      </c>
      <c r="M131" s="213">
        <v>74.193799999999996</v>
      </c>
      <c r="N131" s="213">
        <v>74.594999999999999</v>
      </c>
      <c r="O131" s="213">
        <v>58.240499999999997</v>
      </c>
      <c r="P131" s="213">
        <v>18.544799999999999</v>
      </c>
      <c r="Q131" s="215">
        <v>14.34</v>
      </c>
      <c r="R131" s="215">
        <v>14.369</v>
      </c>
      <c r="S131" s="215">
        <v>18.582000000000001</v>
      </c>
      <c r="T131" s="215">
        <v>19.268000000000001</v>
      </c>
      <c r="U131" s="215">
        <v>11.035</v>
      </c>
      <c r="V131" s="215">
        <v>0</v>
      </c>
      <c r="W131" s="215">
        <v>0</v>
      </c>
      <c r="X131" s="215">
        <v>0</v>
      </c>
      <c r="Y131" s="215">
        <v>0</v>
      </c>
      <c r="Z131" s="215">
        <v>0</v>
      </c>
      <c r="AA131" s="215">
        <v>0</v>
      </c>
      <c r="AB131" s="215">
        <v>0</v>
      </c>
      <c r="AC131" s="215">
        <v>0</v>
      </c>
      <c r="AD131" s="215">
        <v>0</v>
      </c>
      <c r="AE131" s="215">
        <v>28.487100000000002</v>
      </c>
      <c r="AF131" s="214">
        <f t="shared" si="3"/>
        <v>0</v>
      </c>
      <c r="AG131" s="214">
        <f t="shared" si="3"/>
        <v>0</v>
      </c>
      <c r="AH131" s="214">
        <f t="shared" si="3"/>
        <v>0</v>
      </c>
      <c r="AI131" s="214">
        <f t="shared" si="3"/>
        <v>0</v>
      </c>
      <c r="AJ131" s="214">
        <f t="shared" si="3"/>
        <v>28.487100000000002</v>
      </c>
    </row>
    <row r="132" spans="1:36">
      <c r="A132" s="212">
        <v>403</v>
      </c>
      <c r="B132" s="213">
        <v>241.54688312939865</v>
      </c>
      <c r="C132" s="214">
        <v>182.49036519221255</v>
      </c>
      <c r="D132" s="214">
        <v>194.48124906829477</v>
      </c>
      <c r="E132" s="214">
        <v>193.9184711930458</v>
      </c>
      <c r="F132" s="214">
        <v>173.12191079322869</v>
      </c>
      <c r="G132" s="100">
        <v>40.760016870601369</v>
      </c>
      <c r="H132" s="100">
        <v>36.240534807787455</v>
      </c>
      <c r="I132" s="100">
        <v>43.840950931705244</v>
      </c>
      <c r="J132" s="100">
        <v>32.195328806954187</v>
      </c>
      <c r="K132" s="100">
        <v>25.270689206771316</v>
      </c>
      <c r="L132" s="213">
        <v>89.724299999999999</v>
      </c>
      <c r="M132" s="213">
        <v>70.267099999999999</v>
      </c>
      <c r="N132" s="213">
        <v>72.652600000000007</v>
      </c>
      <c r="O132" s="213">
        <v>39.060299999999998</v>
      </c>
      <c r="P132" s="213">
        <v>17.287199999999999</v>
      </c>
      <c r="Q132" s="215">
        <v>13.555</v>
      </c>
      <c r="R132" s="215">
        <v>12.867000000000001</v>
      </c>
      <c r="S132" s="215">
        <v>17.167999999999999</v>
      </c>
      <c r="T132" s="215">
        <v>18.542999999999999</v>
      </c>
      <c r="U132" s="215">
        <v>11.558999999999999</v>
      </c>
      <c r="V132" s="215">
        <v>0</v>
      </c>
      <c r="W132" s="215">
        <v>0</v>
      </c>
      <c r="X132" s="215">
        <v>0</v>
      </c>
      <c r="Y132" s="215">
        <v>0</v>
      </c>
      <c r="Z132" s="215">
        <v>0</v>
      </c>
      <c r="AA132" s="215">
        <v>0</v>
      </c>
      <c r="AB132" s="215">
        <v>0</v>
      </c>
      <c r="AC132" s="215">
        <v>0</v>
      </c>
      <c r="AD132" s="215">
        <v>0</v>
      </c>
      <c r="AE132" s="215">
        <v>30.236499999999999</v>
      </c>
      <c r="AF132" s="214">
        <f t="shared" si="3"/>
        <v>0</v>
      </c>
      <c r="AG132" s="214">
        <f t="shared" si="3"/>
        <v>0</v>
      </c>
      <c r="AH132" s="214">
        <f t="shared" si="3"/>
        <v>0</v>
      </c>
      <c r="AI132" s="214">
        <f t="shared" si="3"/>
        <v>0</v>
      </c>
      <c r="AJ132" s="214">
        <f t="shared" si="3"/>
        <v>30.236499999999999</v>
      </c>
    </row>
    <row r="133" spans="1:36">
      <c r="A133" s="212">
        <v>404</v>
      </c>
      <c r="B133" s="213">
        <v>238.2200699915013</v>
      </c>
      <c r="C133" s="214">
        <v>191.51532728470397</v>
      </c>
      <c r="D133" s="214">
        <v>191.83565466944273</v>
      </c>
      <c r="E133" s="214">
        <v>240.96171488514037</v>
      </c>
      <c r="F133" s="214">
        <v>183.93648266951442</v>
      </c>
      <c r="G133" s="100">
        <v>39.632130008498685</v>
      </c>
      <c r="H133" s="100">
        <v>35.641672715296025</v>
      </c>
      <c r="I133" s="100">
        <v>38.876345330557271</v>
      </c>
      <c r="J133" s="100">
        <v>33.908485114859651</v>
      </c>
      <c r="K133" s="100">
        <v>27.553517330485576</v>
      </c>
      <c r="L133" s="213">
        <v>88.230199999999996</v>
      </c>
      <c r="M133" s="213">
        <v>54.570300000000003</v>
      </c>
      <c r="N133" s="213">
        <v>37.478299999999997</v>
      </c>
      <c r="O133" s="213">
        <v>32.979199999999999</v>
      </c>
      <c r="P133" s="213">
        <v>42.439799999999998</v>
      </c>
      <c r="Q133" s="215">
        <v>14.430999999999999</v>
      </c>
      <c r="R133" s="215">
        <v>13.747999999999999</v>
      </c>
      <c r="S133" s="215">
        <v>13.192</v>
      </c>
      <c r="T133" s="215">
        <v>14.568</v>
      </c>
      <c r="U133" s="215">
        <v>14.525</v>
      </c>
      <c r="V133" s="215">
        <v>0</v>
      </c>
      <c r="W133" s="215">
        <v>0</v>
      </c>
      <c r="X133" s="215">
        <v>0</v>
      </c>
      <c r="Y133" s="215">
        <v>0</v>
      </c>
      <c r="Z133" s="215">
        <v>0</v>
      </c>
      <c r="AA133" s="215">
        <v>0</v>
      </c>
      <c r="AB133" s="215">
        <v>0</v>
      </c>
      <c r="AC133" s="215">
        <v>0</v>
      </c>
      <c r="AD133" s="215">
        <v>0</v>
      </c>
      <c r="AE133" s="215">
        <v>19.616199999999999</v>
      </c>
      <c r="AF133" s="214">
        <f t="shared" si="3"/>
        <v>0</v>
      </c>
      <c r="AG133" s="214">
        <f t="shared" si="3"/>
        <v>0</v>
      </c>
      <c r="AH133" s="214">
        <f t="shared" si="3"/>
        <v>0</v>
      </c>
      <c r="AI133" s="214">
        <f t="shared" si="3"/>
        <v>0</v>
      </c>
      <c r="AJ133" s="214">
        <f t="shared" si="3"/>
        <v>19.616199999999999</v>
      </c>
    </row>
    <row r="134" spans="1:36">
      <c r="A134" s="212">
        <v>405</v>
      </c>
      <c r="B134" s="213">
        <v>222.85349288391203</v>
      </c>
      <c r="C134" s="214">
        <v>183.15267011590817</v>
      </c>
      <c r="D134" s="214">
        <v>163.92761996214807</v>
      </c>
      <c r="E134" s="214">
        <v>276.02971617655834</v>
      </c>
      <c r="F134" s="214">
        <v>153.04036611620404</v>
      </c>
      <c r="G134" s="100">
        <v>39.016107116087966</v>
      </c>
      <c r="H134" s="100">
        <v>33.795929884091827</v>
      </c>
      <c r="I134" s="100">
        <v>34.836080037851929</v>
      </c>
      <c r="J134" s="100">
        <v>38.113383823441623</v>
      </c>
      <c r="K134" s="100">
        <v>25.788933883795949</v>
      </c>
      <c r="L134" s="213">
        <v>78.228800000000007</v>
      </c>
      <c r="M134" s="213">
        <v>42.093899999999998</v>
      </c>
      <c r="N134" s="213">
        <v>25.124600000000001</v>
      </c>
      <c r="O134" s="213">
        <v>59.803199999999997</v>
      </c>
      <c r="P134" s="213">
        <v>35.514400000000002</v>
      </c>
      <c r="Q134" s="215">
        <v>11.388</v>
      </c>
      <c r="R134" s="215">
        <v>10.118</v>
      </c>
      <c r="S134" s="215">
        <v>12.09</v>
      </c>
      <c r="T134" s="215">
        <v>19.581</v>
      </c>
      <c r="U134" s="215">
        <v>16.716000000000001</v>
      </c>
      <c r="V134" s="215">
        <v>0</v>
      </c>
      <c r="W134" s="215">
        <v>0</v>
      </c>
      <c r="X134" s="215">
        <v>0</v>
      </c>
      <c r="Y134" s="215">
        <v>0</v>
      </c>
      <c r="Z134" s="215">
        <v>0</v>
      </c>
      <c r="AA134" s="215">
        <v>0</v>
      </c>
      <c r="AB134" s="215">
        <v>0</v>
      </c>
      <c r="AC134" s="215">
        <v>0</v>
      </c>
      <c r="AD134" s="215">
        <v>0</v>
      </c>
      <c r="AE134" s="215">
        <v>27.892399999999999</v>
      </c>
      <c r="AF134" s="214">
        <f t="shared" si="3"/>
        <v>0</v>
      </c>
      <c r="AG134" s="214">
        <f t="shared" si="3"/>
        <v>0</v>
      </c>
      <c r="AH134" s="214">
        <f t="shared" si="3"/>
        <v>0</v>
      </c>
      <c r="AI134" s="214">
        <f t="shared" si="3"/>
        <v>0</v>
      </c>
      <c r="AJ134" s="214">
        <f t="shared" si="3"/>
        <v>27.892399999999999</v>
      </c>
    </row>
    <row r="135" spans="1:36">
      <c r="A135" s="212">
        <v>406</v>
      </c>
      <c r="B135" s="213">
        <v>218.92403359108474</v>
      </c>
      <c r="C135" s="214">
        <v>180.11912103954077</v>
      </c>
      <c r="D135" s="214">
        <v>169.74844694670529</v>
      </c>
      <c r="E135" s="214">
        <v>275.10719989961751</v>
      </c>
      <c r="F135" s="214">
        <v>155.13404830026363</v>
      </c>
      <c r="G135" s="100">
        <v>40.806866408915255</v>
      </c>
      <c r="H135" s="100">
        <v>32.533878960459248</v>
      </c>
      <c r="I135" s="100">
        <v>35.28685305329472</v>
      </c>
      <c r="J135" s="100">
        <v>38.388900100382493</v>
      </c>
      <c r="K135" s="100">
        <v>28.015051699736354</v>
      </c>
      <c r="L135" s="213">
        <v>63.596400000000003</v>
      </c>
      <c r="M135" s="213">
        <v>42.496299999999998</v>
      </c>
      <c r="N135" s="213">
        <v>27.747900000000001</v>
      </c>
      <c r="O135" s="213">
        <v>63.260300000000001</v>
      </c>
      <c r="P135" s="213">
        <v>43.023800000000001</v>
      </c>
      <c r="Q135" s="215">
        <v>12.103</v>
      </c>
      <c r="R135" s="215">
        <v>11.913</v>
      </c>
      <c r="S135" s="215">
        <v>10.794</v>
      </c>
      <c r="T135" s="215">
        <v>20.87</v>
      </c>
      <c r="U135" s="215">
        <v>19.41</v>
      </c>
      <c r="V135" s="215">
        <v>0</v>
      </c>
      <c r="W135" s="215">
        <v>0</v>
      </c>
      <c r="X135" s="215">
        <v>0</v>
      </c>
      <c r="Y135" s="215">
        <v>0</v>
      </c>
      <c r="Z135" s="215">
        <v>0</v>
      </c>
      <c r="AA135" s="215">
        <v>0</v>
      </c>
      <c r="AB135" s="215">
        <v>0</v>
      </c>
      <c r="AC135" s="215">
        <v>9.1999999999999998E-3</v>
      </c>
      <c r="AD135" s="215">
        <v>0</v>
      </c>
      <c r="AE135" s="215">
        <v>20.009699999999999</v>
      </c>
      <c r="AF135" s="214">
        <f t="shared" si="3"/>
        <v>0</v>
      </c>
      <c r="AG135" s="214">
        <f t="shared" si="3"/>
        <v>0</v>
      </c>
      <c r="AH135" s="214">
        <f t="shared" si="3"/>
        <v>9.1999999999999998E-3</v>
      </c>
      <c r="AI135" s="214">
        <f t="shared" si="3"/>
        <v>0</v>
      </c>
      <c r="AJ135" s="214">
        <f t="shared" si="3"/>
        <v>20.009699999999999</v>
      </c>
    </row>
    <row r="136" spans="1:36">
      <c r="A136" s="212">
        <v>407</v>
      </c>
      <c r="B136" s="213">
        <v>212.51277334637632</v>
      </c>
      <c r="C136" s="214">
        <v>185.28902180850176</v>
      </c>
      <c r="D136" s="214">
        <v>206.65459313066629</v>
      </c>
      <c r="E136" s="214">
        <v>275.11014799194191</v>
      </c>
      <c r="F136" s="214">
        <v>182.10188026940136</v>
      </c>
      <c r="G136" s="100">
        <v>35.4677266536237</v>
      </c>
      <c r="H136" s="100">
        <v>34.482878191498244</v>
      </c>
      <c r="I136" s="100">
        <v>37.32030686933372</v>
      </c>
      <c r="J136" s="100">
        <v>38.943952008058076</v>
      </c>
      <c r="K136" s="100">
        <v>28.08761973059865</v>
      </c>
      <c r="L136" s="213">
        <v>48.307699999999997</v>
      </c>
      <c r="M136" s="213">
        <v>56.616999999999997</v>
      </c>
      <c r="N136" s="213">
        <v>33.474899999999998</v>
      </c>
      <c r="O136" s="213">
        <v>77.516900000000007</v>
      </c>
      <c r="P136" s="213">
        <v>45.896000000000001</v>
      </c>
      <c r="Q136" s="215">
        <v>7.5709999999999997</v>
      </c>
      <c r="R136" s="215">
        <v>10.507999999999999</v>
      </c>
      <c r="S136" s="215">
        <v>18.388999999999999</v>
      </c>
      <c r="T136" s="215">
        <v>22.606999999999999</v>
      </c>
      <c r="U136" s="215">
        <v>20.888000000000002</v>
      </c>
      <c r="V136" s="215">
        <v>0</v>
      </c>
      <c r="W136" s="215">
        <v>0</v>
      </c>
      <c r="X136" s="215">
        <v>0</v>
      </c>
      <c r="Y136" s="215">
        <v>0</v>
      </c>
      <c r="Z136" s="215">
        <v>0</v>
      </c>
      <c r="AA136" s="215">
        <v>0</v>
      </c>
      <c r="AB136" s="215">
        <v>0</v>
      </c>
      <c r="AC136" s="215">
        <v>9.1999999999999998E-3</v>
      </c>
      <c r="AD136" s="215">
        <v>0</v>
      </c>
      <c r="AE136" s="215">
        <v>11.766400000000001</v>
      </c>
      <c r="AF136" s="214">
        <f t="shared" si="3"/>
        <v>0</v>
      </c>
      <c r="AG136" s="214">
        <f t="shared" si="3"/>
        <v>0</v>
      </c>
      <c r="AH136" s="214">
        <f t="shared" si="3"/>
        <v>9.1999999999999998E-3</v>
      </c>
      <c r="AI136" s="214">
        <f t="shared" si="3"/>
        <v>0</v>
      </c>
      <c r="AJ136" s="214">
        <f t="shared" si="3"/>
        <v>11.766400000000001</v>
      </c>
    </row>
    <row r="137" spans="1:36">
      <c r="A137" s="212">
        <v>408</v>
      </c>
      <c r="B137" s="213">
        <v>209.98930522312932</v>
      </c>
      <c r="C137" s="214">
        <v>193.93262393035477</v>
      </c>
      <c r="D137" s="214">
        <v>222.73711977634395</v>
      </c>
      <c r="E137" s="214">
        <v>279.90207454565251</v>
      </c>
      <c r="F137" s="214">
        <v>190.64414377716051</v>
      </c>
      <c r="G137" s="100">
        <v>35.640294776870675</v>
      </c>
      <c r="H137" s="100">
        <v>38.492276069645229</v>
      </c>
      <c r="I137" s="100">
        <v>35.939280223656056</v>
      </c>
      <c r="J137" s="100">
        <v>38.379225454347491</v>
      </c>
      <c r="K137" s="100">
        <v>28.705356222839491</v>
      </c>
      <c r="L137" s="213">
        <v>38.305799999999998</v>
      </c>
      <c r="M137" s="213">
        <v>83.082599999999999</v>
      </c>
      <c r="N137" s="213">
        <v>32.619900000000001</v>
      </c>
      <c r="O137" s="213">
        <v>66.985399999999998</v>
      </c>
      <c r="P137" s="213">
        <v>55.968299999999999</v>
      </c>
      <c r="Q137" s="215">
        <v>10.077</v>
      </c>
      <c r="R137" s="215">
        <v>14.552</v>
      </c>
      <c r="S137" s="215">
        <v>18.379000000000001</v>
      </c>
      <c r="T137" s="215">
        <v>19.783999999999999</v>
      </c>
      <c r="U137" s="215">
        <v>16.373999999999999</v>
      </c>
      <c r="V137" s="215">
        <v>0</v>
      </c>
      <c r="W137" s="215">
        <v>0</v>
      </c>
      <c r="X137" s="215">
        <v>0</v>
      </c>
      <c r="Y137" s="215">
        <v>0</v>
      </c>
      <c r="Z137" s="215">
        <v>0</v>
      </c>
      <c r="AA137" s="215">
        <v>0</v>
      </c>
      <c r="AB137" s="215">
        <v>0</v>
      </c>
      <c r="AC137" s="215">
        <v>9.1999999999999998E-3</v>
      </c>
      <c r="AD137" s="215">
        <v>0</v>
      </c>
      <c r="AE137" s="215">
        <v>12.816800000000001</v>
      </c>
      <c r="AF137" s="214">
        <f t="shared" si="3"/>
        <v>0</v>
      </c>
      <c r="AG137" s="214">
        <f t="shared" si="3"/>
        <v>0</v>
      </c>
      <c r="AH137" s="214">
        <f t="shared" si="3"/>
        <v>9.1999999999999998E-3</v>
      </c>
      <c r="AI137" s="214">
        <f t="shared" si="3"/>
        <v>0</v>
      </c>
      <c r="AJ137" s="214">
        <f t="shared" si="3"/>
        <v>12.816800000000001</v>
      </c>
    </row>
    <row r="138" spans="1:36">
      <c r="A138" s="212">
        <v>409</v>
      </c>
      <c r="B138" s="213">
        <v>225.31708082165835</v>
      </c>
      <c r="C138" s="214">
        <v>188.20223214631787</v>
      </c>
      <c r="D138" s="214">
        <v>209.4985331612682</v>
      </c>
      <c r="E138" s="214">
        <v>283.00042842313377</v>
      </c>
      <c r="F138" s="214">
        <v>177.99122125508779</v>
      </c>
      <c r="G138" s="100">
        <v>41.028019178341665</v>
      </c>
      <c r="H138" s="100">
        <v>35.914667853682118</v>
      </c>
      <c r="I138" s="100">
        <v>36.218566838731803</v>
      </c>
      <c r="J138" s="100">
        <v>35.621971576866265</v>
      </c>
      <c r="K138" s="100">
        <v>24.502178744912207</v>
      </c>
      <c r="L138" s="213">
        <v>55.446100000000001</v>
      </c>
      <c r="M138" s="213">
        <v>59.179400000000001</v>
      </c>
      <c r="N138" s="213">
        <v>46.658900000000003</v>
      </c>
      <c r="O138" s="213">
        <v>49.689799999999998</v>
      </c>
      <c r="P138" s="213">
        <v>23.732800000000001</v>
      </c>
      <c r="Q138" s="215">
        <v>10.099</v>
      </c>
      <c r="R138" s="215">
        <v>11.952999999999999</v>
      </c>
      <c r="S138" s="215">
        <v>18.18</v>
      </c>
      <c r="T138" s="215">
        <v>17.707000000000001</v>
      </c>
      <c r="U138" s="215">
        <v>12.182</v>
      </c>
      <c r="V138" s="215">
        <v>0</v>
      </c>
      <c r="W138" s="215">
        <v>0</v>
      </c>
      <c r="X138" s="215">
        <v>0</v>
      </c>
      <c r="Y138" s="215">
        <v>0</v>
      </c>
      <c r="Z138" s="215">
        <v>0</v>
      </c>
      <c r="AA138" s="215">
        <v>0</v>
      </c>
      <c r="AB138" s="215">
        <v>0</v>
      </c>
      <c r="AC138" s="215">
        <v>0</v>
      </c>
      <c r="AD138" s="215">
        <v>0</v>
      </c>
      <c r="AE138" s="215">
        <v>13.3935</v>
      </c>
      <c r="AF138" s="214">
        <f t="shared" si="3"/>
        <v>0</v>
      </c>
      <c r="AG138" s="214">
        <f t="shared" si="3"/>
        <v>0</v>
      </c>
      <c r="AH138" s="214">
        <f t="shared" si="3"/>
        <v>0</v>
      </c>
      <c r="AI138" s="214">
        <f t="shared" si="3"/>
        <v>0</v>
      </c>
      <c r="AJ138" s="214">
        <f t="shared" si="3"/>
        <v>13.3935</v>
      </c>
    </row>
    <row r="139" spans="1:36">
      <c r="A139" s="212">
        <v>410</v>
      </c>
      <c r="B139" s="213">
        <v>234.62208383718303</v>
      </c>
      <c r="C139" s="214">
        <v>168.56744506955266</v>
      </c>
      <c r="D139" s="214">
        <v>196.85493469995296</v>
      </c>
      <c r="E139" s="214">
        <v>279.42340039268686</v>
      </c>
      <c r="F139" s="214">
        <v>165.13390790137683</v>
      </c>
      <c r="G139" s="100">
        <v>41.138416162816995</v>
      </c>
      <c r="H139" s="100">
        <v>35.089154930447336</v>
      </c>
      <c r="I139" s="100">
        <v>36.304365300047031</v>
      </c>
      <c r="J139" s="100">
        <v>34.550499607313107</v>
      </c>
      <c r="K139" s="100">
        <v>24.023592098623169</v>
      </c>
      <c r="L139" s="213">
        <v>66.736400000000003</v>
      </c>
      <c r="M139" s="213">
        <v>53.753799999999998</v>
      </c>
      <c r="N139" s="213">
        <v>65.059799999999996</v>
      </c>
      <c r="O139" s="213">
        <v>32.4343</v>
      </c>
      <c r="P139" s="213">
        <v>31.3</v>
      </c>
      <c r="Q139" s="215">
        <v>10.599</v>
      </c>
      <c r="R139" s="215">
        <v>9.6760000000000002</v>
      </c>
      <c r="S139" s="215">
        <v>18.052</v>
      </c>
      <c r="T139" s="215">
        <v>16.463999999999999</v>
      </c>
      <c r="U139" s="215">
        <v>16.015999999999998</v>
      </c>
      <c r="V139" s="215">
        <v>0</v>
      </c>
      <c r="W139" s="215">
        <v>0</v>
      </c>
      <c r="X139" s="215">
        <v>0</v>
      </c>
      <c r="Y139" s="215">
        <v>0</v>
      </c>
      <c r="Z139" s="215">
        <v>0</v>
      </c>
      <c r="AA139" s="215">
        <v>0</v>
      </c>
      <c r="AB139" s="215">
        <v>0</v>
      </c>
      <c r="AC139" s="215">
        <v>1.9086000000000001</v>
      </c>
      <c r="AD139" s="215">
        <v>0</v>
      </c>
      <c r="AE139" s="215">
        <v>15.816000000000001</v>
      </c>
      <c r="AF139" s="214">
        <f t="shared" si="3"/>
        <v>0</v>
      </c>
      <c r="AG139" s="214">
        <f t="shared" si="3"/>
        <v>0</v>
      </c>
      <c r="AH139" s="214">
        <f t="shared" si="3"/>
        <v>1.9086000000000001</v>
      </c>
      <c r="AI139" s="214">
        <f t="shared" si="3"/>
        <v>0</v>
      </c>
      <c r="AJ139" s="214">
        <f t="shared" si="3"/>
        <v>15.816000000000001</v>
      </c>
    </row>
    <row r="140" spans="1:36">
      <c r="A140" s="212">
        <v>411</v>
      </c>
      <c r="B140" s="213">
        <v>236.56323506873639</v>
      </c>
      <c r="C140" s="214">
        <v>173.3025642081551</v>
      </c>
      <c r="D140" s="214">
        <v>186.6168115616797</v>
      </c>
      <c r="E140" s="214">
        <v>248.48734463902224</v>
      </c>
      <c r="F140" s="214">
        <v>175.72718420842958</v>
      </c>
      <c r="G140" s="100">
        <v>38.224764931263593</v>
      </c>
      <c r="H140" s="100">
        <v>34.893535791844876</v>
      </c>
      <c r="I140" s="100">
        <v>34.314988438320299</v>
      </c>
      <c r="J140" s="100">
        <v>34.143055360977797</v>
      </c>
      <c r="K140" s="100">
        <v>26.332615791570401</v>
      </c>
      <c r="L140" s="213">
        <v>53.041800000000002</v>
      </c>
      <c r="M140" s="213">
        <v>63.909500000000001</v>
      </c>
      <c r="N140" s="213">
        <v>43.601900000000001</v>
      </c>
      <c r="O140" s="213">
        <v>29.676400000000001</v>
      </c>
      <c r="P140" s="213">
        <v>37.965699999999998</v>
      </c>
      <c r="Q140" s="215">
        <v>8.2789999999999999</v>
      </c>
      <c r="R140" s="215">
        <v>10.667999999999999</v>
      </c>
      <c r="S140" s="215">
        <v>13.202999999999999</v>
      </c>
      <c r="T140" s="215">
        <v>13.882999999999999</v>
      </c>
      <c r="U140" s="215">
        <v>15.891</v>
      </c>
      <c r="V140" s="215">
        <v>0</v>
      </c>
      <c r="W140" s="215">
        <v>0</v>
      </c>
      <c r="X140" s="215">
        <v>10.441000000000001</v>
      </c>
      <c r="Y140" s="215">
        <v>0</v>
      </c>
      <c r="Z140" s="215">
        <v>0</v>
      </c>
      <c r="AA140" s="215">
        <v>0</v>
      </c>
      <c r="AB140" s="215">
        <v>0</v>
      </c>
      <c r="AC140" s="215">
        <v>1.9418</v>
      </c>
      <c r="AD140" s="215">
        <v>0</v>
      </c>
      <c r="AE140" s="215">
        <v>10.164899999999999</v>
      </c>
      <c r="AF140" s="214">
        <f t="shared" si="3"/>
        <v>0</v>
      </c>
      <c r="AG140" s="214">
        <f t="shared" si="3"/>
        <v>0</v>
      </c>
      <c r="AH140" s="214">
        <f t="shared" si="3"/>
        <v>12.382800000000001</v>
      </c>
      <c r="AI140" s="214">
        <f t="shared" si="3"/>
        <v>0</v>
      </c>
      <c r="AJ140" s="214">
        <f t="shared" si="3"/>
        <v>10.164899999999999</v>
      </c>
    </row>
    <row r="141" spans="1:36">
      <c r="A141" s="212">
        <v>412</v>
      </c>
      <c r="B141" s="213">
        <v>200.00063260691203</v>
      </c>
      <c r="C141" s="214">
        <v>161.12981500864637</v>
      </c>
      <c r="D141" s="214">
        <v>159.1874787007834</v>
      </c>
      <c r="E141" s="214">
        <v>189.17978285405374</v>
      </c>
      <c r="F141" s="214">
        <v>179.59464110091986</v>
      </c>
      <c r="G141" s="100">
        <v>38.942467393087952</v>
      </c>
      <c r="H141" s="100">
        <v>32.639884991353625</v>
      </c>
      <c r="I141" s="100">
        <v>30.569921299216588</v>
      </c>
      <c r="J141" s="100">
        <v>35.47061714594625</v>
      </c>
      <c r="K141" s="100">
        <v>25.941858899080138</v>
      </c>
      <c r="L141" s="213">
        <v>48.164000000000001</v>
      </c>
      <c r="M141" s="213">
        <v>46.172899999999998</v>
      </c>
      <c r="N141" s="213">
        <v>22.7288</v>
      </c>
      <c r="O141" s="213">
        <v>48.329300000000003</v>
      </c>
      <c r="P141" s="213">
        <v>39.1113</v>
      </c>
      <c r="Q141" s="215">
        <v>9.7439999999999998</v>
      </c>
      <c r="R141" s="215">
        <v>9.7200000000000006</v>
      </c>
      <c r="S141" s="215">
        <v>11.599</v>
      </c>
      <c r="T141" s="215">
        <v>13.747999999999999</v>
      </c>
      <c r="U141" s="215">
        <v>16.181999999999999</v>
      </c>
      <c r="V141" s="215">
        <v>0</v>
      </c>
      <c r="W141" s="215">
        <v>0</v>
      </c>
      <c r="X141" s="215">
        <v>1.34E-2</v>
      </c>
      <c r="Y141" s="215">
        <v>0</v>
      </c>
      <c r="Z141" s="215">
        <v>0</v>
      </c>
      <c r="AA141" s="215">
        <v>0</v>
      </c>
      <c r="AB141" s="215">
        <v>0</v>
      </c>
      <c r="AC141" s="215">
        <v>0</v>
      </c>
      <c r="AD141" s="215">
        <v>0</v>
      </c>
      <c r="AE141" s="215">
        <v>12.279400000000001</v>
      </c>
      <c r="AF141" s="214">
        <f t="shared" si="3"/>
        <v>0</v>
      </c>
      <c r="AG141" s="214">
        <f t="shared" si="3"/>
        <v>0</v>
      </c>
      <c r="AH141" s="214">
        <f t="shared" si="3"/>
        <v>1.34E-2</v>
      </c>
      <c r="AI141" s="214">
        <f t="shared" si="3"/>
        <v>0</v>
      </c>
      <c r="AJ141" s="214">
        <f t="shared" si="3"/>
        <v>12.279400000000001</v>
      </c>
    </row>
    <row r="142" spans="1:36">
      <c r="A142" s="212">
        <v>413</v>
      </c>
      <c r="B142" s="213">
        <v>200.7070998062959</v>
      </c>
      <c r="C142" s="214">
        <v>141.96676285530677</v>
      </c>
      <c r="D142" s="214">
        <v>171.20912559341085</v>
      </c>
      <c r="E142" s="214">
        <v>171.64833639263301</v>
      </c>
      <c r="F142" s="214">
        <v>151.49760488557467</v>
      </c>
      <c r="G142" s="100">
        <v>41.867000193704094</v>
      </c>
      <c r="H142" s="100">
        <v>31.18893714469321</v>
      </c>
      <c r="I142" s="100">
        <v>29.948474406589135</v>
      </c>
      <c r="J142" s="100">
        <v>33.536263607367005</v>
      </c>
      <c r="K142" s="100">
        <v>25.995895114425323</v>
      </c>
      <c r="L142" s="213">
        <v>59.541200000000003</v>
      </c>
      <c r="M142" s="213">
        <v>40.261699999999998</v>
      </c>
      <c r="N142" s="213">
        <v>21.970099999999999</v>
      </c>
      <c r="O142" s="213">
        <v>39.596800000000002</v>
      </c>
      <c r="P142" s="213">
        <v>24.766200000000001</v>
      </c>
      <c r="Q142" s="215">
        <v>10.898999999999999</v>
      </c>
      <c r="R142" s="215">
        <v>7.0449000000000002</v>
      </c>
      <c r="S142" s="215">
        <v>12.092000000000001</v>
      </c>
      <c r="T142" s="215">
        <v>13.013</v>
      </c>
      <c r="U142" s="215">
        <v>12.595000000000001</v>
      </c>
      <c r="V142" s="215">
        <v>0</v>
      </c>
      <c r="W142" s="215">
        <v>0</v>
      </c>
      <c r="X142" s="215">
        <v>0</v>
      </c>
      <c r="Y142" s="215">
        <v>0</v>
      </c>
      <c r="Z142" s="215">
        <v>0</v>
      </c>
      <c r="AA142" s="215">
        <v>0</v>
      </c>
      <c r="AB142" s="215">
        <v>0</v>
      </c>
      <c r="AC142" s="215">
        <v>0</v>
      </c>
      <c r="AD142" s="215">
        <v>0</v>
      </c>
      <c r="AE142" s="215">
        <v>12.570499999999999</v>
      </c>
      <c r="AF142" s="214">
        <f t="shared" si="3"/>
        <v>0</v>
      </c>
      <c r="AG142" s="214">
        <f t="shared" si="3"/>
        <v>0</v>
      </c>
      <c r="AH142" s="214">
        <f t="shared" si="3"/>
        <v>0</v>
      </c>
      <c r="AI142" s="214">
        <f t="shared" si="3"/>
        <v>0</v>
      </c>
      <c r="AJ142" s="214">
        <f t="shared" si="3"/>
        <v>12.570499999999999</v>
      </c>
    </row>
    <row r="143" spans="1:36">
      <c r="A143" s="212">
        <v>414</v>
      </c>
      <c r="B143" s="213">
        <v>182.52398528380385</v>
      </c>
      <c r="C143" s="214">
        <v>138.06020559355059</v>
      </c>
      <c r="D143" s="214">
        <v>191.54489051563669</v>
      </c>
      <c r="E143" s="214">
        <v>169.88585291576985</v>
      </c>
      <c r="F143" s="214">
        <v>165.02097171580837</v>
      </c>
      <c r="G143" s="100">
        <v>39.728014716196128</v>
      </c>
      <c r="H143" s="100">
        <v>31.643094406449414</v>
      </c>
      <c r="I143" s="100">
        <v>32.813209484363291</v>
      </c>
      <c r="J143" s="100">
        <v>33.162247084230167</v>
      </c>
      <c r="K143" s="100">
        <v>28.740628284191637</v>
      </c>
      <c r="L143" s="213">
        <v>61.981099999999998</v>
      </c>
      <c r="M143" s="213">
        <v>27.167200000000001</v>
      </c>
      <c r="N143" s="213">
        <v>31.0947</v>
      </c>
      <c r="O143" s="213">
        <v>35.123899999999999</v>
      </c>
      <c r="P143" s="213">
        <v>27.183800000000002</v>
      </c>
      <c r="Q143" s="215">
        <v>11.888999999999999</v>
      </c>
      <c r="R143" s="215">
        <v>6.0720000000000001</v>
      </c>
      <c r="S143" s="215">
        <v>13.882999999999999</v>
      </c>
      <c r="T143" s="215">
        <v>15.093</v>
      </c>
      <c r="U143" s="215">
        <v>17.552</v>
      </c>
      <c r="V143" s="215">
        <v>0</v>
      </c>
      <c r="W143" s="215">
        <v>0</v>
      </c>
      <c r="X143" s="215">
        <v>0</v>
      </c>
      <c r="Y143" s="215">
        <v>0</v>
      </c>
      <c r="Z143" s="215">
        <v>0</v>
      </c>
      <c r="AA143" s="215">
        <v>0</v>
      </c>
      <c r="AB143" s="215">
        <v>0</v>
      </c>
      <c r="AC143" s="215">
        <v>0</v>
      </c>
      <c r="AD143" s="215">
        <v>0</v>
      </c>
      <c r="AE143" s="215">
        <v>11.779500000000001</v>
      </c>
      <c r="AF143" s="214">
        <f t="shared" si="3"/>
        <v>0</v>
      </c>
      <c r="AG143" s="214">
        <f t="shared" si="3"/>
        <v>0</v>
      </c>
      <c r="AH143" s="214">
        <f t="shared" si="3"/>
        <v>0</v>
      </c>
      <c r="AI143" s="214">
        <f t="shared" si="3"/>
        <v>0</v>
      </c>
      <c r="AJ143" s="214">
        <f t="shared" si="3"/>
        <v>11.779500000000001</v>
      </c>
    </row>
    <row r="144" spans="1:36">
      <c r="A144" s="212">
        <v>415</v>
      </c>
      <c r="B144" s="213">
        <v>178.02886645308817</v>
      </c>
      <c r="C144" s="214">
        <v>163.52083282378462</v>
      </c>
      <c r="D144" s="214">
        <v>197.06242802315222</v>
      </c>
      <c r="E144" s="214">
        <v>174.42103390023308</v>
      </c>
      <c r="F144" s="214">
        <v>185.66177999287135</v>
      </c>
      <c r="G144" s="100">
        <v>39.306533546911822</v>
      </c>
      <c r="H144" s="100">
        <v>33.846667176215377</v>
      </c>
      <c r="I144" s="100">
        <v>33.466471976847771</v>
      </c>
      <c r="J144" s="100">
        <v>33.826166099766915</v>
      </c>
      <c r="K144" s="100">
        <v>29.152720007128679</v>
      </c>
      <c r="L144" s="213">
        <v>60.2943</v>
      </c>
      <c r="M144" s="213">
        <v>47.419699999999999</v>
      </c>
      <c r="N144" s="213">
        <v>36.881999999999998</v>
      </c>
      <c r="O144" s="213">
        <v>34.249200000000002</v>
      </c>
      <c r="P144" s="213">
        <v>30.2056</v>
      </c>
      <c r="Q144" s="215">
        <v>10.725300000000001</v>
      </c>
      <c r="R144" s="215">
        <v>10.683</v>
      </c>
      <c r="S144" s="215">
        <v>15.005000000000001</v>
      </c>
      <c r="T144" s="215">
        <v>14.595000000000001</v>
      </c>
      <c r="U144" s="215">
        <v>15.92</v>
      </c>
      <c r="V144" s="215">
        <v>0</v>
      </c>
      <c r="W144" s="215">
        <v>0</v>
      </c>
      <c r="X144" s="215">
        <v>0</v>
      </c>
      <c r="Y144" s="215">
        <v>0</v>
      </c>
      <c r="Z144" s="215">
        <v>0</v>
      </c>
      <c r="AA144" s="215">
        <v>0</v>
      </c>
      <c r="AB144" s="215">
        <v>0</v>
      </c>
      <c r="AC144" s="215">
        <v>0</v>
      </c>
      <c r="AD144" s="215">
        <v>0</v>
      </c>
      <c r="AE144" s="215">
        <v>6.2587999999999999</v>
      </c>
      <c r="AF144" s="214">
        <f t="shared" si="3"/>
        <v>0</v>
      </c>
      <c r="AG144" s="214">
        <f t="shared" si="3"/>
        <v>0</v>
      </c>
      <c r="AH144" s="214">
        <f t="shared" si="3"/>
        <v>0</v>
      </c>
      <c r="AI144" s="214">
        <f t="shared" si="3"/>
        <v>0</v>
      </c>
      <c r="AJ144" s="214">
        <f t="shared" si="3"/>
        <v>6.2587999999999999</v>
      </c>
    </row>
    <row r="145" spans="1:36">
      <c r="A145" s="212">
        <v>416</v>
      </c>
      <c r="B145" s="213">
        <v>170.19025411449957</v>
      </c>
      <c r="C145" s="214">
        <v>165.48583999258943</v>
      </c>
      <c r="D145" s="214">
        <v>199.30037125397223</v>
      </c>
      <c r="E145" s="214">
        <v>179.38959670024903</v>
      </c>
      <c r="F145" s="214">
        <v>190.80642971601344</v>
      </c>
      <c r="G145" s="100">
        <v>39.832245885500413</v>
      </c>
      <c r="H145" s="100">
        <v>34.977760007410573</v>
      </c>
      <c r="I145" s="100">
        <v>34.191728746027792</v>
      </c>
      <c r="J145" s="100">
        <v>33.992503299750958</v>
      </c>
      <c r="K145" s="100">
        <v>28.33047028398655</v>
      </c>
      <c r="L145" s="213">
        <v>75.753600000000006</v>
      </c>
      <c r="M145" s="213">
        <v>52.0364</v>
      </c>
      <c r="N145" s="213">
        <v>38.784399999999998</v>
      </c>
      <c r="O145" s="213">
        <v>31.055099999999999</v>
      </c>
      <c r="P145" s="213">
        <v>34.842599999999997</v>
      </c>
      <c r="Q145" s="215">
        <v>11.371</v>
      </c>
      <c r="R145" s="215">
        <v>12.361000000000001</v>
      </c>
      <c r="S145" s="215">
        <v>13.622999999999999</v>
      </c>
      <c r="T145" s="215">
        <v>13.667999999999999</v>
      </c>
      <c r="U145" s="215">
        <v>14.436</v>
      </c>
      <c r="V145" s="215">
        <v>0</v>
      </c>
      <c r="W145" s="215">
        <v>0</v>
      </c>
      <c r="X145" s="215">
        <v>0</v>
      </c>
      <c r="Y145" s="215">
        <v>0</v>
      </c>
      <c r="Z145" s="215">
        <v>0</v>
      </c>
      <c r="AA145" s="215">
        <v>0</v>
      </c>
      <c r="AB145" s="215">
        <v>0</v>
      </c>
      <c r="AC145" s="215">
        <v>0</v>
      </c>
      <c r="AD145" s="215">
        <v>0</v>
      </c>
      <c r="AE145" s="215">
        <v>9.0657999999999994</v>
      </c>
      <c r="AF145" s="214">
        <f t="shared" si="3"/>
        <v>0</v>
      </c>
      <c r="AG145" s="214">
        <f t="shared" si="3"/>
        <v>0</v>
      </c>
      <c r="AH145" s="214">
        <f t="shared" si="3"/>
        <v>0</v>
      </c>
      <c r="AI145" s="214">
        <f t="shared" si="3"/>
        <v>0</v>
      </c>
      <c r="AJ145" s="214">
        <f t="shared" si="3"/>
        <v>9.0657999999999994</v>
      </c>
    </row>
    <row r="146" spans="1:36">
      <c r="A146" s="212">
        <v>417</v>
      </c>
      <c r="B146" s="213">
        <v>173.88019125285118</v>
      </c>
      <c r="C146" s="214">
        <v>154.2261601158483</v>
      </c>
      <c r="D146" s="214">
        <v>193.47931485397024</v>
      </c>
      <c r="E146" s="214">
        <v>136.76449426995816</v>
      </c>
      <c r="F146" s="214">
        <v>170.81414488574461</v>
      </c>
      <c r="G146" s="100">
        <v>39.793408747148831</v>
      </c>
      <c r="H146" s="100">
        <v>34.116739884151706</v>
      </c>
      <c r="I146" s="100">
        <v>34.014885146029755</v>
      </c>
      <c r="J146" s="100">
        <v>32.265005730041821</v>
      </c>
      <c r="K146" s="100">
        <v>26.506055114255403</v>
      </c>
      <c r="L146" s="213">
        <v>66.787800000000004</v>
      </c>
      <c r="M146" s="213">
        <v>47.071300000000001</v>
      </c>
      <c r="N146" s="213">
        <v>33.099499999999999</v>
      </c>
      <c r="O146" s="213">
        <v>25.3963</v>
      </c>
      <c r="P146" s="213">
        <v>17.942599999999999</v>
      </c>
      <c r="Q146" s="215">
        <v>12.361000000000001</v>
      </c>
      <c r="R146" s="215">
        <v>10.073</v>
      </c>
      <c r="S146" s="215">
        <v>13.679</v>
      </c>
      <c r="T146" s="215">
        <v>10.435</v>
      </c>
      <c r="U146" s="215">
        <v>12.262</v>
      </c>
      <c r="V146" s="215">
        <v>0</v>
      </c>
      <c r="W146" s="215">
        <v>0</v>
      </c>
      <c r="X146" s="215">
        <v>0</v>
      </c>
      <c r="Y146" s="215">
        <v>0</v>
      </c>
      <c r="Z146" s="215">
        <v>0</v>
      </c>
      <c r="AA146" s="215">
        <v>0</v>
      </c>
      <c r="AB146" s="215">
        <v>0.53969999999999996</v>
      </c>
      <c r="AC146" s="215">
        <v>0</v>
      </c>
      <c r="AD146" s="215">
        <v>0</v>
      </c>
      <c r="AE146" s="215">
        <v>11.240600000000001</v>
      </c>
      <c r="AF146" s="214">
        <f t="shared" si="3"/>
        <v>0</v>
      </c>
      <c r="AG146" s="214">
        <f t="shared" si="3"/>
        <v>0.53969999999999996</v>
      </c>
      <c r="AH146" s="214">
        <f t="shared" si="3"/>
        <v>0</v>
      </c>
      <c r="AI146" s="214">
        <f t="shared" si="3"/>
        <v>0</v>
      </c>
      <c r="AJ146" s="214">
        <f t="shared" si="3"/>
        <v>11.240600000000001</v>
      </c>
    </row>
    <row r="147" spans="1:36">
      <c r="A147" s="212">
        <v>418</v>
      </c>
      <c r="B147" s="213">
        <v>191.65470716011117</v>
      </c>
      <c r="C147" s="214">
        <v>133.08175648529962</v>
      </c>
      <c r="D147" s="214">
        <v>193.22593790051985</v>
      </c>
      <c r="E147" s="214">
        <v>131.17296722390626</v>
      </c>
      <c r="F147" s="214">
        <v>184.68621706963899</v>
      </c>
      <c r="G147" s="100">
        <v>41.322892839888823</v>
      </c>
      <c r="H147" s="100">
        <v>33.657343514700386</v>
      </c>
      <c r="I147" s="100">
        <v>32.572062099480135</v>
      </c>
      <c r="J147" s="100">
        <v>33.410132776093761</v>
      </c>
      <c r="K147" s="100">
        <v>29.616582930361009</v>
      </c>
      <c r="L147" s="213">
        <v>73.501900000000006</v>
      </c>
      <c r="M147" s="213">
        <v>54.405700000000003</v>
      </c>
      <c r="N147" s="213">
        <v>30.030799999999999</v>
      </c>
      <c r="O147" s="213">
        <v>48.161799999999999</v>
      </c>
      <c r="P147" s="213">
        <v>36.278300000000002</v>
      </c>
      <c r="Q147" s="215">
        <v>12.689</v>
      </c>
      <c r="R147" s="215">
        <v>8.9239999999999995</v>
      </c>
      <c r="S147" s="215">
        <v>12.565</v>
      </c>
      <c r="T147" s="215">
        <v>11.614000000000001</v>
      </c>
      <c r="U147" s="215">
        <v>15.933</v>
      </c>
      <c r="V147" s="215">
        <v>0</v>
      </c>
      <c r="W147" s="215">
        <v>0</v>
      </c>
      <c r="X147" s="215">
        <v>0</v>
      </c>
      <c r="Y147" s="215">
        <v>0</v>
      </c>
      <c r="Z147" s="215">
        <v>0</v>
      </c>
      <c r="AA147" s="215">
        <v>0</v>
      </c>
      <c r="AB147" s="215">
        <v>0.49359999999999998</v>
      </c>
      <c r="AC147" s="215">
        <v>0</v>
      </c>
      <c r="AD147" s="215">
        <v>0</v>
      </c>
      <c r="AE147" s="215">
        <v>11.0131</v>
      </c>
      <c r="AF147" s="214">
        <f t="shared" si="3"/>
        <v>0</v>
      </c>
      <c r="AG147" s="214">
        <f t="shared" si="3"/>
        <v>0.49359999999999998</v>
      </c>
      <c r="AH147" s="214">
        <f t="shared" si="3"/>
        <v>0</v>
      </c>
      <c r="AI147" s="214">
        <f t="shared" si="3"/>
        <v>0</v>
      </c>
      <c r="AJ147" s="214">
        <f t="shared" si="3"/>
        <v>11.0131</v>
      </c>
    </row>
    <row r="148" spans="1:36">
      <c r="A148" s="212">
        <v>419</v>
      </c>
      <c r="B148" s="213">
        <v>214.16639454508319</v>
      </c>
      <c r="C148" s="214">
        <v>133.78527694700011</v>
      </c>
      <c r="D148" s="214">
        <v>167.84475254693118</v>
      </c>
      <c r="E148" s="214">
        <v>149.68277556193982</v>
      </c>
      <c r="F148" s="214">
        <v>163.91965814705122</v>
      </c>
      <c r="G148" s="100">
        <v>40.650905454916803</v>
      </c>
      <c r="H148" s="100">
        <v>33.041623052999881</v>
      </c>
      <c r="I148" s="100">
        <v>32.538347453068809</v>
      </c>
      <c r="J148" s="100">
        <v>34.781124438060189</v>
      </c>
      <c r="K148" s="100">
        <v>27.203541852948781</v>
      </c>
      <c r="L148" s="213">
        <v>52.158200000000001</v>
      </c>
      <c r="M148" s="213">
        <v>48.570399999999999</v>
      </c>
      <c r="N148" s="213">
        <v>24.389800000000001</v>
      </c>
      <c r="O148" s="213">
        <v>56.007199999999997</v>
      </c>
      <c r="P148" s="213">
        <v>27.556000000000001</v>
      </c>
      <c r="Q148" s="215">
        <v>9.3230000000000004</v>
      </c>
      <c r="R148" s="215">
        <v>7.9390000000000001</v>
      </c>
      <c r="S148" s="215">
        <v>12.329000000000001</v>
      </c>
      <c r="T148" s="215">
        <v>13.379</v>
      </c>
      <c r="U148" s="215">
        <v>13.355</v>
      </c>
      <c r="V148" s="215">
        <v>0</v>
      </c>
      <c r="W148" s="215">
        <v>0</v>
      </c>
      <c r="X148" s="215">
        <v>0</v>
      </c>
      <c r="Y148" s="215">
        <v>0</v>
      </c>
      <c r="Z148" s="215">
        <v>0</v>
      </c>
      <c r="AA148" s="215">
        <v>0</v>
      </c>
      <c r="AB148" s="215">
        <v>0.57199999999999995</v>
      </c>
      <c r="AC148" s="215">
        <v>0</v>
      </c>
      <c r="AD148" s="215">
        <v>0</v>
      </c>
      <c r="AE148" s="215">
        <v>16.9298</v>
      </c>
      <c r="AF148" s="214">
        <f t="shared" si="3"/>
        <v>0</v>
      </c>
      <c r="AG148" s="214">
        <f t="shared" si="3"/>
        <v>0.57199999999999995</v>
      </c>
      <c r="AH148" s="214">
        <f t="shared" si="3"/>
        <v>0</v>
      </c>
      <c r="AI148" s="214">
        <f t="shared" si="3"/>
        <v>0</v>
      </c>
      <c r="AJ148" s="214">
        <f t="shared" si="3"/>
        <v>16.9298</v>
      </c>
    </row>
    <row r="149" spans="1:36">
      <c r="A149" s="212">
        <v>420</v>
      </c>
      <c r="B149" s="213">
        <v>232.48781626846926</v>
      </c>
      <c r="C149" s="214">
        <v>122.4465988244477</v>
      </c>
      <c r="D149" s="214">
        <v>164.44054550067278</v>
      </c>
      <c r="E149" s="214">
        <v>152.56602279297945</v>
      </c>
      <c r="F149" s="214">
        <v>172.51536267040359</v>
      </c>
      <c r="G149" s="100">
        <v>38.786083731530766</v>
      </c>
      <c r="H149" s="100">
        <v>31.288401175552302</v>
      </c>
      <c r="I149" s="100">
        <v>34.056354499327213</v>
      </c>
      <c r="J149" s="100">
        <v>33.003277207020545</v>
      </c>
      <c r="K149" s="100">
        <v>26.264337329596408</v>
      </c>
      <c r="L149" s="213">
        <v>34.578899999999997</v>
      </c>
      <c r="M149" s="213">
        <v>45.440300000000001</v>
      </c>
      <c r="N149" s="213">
        <v>38.739400000000003</v>
      </c>
      <c r="O149" s="213">
        <v>30.973199999999999</v>
      </c>
      <c r="P149" s="213">
        <v>27.077200000000001</v>
      </c>
      <c r="Q149" s="215">
        <v>7.94</v>
      </c>
      <c r="R149" s="215">
        <v>9.2919999999999998</v>
      </c>
      <c r="S149" s="215">
        <v>14.407999999999999</v>
      </c>
      <c r="T149" s="215">
        <v>13.223000000000001</v>
      </c>
      <c r="U149" s="215">
        <v>13.407999999999999</v>
      </c>
      <c r="V149" s="215">
        <v>0</v>
      </c>
      <c r="W149" s="215">
        <v>0</v>
      </c>
      <c r="X149" s="215">
        <v>0</v>
      </c>
      <c r="Y149" s="215">
        <v>1E-4</v>
      </c>
      <c r="Z149" s="215">
        <v>0</v>
      </c>
      <c r="AA149" s="215">
        <v>0</v>
      </c>
      <c r="AB149" s="215">
        <v>0</v>
      </c>
      <c r="AC149" s="215">
        <v>0</v>
      </c>
      <c r="AD149" s="215">
        <v>0</v>
      </c>
      <c r="AE149" s="215">
        <v>15.1652</v>
      </c>
      <c r="AF149" s="214">
        <f t="shared" si="3"/>
        <v>0</v>
      </c>
      <c r="AG149" s="214">
        <f t="shared" si="3"/>
        <v>0</v>
      </c>
      <c r="AH149" s="214">
        <f t="shared" si="3"/>
        <v>0</v>
      </c>
      <c r="AI149" s="214">
        <f t="shared" si="3"/>
        <v>1E-4</v>
      </c>
      <c r="AJ149" s="214">
        <f t="shared" si="3"/>
        <v>15.1652</v>
      </c>
    </row>
    <row r="150" spans="1:36">
      <c r="A150" s="212">
        <v>421</v>
      </c>
      <c r="B150" s="213">
        <v>218.12819488463853</v>
      </c>
      <c r="C150" s="214">
        <v>130.28924559340888</v>
      </c>
      <c r="D150" s="214">
        <v>184.97943848424296</v>
      </c>
      <c r="E150" s="214">
        <v>130.947898423759</v>
      </c>
      <c r="F150" s="214">
        <v>189.03147251620365</v>
      </c>
      <c r="G150" s="100">
        <v>33.617905115361474</v>
      </c>
      <c r="H150" s="100">
        <v>32.162454406591124</v>
      </c>
      <c r="I150" s="100">
        <v>37.823561515757035</v>
      </c>
      <c r="J150" s="100">
        <v>33.001801576240986</v>
      </c>
      <c r="K150" s="100">
        <v>27.81162748379635</v>
      </c>
      <c r="L150" s="213">
        <v>25.687200000000001</v>
      </c>
      <c r="M150" s="213">
        <v>55.605400000000003</v>
      </c>
      <c r="N150" s="213">
        <v>41.404299999999999</v>
      </c>
      <c r="O150" s="213">
        <v>33.743600000000001</v>
      </c>
      <c r="P150" s="213">
        <v>20.629100000000001</v>
      </c>
      <c r="Q150" s="215">
        <v>9.65</v>
      </c>
      <c r="R150" s="215">
        <v>8.5950000000000006</v>
      </c>
      <c r="S150" s="215">
        <v>14.041</v>
      </c>
      <c r="T150" s="215">
        <v>14.103</v>
      </c>
      <c r="U150" s="215">
        <v>16.745000000000001</v>
      </c>
      <c r="V150" s="215">
        <v>0</v>
      </c>
      <c r="W150" s="215">
        <v>0</v>
      </c>
      <c r="X150" s="215">
        <v>0</v>
      </c>
      <c r="Y150" s="215">
        <v>0</v>
      </c>
      <c r="Z150" s="215">
        <v>0</v>
      </c>
      <c r="AA150" s="215">
        <v>0</v>
      </c>
      <c r="AB150" s="215">
        <v>0</v>
      </c>
      <c r="AC150" s="215">
        <v>0</v>
      </c>
      <c r="AD150" s="215">
        <v>0</v>
      </c>
      <c r="AE150" s="215">
        <v>13.4979</v>
      </c>
      <c r="AF150" s="214">
        <f t="shared" si="3"/>
        <v>0</v>
      </c>
      <c r="AG150" s="214">
        <f t="shared" si="3"/>
        <v>0</v>
      </c>
      <c r="AH150" s="214">
        <f t="shared" si="3"/>
        <v>0</v>
      </c>
      <c r="AI150" s="214">
        <f t="shared" si="3"/>
        <v>0</v>
      </c>
      <c r="AJ150" s="214">
        <f t="shared" si="3"/>
        <v>13.4979</v>
      </c>
    </row>
    <row r="151" spans="1:36">
      <c r="A151" s="212">
        <v>422</v>
      </c>
      <c r="B151" s="213">
        <v>223.60594845352173</v>
      </c>
      <c r="C151" s="214">
        <v>136.83256365401652</v>
      </c>
      <c r="D151" s="214">
        <v>196.95052848436114</v>
      </c>
      <c r="E151" s="214">
        <v>145.11875913107531</v>
      </c>
      <c r="F151" s="214">
        <v>175.57091165470888</v>
      </c>
      <c r="G151" s="100">
        <v>34.823351546478264</v>
      </c>
      <c r="H151" s="100">
        <v>34.920236345983454</v>
      </c>
      <c r="I151" s="100">
        <v>37.137071515638851</v>
      </c>
      <c r="J151" s="100">
        <v>35.151840868924694</v>
      </c>
      <c r="K151" s="100">
        <v>27.71598834529113</v>
      </c>
      <c r="L151" s="213">
        <v>30.5289</v>
      </c>
      <c r="M151" s="213">
        <v>71.610799999999998</v>
      </c>
      <c r="N151" s="213">
        <v>51.014099999999999</v>
      </c>
      <c r="O151" s="213">
        <v>53.614600000000003</v>
      </c>
      <c r="P151" s="213">
        <v>46.355600000000003</v>
      </c>
      <c r="Q151" s="215">
        <v>7.056</v>
      </c>
      <c r="R151" s="215">
        <v>10.62</v>
      </c>
      <c r="S151" s="215">
        <v>17.166</v>
      </c>
      <c r="T151" s="215">
        <v>17.939</v>
      </c>
      <c r="U151" s="215">
        <v>15.054</v>
      </c>
      <c r="V151" s="215">
        <v>0</v>
      </c>
      <c r="W151" s="215">
        <v>0</v>
      </c>
      <c r="X151" s="215">
        <v>0</v>
      </c>
      <c r="Y151" s="215">
        <v>0</v>
      </c>
      <c r="Z151" s="215">
        <v>0</v>
      </c>
      <c r="AA151" s="215">
        <v>0</v>
      </c>
      <c r="AB151" s="215">
        <v>0</v>
      </c>
      <c r="AC151" s="215">
        <v>0</v>
      </c>
      <c r="AD151" s="215">
        <v>0</v>
      </c>
      <c r="AE151" s="215">
        <v>19.1294</v>
      </c>
      <c r="AF151" s="214">
        <f t="shared" si="3"/>
        <v>0</v>
      </c>
      <c r="AG151" s="214">
        <f t="shared" si="3"/>
        <v>0</v>
      </c>
      <c r="AH151" s="214">
        <f t="shared" si="3"/>
        <v>0</v>
      </c>
      <c r="AI151" s="214">
        <f t="shared" si="3"/>
        <v>0</v>
      </c>
      <c r="AJ151" s="214">
        <f t="shared" si="3"/>
        <v>19.1294</v>
      </c>
    </row>
    <row r="152" spans="1:36">
      <c r="A152" s="212">
        <v>423</v>
      </c>
      <c r="B152" s="213">
        <v>261.37059617596606</v>
      </c>
      <c r="C152" s="214">
        <v>127.67710156196893</v>
      </c>
      <c r="D152" s="214">
        <v>206.52526777666463</v>
      </c>
      <c r="E152" s="214">
        <v>160.94445079287513</v>
      </c>
      <c r="F152" s="214">
        <v>162.4515464245934</v>
      </c>
      <c r="G152" s="100">
        <v>39.765703824033906</v>
      </c>
      <c r="H152" s="100">
        <v>33.727398438031074</v>
      </c>
      <c r="I152" s="100">
        <v>38.041632223335363</v>
      </c>
      <c r="J152" s="100">
        <v>33.999649207124882</v>
      </c>
      <c r="K152" s="100">
        <v>25.201953575406598</v>
      </c>
      <c r="L152" s="213">
        <v>51.794800000000002</v>
      </c>
      <c r="M152" s="213">
        <v>72.355800000000002</v>
      </c>
      <c r="N152" s="213">
        <v>53.673099999999998</v>
      </c>
      <c r="O152" s="213">
        <v>62.877499999999998</v>
      </c>
      <c r="P152" s="213">
        <v>21.470400000000001</v>
      </c>
      <c r="Q152" s="215">
        <v>12.602</v>
      </c>
      <c r="R152" s="215">
        <v>13.706</v>
      </c>
      <c r="S152" s="215">
        <v>20.646999999999998</v>
      </c>
      <c r="T152" s="215">
        <v>17.600000000000001</v>
      </c>
      <c r="U152" s="215">
        <v>10.462999999999999</v>
      </c>
      <c r="V152" s="215">
        <v>0</v>
      </c>
      <c r="W152" s="215">
        <v>0</v>
      </c>
      <c r="X152" s="215">
        <v>0</v>
      </c>
      <c r="Y152" s="215">
        <v>0</v>
      </c>
      <c r="Z152" s="215">
        <v>0</v>
      </c>
      <c r="AA152" s="215">
        <v>0</v>
      </c>
      <c r="AB152" s="215">
        <v>0</v>
      </c>
      <c r="AC152" s="215">
        <v>0</v>
      </c>
      <c r="AD152" s="215">
        <v>0</v>
      </c>
      <c r="AE152" s="215">
        <v>39.789099999999998</v>
      </c>
      <c r="AF152" s="214">
        <f t="shared" si="3"/>
        <v>0</v>
      </c>
      <c r="AG152" s="214">
        <f t="shared" si="3"/>
        <v>0</v>
      </c>
      <c r="AH152" s="214">
        <f t="shared" si="3"/>
        <v>0</v>
      </c>
      <c r="AI152" s="214">
        <f t="shared" si="3"/>
        <v>0</v>
      </c>
      <c r="AJ152" s="214">
        <f t="shared" si="3"/>
        <v>39.789099999999998</v>
      </c>
    </row>
    <row r="153" spans="1:36">
      <c r="A153" s="212">
        <v>424</v>
      </c>
      <c r="B153" s="213">
        <v>274.06211257548068</v>
      </c>
      <c r="C153" s="214">
        <v>127.67925374662111</v>
      </c>
      <c r="D153" s="214">
        <v>206.94596482280207</v>
      </c>
      <c r="E153" s="214">
        <v>151.32430873173061</v>
      </c>
      <c r="F153" s="214">
        <v>158.5674489476533</v>
      </c>
      <c r="G153" s="100">
        <v>41.69288742451932</v>
      </c>
      <c r="H153" s="100">
        <v>33.217546253378877</v>
      </c>
      <c r="I153" s="100">
        <v>37.889635177197952</v>
      </c>
      <c r="J153" s="100">
        <v>33.746791268269412</v>
      </c>
      <c r="K153" s="100">
        <v>25.197351052346693</v>
      </c>
      <c r="L153" s="213">
        <v>58.283200000000001</v>
      </c>
      <c r="M153" s="213">
        <v>76.594099999999997</v>
      </c>
      <c r="N153" s="213">
        <v>63.548000000000002</v>
      </c>
      <c r="O153" s="213">
        <v>66.962999999999994</v>
      </c>
      <c r="P153" s="213">
        <v>15.822800000000001</v>
      </c>
      <c r="Q153" s="215">
        <v>14.596</v>
      </c>
      <c r="R153" s="215">
        <v>15.218999999999999</v>
      </c>
      <c r="S153" s="215">
        <v>16.844999999999999</v>
      </c>
      <c r="T153" s="215">
        <v>17.178999999999998</v>
      </c>
      <c r="U153" s="215">
        <v>10.302</v>
      </c>
      <c r="V153" s="215">
        <v>0</v>
      </c>
      <c r="W153" s="215">
        <v>0</v>
      </c>
      <c r="X153" s="215">
        <v>0</v>
      </c>
      <c r="Y153" s="215">
        <v>0</v>
      </c>
      <c r="Z153" s="215">
        <v>0</v>
      </c>
      <c r="AA153" s="215">
        <v>0</v>
      </c>
      <c r="AB153" s="215">
        <v>0.50270000000000004</v>
      </c>
      <c r="AC153" s="215">
        <v>0</v>
      </c>
      <c r="AD153" s="215">
        <v>0</v>
      </c>
      <c r="AE153" s="215">
        <v>45.979799999999997</v>
      </c>
      <c r="AF153" s="214">
        <f t="shared" si="3"/>
        <v>0</v>
      </c>
      <c r="AG153" s="214">
        <f t="shared" si="3"/>
        <v>0.50270000000000004</v>
      </c>
      <c r="AH153" s="214">
        <f t="shared" si="3"/>
        <v>0</v>
      </c>
      <c r="AI153" s="214">
        <f t="shared" si="3"/>
        <v>0</v>
      </c>
      <c r="AJ153" s="214">
        <f t="shared" si="3"/>
        <v>45.979799999999997</v>
      </c>
    </row>
    <row r="154" spans="1:36">
      <c r="A154" s="212">
        <v>425</v>
      </c>
      <c r="B154" s="213">
        <v>305.21439506844615</v>
      </c>
      <c r="C154" s="214">
        <v>149.02358426922046</v>
      </c>
      <c r="D154" s="214">
        <v>206.74999429982932</v>
      </c>
      <c r="E154" s="214">
        <v>161.27727300865033</v>
      </c>
      <c r="F154" s="214">
        <v>167.73509728526059</v>
      </c>
      <c r="G154" s="100">
        <v>38.972004931553876</v>
      </c>
      <c r="H154" s="100">
        <v>35.131515730779519</v>
      </c>
      <c r="I154" s="100">
        <v>36.935605700170683</v>
      </c>
      <c r="J154" s="100">
        <v>33.878326991349674</v>
      </c>
      <c r="K154" s="100">
        <v>28.654102714739413</v>
      </c>
      <c r="L154" s="213">
        <v>43.874299999999998</v>
      </c>
      <c r="M154" s="213">
        <v>79.986199999999997</v>
      </c>
      <c r="N154" s="213">
        <v>50.037999999999997</v>
      </c>
      <c r="O154" s="213">
        <v>70.045299999999997</v>
      </c>
      <c r="P154" s="213">
        <v>50.233400000000003</v>
      </c>
      <c r="Q154" s="215">
        <v>12.645</v>
      </c>
      <c r="R154" s="215">
        <v>16.498000000000001</v>
      </c>
      <c r="S154" s="215">
        <v>14.696999999999999</v>
      </c>
      <c r="T154" s="215">
        <v>15.96</v>
      </c>
      <c r="U154" s="215">
        <v>18.62</v>
      </c>
      <c r="V154" s="215">
        <v>0</v>
      </c>
      <c r="W154" s="215">
        <v>0</v>
      </c>
      <c r="X154" s="215">
        <v>0</v>
      </c>
      <c r="Y154" s="215">
        <v>0</v>
      </c>
      <c r="Z154" s="215">
        <v>0</v>
      </c>
      <c r="AA154" s="215">
        <v>0</v>
      </c>
      <c r="AB154" s="215">
        <v>0</v>
      </c>
      <c r="AC154" s="215">
        <v>0</v>
      </c>
      <c r="AD154" s="215">
        <v>0</v>
      </c>
      <c r="AE154" s="215">
        <v>28.264399999999998</v>
      </c>
      <c r="AF154" s="214">
        <f t="shared" si="3"/>
        <v>0</v>
      </c>
      <c r="AG154" s="214">
        <f t="shared" si="3"/>
        <v>0</v>
      </c>
      <c r="AH154" s="214">
        <f t="shared" si="3"/>
        <v>0</v>
      </c>
      <c r="AI154" s="214">
        <f t="shared" si="3"/>
        <v>0</v>
      </c>
      <c r="AJ154" s="214">
        <f t="shared" si="3"/>
        <v>28.264399999999998</v>
      </c>
    </row>
    <row r="155" spans="1:36">
      <c r="A155" s="212">
        <v>426</v>
      </c>
      <c r="B155" s="213">
        <v>329.67542639157074</v>
      </c>
      <c r="C155" s="214">
        <v>146.63899386945994</v>
      </c>
      <c r="D155" s="214">
        <v>184.34608965463644</v>
      </c>
      <c r="E155" s="214">
        <v>186.02570303878926</v>
      </c>
      <c r="F155" s="214">
        <v>169.23297420817153</v>
      </c>
      <c r="G155" s="100">
        <v>37.444473608429249</v>
      </c>
      <c r="H155" s="100">
        <v>34.440706130540065</v>
      </c>
      <c r="I155" s="100">
        <v>33.765410345363577</v>
      </c>
      <c r="J155" s="100">
        <v>35.82639696121074</v>
      </c>
      <c r="K155" s="100">
        <v>30.051025791828469</v>
      </c>
      <c r="L155" s="213">
        <v>38.118400000000001</v>
      </c>
      <c r="M155" s="213">
        <v>75.415599999999998</v>
      </c>
      <c r="N155" s="213">
        <v>27.805599999999998</v>
      </c>
      <c r="O155" s="213">
        <v>81.228399999999993</v>
      </c>
      <c r="P155" s="213">
        <v>59.949100000000001</v>
      </c>
      <c r="Q155" s="215">
        <v>11.842000000000001</v>
      </c>
      <c r="R155" s="215">
        <v>15.214</v>
      </c>
      <c r="S155" s="215">
        <v>14.061999999999999</v>
      </c>
      <c r="T155" s="215">
        <v>16.506</v>
      </c>
      <c r="U155" s="215">
        <v>19.498999999999999</v>
      </c>
      <c r="V155" s="215">
        <v>0</v>
      </c>
      <c r="W155" s="215">
        <v>0</v>
      </c>
      <c r="X155" s="215">
        <v>0</v>
      </c>
      <c r="Y155" s="215">
        <v>0</v>
      </c>
      <c r="Z155" s="215">
        <v>0</v>
      </c>
      <c r="AA155" s="215">
        <v>0</v>
      </c>
      <c r="AB155" s="215">
        <v>0</v>
      </c>
      <c r="AC155" s="215">
        <v>0.13189999999999999</v>
      </c>
      <c r="AD155" s="215">
        <v>0</v>
      </c>
      <c r="AE155" s="215">
        <v>25.4955</v>
      </c>
      <c r="AF155" s="214">
        <f t="shared" si="3"/>
        <v>0</v>
      </c>
      <c r="AG155" s="214">
        <f t="shared" si="3"/>
        <v>0</v>
      </c>
      <c r="AH155" s="214">
        <f t="shared" si="3"/>
        <v>0.13189999999999999</v>
      </c>
      <c r="AI155" s="214">
        <f t="shared" si="3"/>
        <v>0</v>
      </c>
      <c r="AJ155" s="214">
        <f t="shared" si="3"/>
        <v>25.4955</v>
      </c>
    </row>
    <row r="156" spans="1:36">
      <c r="A156" s="212">
        <v>427</v>
      </c>
      <c r="B156" s="213">
        <v>307.79113814630432</v>
      </c>
      <c r="C156" s="214">
        <v>134.24328350143151</v>
      </c>
      <c r="D156" s="214">
        <v>192.40916254621706</v>
      </c>
      <c r="E156" s="214">
        <v>195.70535583833455</v>
      </c>
      <c r="F156" s="214">
        <v>176.51622306991018</v>
      </c>
      <c r="G156" s="100">
        <v>33.81246185369568</v>
      </c>
      <c r="H156" s="100">
        <v>28.543516498568493</v>
      </c>
      <c r="I156" s="100">
        <v>36.466737453782933</v>
      </c>
      <c r="J156" s="100">
        <v>37.681244161665433</v>
      </c>
      <c r="K156" s="100">
        <v>28.515176930089815</v>
      </c>
      <c r="L156" s="213">
        <v>39.5398</v>
      </c>
      <c r="M156" s="213">
        <v>36.122199999999999</v>
      </c>
      <c r="N156" s="213">
        <v>57.288899999999998</v>
      </c>
      <c r="O156" s="213">
        <v>83.851600000000005</v>
      </c>
      <c r="P156" s="213">
        <v>50.777999999999999</v>
      </c>
      <c r="Q156" s="215">
        <v>10.584</v>
      </c>
      <c r="R156" s="215">
        <v>7.98</v>
      </c>
      <c r="S156" s="215">
        <v>17.082999999999998</v>
      </c>
      <c r="T156" s="215">
        <v>19.651</v>
      </c>
      <c r="U156" s="215">
        <v>16.372</v>
      </c>
      <c r="V156" s="215">
        <v>0</v>
      </c>
      <c r="W156" s="215">
        <v>0</v>
      </c>
      <c r="X156" s="215">
        <v>0</v>
      </c>
      <c r="Y156" s="215">
        <v>0</v>
      </c>
      <c r="Z156" s="215">
        <v>0</v>
      </c>
      <c r="AA156" s="215">
        <v>0</v>
      </c>
      <c r="AB156" s="215">
        <v>0.78280000000000005</v>
      </c>
      <c r="AC156" s="215">
        <v>0</v>
      </c>
      <c r="AD156" s="215">
        <v>0</v>
      </c>
      <c r="AE156" s="215">
        <v>20.8126</v>
      </c>
      <c r="AF156" s="214">
        <f t="shared" si="3"/>
        <v>0</v>
      </c>
      <c r="AG156" s="214">
        <f t="shared" si="3"/>
        <v>0.78280000000000005</v>
      </c>
      <c r="AH156" s="214">
        <f t="shared" si="3"/>
        <v>0</v>
      </c>
      <c r="AI156" s="214">
        <f t="shared" si="3"/>
        <v>0</v>
      </c>
      <c r="AJ156" s="214">
        <f t="shared" si="3"/>
        <v>20.8126</v>
      </c>
    </row>
    <row r="157" spans="1:36">
      <c r="A157" s="212">
        <v>428</v>
      </c>
      <c r="B157" s="213">
        <v>260.40463008470505</v>
      </c>
      <c r="C157" s="214">
        <v>151.33830956271009</v>
      </c>
      <c r="D157" s="214">
        <v>198.89945106909298</v>
      </c>
      <c r="E157" s="214">
        <v>204.67384048433578</v>
      </c>
      <c r="F157" s="214">
        <v>161.11402916208036</v>
      </c>
      <c r="G157" s="100">
        <v>35.089469915294941</v>
      </c>
      <c r="H157" s="100">
        <v>29.873190437289907</v>
      </c>
      <c r="I157" s="100">
        <v>37.934148930907028</v>
      </c>
      <c r="J157" s="100">
        <v>38.289459515664227</v>
      </c>
      <c r="K157" s="100">
        <v>28.879370837919648</v>
      </c>
      <c r="L157" s="213">
        <v>36.031399999999998</v>
      </c>
      <c r="M157" s="213">
        <v>45.139899999999997</v>
      </c>
      <c r="N157" s="213">
        <v>72.814700000000002</v>
      </c>
      <c r="O157" s="213">
        <v>80.724900000000005</v>
      </c>
      <c r="P157" s="213">
        <v>58.573799999999999</v>
      </c>
      <c r="Q157" s="215">
        <v>9.6120000000000001</v>
      </c>
      <c r="R157" s="215">
        <v>13.422000000000001</v>
      </c>
      <c r="S157" s="215">
        <v>19.547000000000001</v>
      </c>
      <c r="T157" s="215">
        <v>20.109000000000002</v>
      </c>
      <c r="U157" s="215">
        <v>17.431000000000001</v>
      </c>
      <c r="V157" s="215">
        <v>0</v>
      </c>
      <c r="W157" s="215">
        <v>0</v>
      </c>
      <c r="X157" s="215">
        <v>0</v>
      </c>
      <c r="Y157" s="215">
        <v>0</v>
      </c>
      <c r="Z157" s="215">
        <v>0</v>
      </c>
      <c r="AA157" s="215">
        <v>0</v>
      </c>
      <c r="AB157" s="215">
        <v>0.81979999999999997</v>
      </c>
      <c r="AC157" s="215">
        <v>2.8243999999999998</v>
      </c>
      <c r="AD157" s="215">
        <v>0</v>
      </c>
      <c r="AE157" s="215">
        <v>22.4453</v>
      </c>
      <c r="AF157" s="214">
        <f t="shared" si="3"/>
        <v>0</v>
      </c>
      <c r="AG157" s="214">
        <f t="shared" si="3"/>
        <v>0.81979999999999997</v>
      </c>
      <c r="AH157" s="214">
        <f t="shared" si="3"/>
        <v>2.8243999999999998</v>
      </c>
      <c r="AI157" s="214">
        <f t="shared" si="3"/>
        <v>0</v>
      </c>
      <c r="AJ157" s="214">
        <f t="shared" si="3"/>
        <v>22.4453</v>
      </c>
    </row>
    <row r="158" spans="1:36">
      <c r="A158" s="212">
        <v>429</v>
      </c>
      <c r="B158" s="213">
        <v>216.92699599244418</v>
      </c>
      <c r="C158" s="214">
        <v>170.3418388853425</v>
      </c>
      <c r="D158" s="214">
        <v>198.54445143759222</v>
      </c>
      <c r="E158" s="214">
        <v>205.17320522286016</v>
      </c>
      <c r="F158" s="214">
        <v>163.69198614692169</v>
      </c>
      <c r="G158" s="100">
        <v>34.865804007555809</v>
      </c>
      <c r="H158" s="100">
        <v>32.693361114657492</v>
      </c>
      <c r="I158" s="100">
        <v>41.283748562407794</v>
      </c>
      <c r="J158" s="100">
        <v>37.220494777139848</v>
      </c>
      <c r="K158" s="100">
        <v>29.120213853078308</v>
      </c>
      <c r="L158" s="213">
        <v>44.839100000000002</v>
      </c>
      <c r="M158" s="213">
        <v>50.093800000000002</v>
      </c>
      <c r="N158" s="213">
        <v>87.129000000000005</v>
      </c>
      <c r="O158" s="213">
        <v>77.638199999999998</v>
      </c>
      <c r="P158" s="213">
        <v>59.677799999999998</v>
      </c>
      <c r="Q158" s="215">
        <v>11.047000000000001</v>
      </c>
      <c r="R158" s="215">
        <v>14.704000000000001</v>
      </c>
      <c r="S158" s="215">
        <v>21.012</v>
      </c>
      <c r="T158" s="215">
        <v>20.792999999999999</v>
      </c>
      <c r="U158" s="215">
        <v>19.535</v>
      </c>
      <c r="V158" s="215">
        <v>0</v>
      </c>
      <c r="W158" s="215">
        <v>0</v>
      </c>
      <c r="X158" s="215">
        <v>0</v>
      </c>
      <c r="Y158" s="215">
        <v>0</v>
      </c>
      <c r="Z158" s="215">
        <v>0</v>
      </c>
      <c r="AA158" s="215">
        <v>0</v>
      </c>
      <c r="AB158" s="215">
        <v>0.5262</v>
      </c>
      <c r="AC158" s="215">
        <v>0</v>
      </c>
      <c r="AD158" s="215">
        <v>0</v>
      </c>
      <c r="AE158" s="215">
        <v>18.689399999999999</v>
      </c>
      <c r="AF158" s="214">
        <f t="shared" si="3"/>
        <v>0</v>
      </c>
      <c r="AG158" s="214">
        <f t="shared" si="3"/>
        <v>0.5262</v>
      </c>
      <c r="AH158" s="214">
        <f t="shared" si="3"/>
        <v>0</v>
      </c>
      <c r="AI158" s="214">
        <f t="shared" si="3"/>
        <v>0</v>
      </c>
      <c r="AJ158" s="214">
        <f t="shared" si="3"/>
        <v>18.689399999999999</v>
      </c>
    </row>
    <row r="159" spans="1:36">
      <c r="A159" s="212">
        <v>430</v>
      </c>
      <c r="B159" s="213">
        <v>197.89363802369652</v>
      </c>
      <c r="C159" s="214">
        <v>166.41561977720065</v>
      </c>
      <c r="D159" s="214">
        <v>203.72256937615413</v>
      </c>
      <c r="E159" s="214">
        <v>209.54208660792855</v>
      </c>
      <c r="F159" s="214">
        <v>168.97122919380871</v>
      </c>
      <c r="G159" s="100">
        <v>33.134561976303466</v>
      </c>
      <c r="H159" s="100">
        <v>34.499580222799345</v>
      </c>
      <c r="I159" s="100">
        <v>39.910030623845856</v>
      </c>
      <c r="J159" s="100">
        <v>35.141313392071453</v>
      </c>
      <c r="K159" s="100">
        <v>25.245370806191286</v>
      </c>
      <c r="L159" s="213">
        <v>66.956599999999995</v>
      </c>
      <c r="M159" s="213">
        <v>59.165399999999998</v>
      </c>
      <c r="N159" s="213">
        <v>78.788200000000003</v>
      </c>
      <c r="O159" s="213">
        <v>80.696600000000004</v>
      </c>
      <c r="P159" s="213">
        <v>43.118699999999997</v>
      </c>
      <c r="Q159" s="215">
        <v>15.692</v>
      </c>
      <c r="R159" s="215">
        <v>13.363</v>
      </c>
      <c r="S159" s="215">
        <v>19.981000000000002</v>
      </c>
      <c r="T159" s="215">
        <v>21.236999999999998</v>
      </c>
      <c r="U159" s="215">
        <v>16.853000000000002</v>
      </c>
      <c r="V159" s="215">
        <v>0</v>
      </c>
      <c r="W159" s="215">
        <v>0</v>
      </c>
      <c r="X159" s="215">
        <v>0</v>
      </c>
      <c r="Y159" s="215">
        <v>0</v>
      </c>
      <c r="Z159" s="215">
        <v>0</v>
      </c>
      <c r="AA159" s="215">
        <v>0</v>
      </c>
      <c r="AB159" s="215">
        <v>0</v>
      </c>
      <c r="AC159" s="215">
        <v>3.6122999999999998</v>
      </c>
      <c r="AD159" s="215">
        <v>0</v>
      </c>
      <c r="AE159" s="215">
        <v>16.028099999999998</v>
      </c>
      <c r="AF159" s="214">
        <f t="shared" si="3"/>
        <v>0</v>
      </c>
      <c r="AG159" s="214">
        <f t="shared" si="3"/>
        <v>0</v>
      </c>
      <c r="AH159" s="214">
        <f t="shared" si="3"/>
        <v>3.6122999999999998</v>
      </c>
      <c r="AI159" s="214">
        <f t="shared" si="3"/>
        <v>0</v>
      </c>
      <c r="AJ159" s="214">
        <f t="shared" si="3"/>
        <v>16.028099999999998</v>
      </c>
    </row>
    <row r="160" spans="1:36">
      <c r="A160" s="212">
        <v>431</v>
      </c>
      <c r="B160" s="213">
        <v>191.65240706864466</v>
      </c>
      <c r="C160" s="214">
        <v>153.35108565459041</v>
      </c>
      <c r="D160" s="214">
        <v>186.82920845362347</v>
      </c>
      <c r="E160" s="214">
        <v>196.82546473125063</v>
      </c>
      <c r="F160" s="214">
        <v>172.04897294729341</v>
      </c>
      <c r="G160" s="100">
        <v>37.986792931355318</v>
      </c>
      <c r="H160" s="100">
        <v>32.930414345409602</v>
      </c>
      <c r="I160" s="100">
        <v>37.872291546376523</v>
      </c>
      <c r="J160" s="100">
        <v>33.837735268749356</v>
      </c>
      <c r="K160" s="100">
        <v>26.809927052706595</v>
      </c>
      <c r="L160" s="213">
        <v>71.067800000000005</v>
      </c>
      <c r="M160" s="213">
        <v>47.882599999999996</v>
      </c>
      <c r="N160" s="213">
        <v>69.3202</v>
      </c>
      <c r="O160" s="213">
        <v>75.075299999999999</v>
      </c>
      <c r="P160" s="213">
        <v>47.876600000000003</v>
      </c>
      <c r="Q160" s="215">
        <v>15.475</v>
      </c>
      <c r="R160" s="215">
        <v>13.528</v>
      </c>
      <c r="S160" s="215">
        <v>16.978000000000002</v>
      </c>
      <c r="T160" s="215">
        <v>18.657</v>
      </c>
      <c r="U160" s="215">
        <v>14.638</v>
      </c>
      <c r="V160" s="215">
        <v>0</v>
      </c>
      <c r="W160" s="215">
        <v>0</v>
      </c>
      <c r="X160" s="215">
        <v>0</v>
      </c>
      <c r="Y160" s="215">
        <v>0</v>
      </c>
      <c r="Z160" s="215">
        <v>0</v>
      </c>
      <c r="AA160" s="215">
        <v>0</v>
      </c>
      <c r="AB160" s="215">
        <v>0</v>
      </c>
      <c r="AC160" s="215">
        <v>0</v>
      </c>
      <c r="AD160" s="215">
        <v>0</v>
      </c>
      <c r="AE160" s="215">
        <v>18.245000000000001</v>
      </c>
      <c r="AF160" s="214">
        <f t="shared" si="3"/>
        <v>0</v>
      </c>
      <c r="AG160" s="214">
        <f t="shared" si="3"/>
        <v>0</v>
      </c>
      <c r="AH160" s="214">
        <f t="shared" si="3"/>
        <v>0</v>
      </c>
      <c r="AI160" s="214">
        <f t="shared" si="3"/>
        <v>0</v>
      </c>
      <c r="AJ160" s="214">
        <f t="shared" si="3"/>
        <v>18.245000000000001</v>
      </c>
    </row>
    <row r="161" spans="1:36">
      <c r="A161" s="212">
        <v>432</v>
      </c>
      <c r="B161" s="213">
        <v>188.11042617649966</v>
      </c>
      <c r="C161" s="214">
        <v>173.01054525442024</v>
      </c>
      <c r="D161" s="214">
        <v>167.36021393186184</v>
      </c>
      <c r="E161" s="214">
        <v>190.78528011611272</v>
      </c>
      <c r="F161" s="214">
        <v>187.10806183922045</v>
      </c>
      <c r="G161" s="100">
        <v>37.796073823500357</v>
      </c>
      <c r="H161" s="100">
        <v>33.24585474557977</v>
      </c>
      <c r="I161" s="100">
        <v>32.887186068138178</v>
      </c>
      <c r="J161" s="100">
        <v>32.999319883887296</v>
      </c>
      <c r="K161" s="100">
        <v>28.14183816077955</v>
      </c>
      <c r="L161" s="213">
        <v>71.2012</v>
      </c>
      <c r="M161" s="213">
        <v>42.5441</v>
      </c>
      <c r="N161" s="213">
        <v>30.697600000000001</v>
      </c>
      <c r="O161" s="213">
        <v>71.154799999999994</v>
      </c>
      <c r="P161" s="213">
        <v>46.954700000000003</v>
      </c>
      <c r="Q161" s="215">
        <v>13.686999999999999</v>
      </c>
      <c r="R161" s="215">
        <v>13.840999999999999</v>
      </c>
      <c r="S161" s="215">
        <v>11.156000000000001</v>
      </c>
      <c r="T161" s="215">
        <v>17.992999999999999</v>
      </c>
      <c r="U161" s="215">
        <v>13.114000000000001</v>
      </c>
      <c r="V161" s="215">
        <v>0</v>
      </c>
      <c r="W161" s="215">
        <v>0</v>
      </c>
      <c r="X161" s="215">
        <v>0</v>
      </c>
      <c r="Y161" s="215">
        <v>0</v>
      </c>
      <c r="Z161" s="215">
        <v>0</v>
      </c>
      <c r="AA161" s="215">
        <v>0</v>
      </c>
      <c r="AB161" s="215">
        <v>0</v>
      </c>
      <c r="AC161" s="215">
        <v>0.15129999999999999</v>
      </c>
      <c r="AD161" s="215">
        <v>0</v>
      </c>
      <c r="AE161" s="215">
        <v>13.289899999999999</v>
      </c>
      <c r="AF161" s="214">
        <f t="shared" si="3"/>
        <v>0</v>
      </c>
      <c r="AG161" s="214">
        <f t="shared" si="3"/>
        <v>0</v>
      </c>
      <c r="AH161" s="214">
        <f t="shared" si="3"/>
        <v>0.15129999999999999</v>
      </c>
      <c r="AI161" s="214">
        <f t="shared" si="3"/>
        <v>0</v>
      </c>
      <c r="AJ161" s="214">
        <f t="shared" si="3"/>
        <v>13.289899999999999</v>
      </c>
    </row>
    <row r="162" spans="1:36">
      <c r="A162" s="212">
        <v>433</v>
      </c>
      <c r="B162" s="213">
        <v>194.49245420703693</v>
      </c>
      <c r="C162" s="214">
        <v>178.39554605433295</v>
      </c>
      <c r="D162" s="214">
        <v>151.55405873151119</v>
      </c>
      <c r="E162" s="214">
        <v>191.14193876186002</v>
      </c>
      <c r="F162" s="214">
        <v>175.48221777803684</v>
      </c>
      <c r="G162" s="100">
        <v>38.666045792963061</v>
      </c>
      <c r="H162" s="100">
        <v>32.974353945667062</v>
      </c>
      <c r="I162" s="100">
        <v>33.531341268488781</v>
      </c>
      <c r="J162" s="100">
        <v>34.197161238139991</v>
      </c>
      <c r="K162" s="100">
        <v>26.416782221963164</v>
      </c>
      <c r="L162" s="213">
        <v>73.834900000000005</v>
      </c>
      <c r="M162" s="213">
        <v>48.629899999999999</v>
      </c>
      <c r="N162" s="213">
        <v>29.399699999999999</v>
      </c>
      <c r="O162" s="213">
        <v>71.810400000000001</v>
      </c>
      <c r="P162" s="213">
        <v>30.085599999999999</v>
      </c>
      <c r="Q162" s="215">
        <v>14.321999999999999</v>
      </c>
      <c r="R162" s="215">
        <v>14.685</v>
      </c>
      <c r="S162" s="215">
        <v>10.999000000000001</v>
      </c>
      <c r="T162" s="215">
        <v>18.754000000000001</v>
      </c>
      <c r="U162" s="215">
        <v>12.278</v>
      </c>
      <c r="V162" s="215">
        <v>0</v>
      </c>
      <c r="W162" s="215">
        <v>0</v>
      </c>
      <c r="X162" s="215">
        <v>0</v>
      </c>
      <c r="Y162" s="215">
        <v>0</v>
      </c>
      <c r="Z162" s="215">
        <v>0</v>
      </c>
      <c r="AA162" s="215">
        <v>0</v>
      </c>
      <c r="AB162" s="215">
        <v>0</v>
      </c>
      <c r="AC162" s="215">
        <v>1.3259000000000001</v>
      </c>
      <c r="AD162" s="215">
        <v>0</v>
      </c>
      <c r="AE162" s="215">
        <v>27.6693</v>
      </c>
      <c r="AF162" s="214">
        <f t="shared" si="3"/>
        <v>0</v>
      </c>
      <c r="AG162" s="214">
        <f t="shared" si="3"/>
        <v>0</v>
      </c>
      <c r="AH162" s="214">
        <f t="shared" si="3"/>
        <v>1.3259000000000001</v>
      </c>
      <c r="AI162" s="214">
        <f t="shared" si="3"/>
        <v>0</v>
      </c>
      <c r="AJ162" s="214">
        <f t="shared" si="3"/>
        <v>27.6693</v>
      </c>
    </row>
    <row r="163" spans="1:36">
      <c r="A163" s="212">
        <v>434</v>
      </c>
      <c r="B163" s="213">
        <v>184.0102402996267</v>
      </c>
      <c r="C163" s="214">
        <v>158.32355343958858</v>
      </c>
      <c r="D163" s="214">
        <v>176.39260986902008</v>
      </c>
      <c r="E163" s="214">
        <v>170.14397719250664</v>
      </c>
      <c r="F163" s="214">
        <v>147.49462442429896</v>
      </c>
      <c r="G163" s="100">
        <v>37.579059700373307</v>
      </c>
      <c r="H163" s="100">
        <v>30.737146560411425</v>
      </c>
      <c r="I163" s="100">
        <v>37.088590130979938</v>
      </c>
      <c r="J163" s="100">
        <v>33.76482280749336</v>
      </c>
      <c r="K163" s="100">
        <v>26.087875575701037</v>
      </c>
      <c r="L163" s="213">
        <v>74.784300000000002</v>
      </c>
      <c r="M163" s="213">
        <v>41.523600000000002</v>
      </c>
      <c r="N163" s="213">
        <v>47.455800000000004</v>
      </c>
      <c r="O163" s="213">
        <v>57.262799999999999</v>
      </c>
      <c r="P163" s="213">
        <v>38.707599999999999</v>
      </c>
      <c r="Q163" s="215">
        <v>13.061999999999999</v>
      </c>
      <c r="R163" s="215">
        <v>13.853999999999999</v>
      </c>
      <c r="S163" s="215">
        <v>14.004</v>
      </c>
      <c r="T163" s="215">
        <v>16.184999999999999</v>
      </c>
      <c r="U163" s="215">
        <v>17.934000000000001</v>
      </c>
      <c r="V163" s="215">
        <v>0</v>
      </c>
      <c r="W163" s="215">
        <v>0</v>
      </c>
      <c r="X163" s="215">
        <v>0</v>
      </c>
      <c r="Y163" s="215">
        <v>0</v>
      </c>
      <c r="Z163" s="215">
        <v>0</v>
      </c>
      <c r="AA163" s="215">
        <v>0</v>
      </c>
      <c r="AB163" s="215">
        <v>0</v>
      </c>
      <c r="AC163" s="215">
        <v>3.4424000000000001</v>
      </c>
      <c r="AD163" s="215">
        <v>0</v>
      </c>
      <c r="AE163" s="215">
        <v>27.4011</v>
      </c>
      <c r="AF163" s="214">
        <f t="shared" si="3"/>
        <v>0</v>
      </c>
      <c r="AG163" s="214">
        <f t="shared" si="3"/>
        <v>0</v>
      </c>
      <c r="AH163" s="214">
        <f t="shared" si="3"/>
        <v>3.4424000000000001</v>
      </c>
      <c r="AI163" s="214">
        <f t="shared" si="3"/>
        <v>0</v>
      </c>
      <c r="AJ163" s="214">
        <f t="shared" si="3"/>
        <v>27.4011</v>
      </c>
    </row>
    <row r="164" spans="1:36">
      <c r="A164" s="212">
        <v>435</v>
      </c>
      <c r="B164" s="213">
        <v>152.19698746947842</v>
      </c>
      <c r="C164" s="214">
        <v>177.86172374698529</v>
      </c>
      <c r="D164" s="214">
        <v>152.55844297764537</v>
      </c>
      <c r="E164" s="214">
        <v>184.35411811556628</v>
      </c>
      <c r="F164" s="214">
        <v>129.24577196290545</v>
      </c>
      <c r="G164" s="100">
        <v>34.967712530521567</v>
      </c>
      <c r="H164" s="100">
        <v>31.291176253014726</v>
      </c>
      <c r="I164" s="100">
        <v>34.055257022354638</v>
      </c>
      <c r="J164" s="100">
        <v>34.044181884433719</v>
      </c>
      <c r="K164" s="100">
        <v>25.626528037094566</v>
      </c>
      <c r="L164" s="213">
        <v>57.633299999999998</v>
      </c>
      <c r="M164" s="213">
        <v>35.479399999999998</v>
      </c>
      <c r="N164" s="213">
        <v>37.037599999999998</v>
      </c>
      <c r="O164" s="213">
        <v>38.263100000000001</v>
      </c>
      <c r="P164" s="213">
        <v>33.511800000000001</v>
      </c>
      <c r="Q164" s="215">
        <v>9.1029999999999998</v>
      </c>
      <c r="R164" s="215">
        <v>10.45</v>
      </c>
      <c r="S164" s="215">
        <v>13.191000000000001</v>
      </c>
      <c r="T164" s="215">
        <v>14.776999999999999</v>
      </c>
      <c r="U164" s="215">
        <v>13.576000000000001</v>
      </c>
      <c r="V164" s="215">
        <v>0</v>
      </c>
      <c r="W164" s="215">
        <v>0</v>
      </c>
      <c r="X164" s="215">
        <v>0</v>
      </c>
      <c r="Y164" s="215">
        <v>0</v>
      </c>
      <c r="Z164" s="215">
        <v>0</v>
      </c>
      <c r="AA164" s="215">
        <v>0</v>
      </c>
      <c r="AB164" s="215">
        <v>0</v>
      </c>
      <c r="AC164" s="215">
        <v>9.3140999999999998</v>
      </c>
      <c r="AD164" s="215">
        <v>0</v>
      </c>
      <c r="AE164" s="215">
        <v>25.982600000000001</v>
      </c>
      <c r="AF164" s="214">
        <f t="shared" si="3"/>
        <v>0</v>
      </c>
      <c r="AG164" s="214">
        <f t="shared" si="3"/>
        <v>0</v>
      </c>
      <c r="AH164" s="214">
        <f t="shared" si="3"/>
        <v>9.3140999999999998</v>
      </c>
      <c r="AI164" s="214">
        <f t="shared" si="3"/>
        <v>0</v>
      </c>
      <c r="AJ164" s="214">
        <f t="shared" si="3"/>
        <v>25.982600000000001</v>
      </c>
    </row>
    <row r="165" spans="1:36">
      <c r="A165" s="212">
        <v>436</v>
      </c>
      <c r="B165" s="213">
        <v>150.34558777691188</v>
      </c>
      <c r="C165" s="214">
        <v>180.55483340809059</v>
      </c>
      <c r="D165" s="214">
        <v>153.03366106951063</v>
      </c>
      <c r="E165" s="214">
        <v>172.2929124850111</v>
      </c>
      <c r="F165" s="214">
        <v>134.14958750164712</v>
      </c>
      <c r="G165" s="100">
        <v>35.95021222308813</v>
      </c>
      <c r="H165" s="100">
        <v>33.479466591909436</v>
      </c>
      <c r="I165" s="100">
        <v>35.254738930489367</v>
      </c>
      <c r="J165" s="100">
        <v>33.622387514988887</v>
      </c>
      <c r="K165" s="100">
        <v>24.9643124983529</v>
      </c>
      <c r="L165" s="213">
        <v>63.729199999999999</v>
      </c>
      <c r="M165" s="213">
        <v>44.182200000000002</v>
      </c>
      <c r="N165" s="213">
        <v>37.590000000000003</v>
      </c>
      <c r="O165" s="213">
        <v>28.371600000000001</v>
      </c>
      <c r="P165" s="213">
        <v>26.509699999999999</v>
      </c>
      <c r="Q165" s="215">
        <v>10.891</v>
      </c>
      <c r="R165" s="215">
        <v>12.62</v>
      </c>
      <c r="S165" s="215">
        <v>13.895</v>
      </c>
      <c r="T165" s="215">
        <v>14.919</v>
      </c>
      <c r="U165" s="215">
        <v>15.234</v>
      </c>
      <c r="V165" s="215">
        <v>0</v>
      </c>
      <c r="W165" s="215">
        <v>0</v>
      </c>
      <c r="X165" s="215">
        <v>0</v>
      </c>
      <c r="Y165" s="215">
        <v>0</v>
      </c>
      <c r="Z165" s="215">
        <v>0</v>
      </c>
      <c r="AA165" s="215">
        <v>0</v>
      </c>
      <c r="AB165" s="215">
        <v>0.77639999999999998</v>
      </c>
      <c r="AC165" s="215">
        <v>8.3643000000000001</v>
      </c>
      <c r="AD165" s="215">
        <v>0</v>
      </c>
      <c r="AE165" s="215">
        <v>35.6982</v>
      </c>
      <c r="AF165" s="214">
        <f t="shared" si="3"/>
        <v>0</v>
      </c>
      <c r="AG165" s="214">
        <f t="shared" si="3"/>
        <v>0.77639999999999998</v>
      </c>
      <c r="AH165" s="214">
        <f t="shared" si="3"/>
        <v>8.3643000000000001</v>
      </c>
      <c r="AI165" s="214">
        <f t="shared" si="3"/>
        <v>0</v>
      </c>
      <c r="AJ165" s="214">
        <f t="shared" si="3"/>
        <v>35.6982</v>
      </c>
    </row>
    <row r="166" spans="1:36">
      <c r="A166" s="212">
        <v>437</v>
      </c>
      <c r="B166" s="213">
        <v>171.86538294579893</v>
      </c>
      <c r="C166" s="214">
        <v>188.82525340791253</v>
      </c>
      <c r="D166" s="214">
        <v>179.86896426905264</v>
      </c>
      <c r="E166" s="214">
        <v>179.8909755313156</v>
      </c>
      <c r="F166" s="214">
        <v>123.96779064048167</v>
      </c>
      <c r="G166" s="100">
        <v>37.093017054201084</v>
      </c>
      <c r="H166" s="100">
        <v>34.471146592087457</v>
      </c>
      <c r="I166" s="100">
        <v>36.774235730947368</v>
      </c>
      <c r="J166" s="100">
        <v>33.314124468684376</v>
      </c>
      <c r="K166" s="100">
        <v>23.577109359518339</v>
      </c>
      <c r="L166" s="213">
        <v>72.477999999999994</v>
      </c>
      <c r="M166" s="213">
        <v>48.225099999999998</v>
      </c>
      <c r="N166" s="213">
        <v>36.132399999999997</v>
      </c>
      <c r="O166" s="213">
        <v>26.854199999999999</v>
      </c>
      <c r="P166" s="213">
        <v>20.015599999999999</v>
      </c>
      <c r="Q166" s="215">
        <v>15.456</v>
      </c>
      <c r="R166" s="215">
        <v>11.371</v>
      </c>
      <c r="S166" s="215">
        <v>14.701000000000001</v>
      </c>
      <c r="T166" s="215">
        <v>17.064</v>
      </c>
      <c r="U166" s="215">
        <v>12.7646</v>
      </c>
      <c r="V166" s="215">
        <v>0</v>
      </c>
      <c r="W166" s="215">
        <v>0</v>
      </c>
      <c r="X166" s="215">
        <v>0</v>
      </c>
      <c r="Y166" s="215">
        <v>0</v>
      </c>
      <c r="Z166" s="215">
        <v>0</v>
      </c>
      <c r="AA166" s="215">
        <v>0</v>
      </c>
      <c r="AB166" s="215">
        <v>0.82050000000000001</v>
      </c>
      <c r="AC166" s="215">
        <v>7.9474</v>
      </c>
      <c r="AD166" s="215">
        <v>0</v>
      </c>
      <c r="AE166" s="215">
        <v>32.798200000000001</v>
      </c>
      <c r="AF166" s="214">
        <f t="shared" si="3"/>
        <v>0</v>
      </c>
      <c r="AG166" s="214">
        <f t="shared" si="3"/>
        <v>0.82050000000000001</v>
      </c>
      <c r="AH166" s="214">
        <f t="shared" si="3"/>
        <v>7.9474</v>
      </c>
      <c r="AI166" s="214">
        <f t="shared" si="3"/>
        <v>0</v>
      </c>
      <c r="AJ166" s="214">
        <f t="shared" si="3"/>
        <v>32.798200000000001</v>
      </c>
    </row>
    <row r="167" spans="1:36">
      <c r="A167" s="212">
        <v>438</v>
      </c>
      <c r="B167" s="213">
        <v>166.54642900762235</v>
      </c>
      <c r="C167" s="214">
        <v>179.66085639281729</v>
      </c>
      <c r="D167" s="214">
        <v>169.38138937669464</v>
      </c>
      <c r="E167" s="214">
        <v>175.8589907623699</v>
      </c>
      <c r="F167" s="214">
        <v>132.21853793276938</v>
      </c>
      <c r="G167" s="100">
        <v>36.551670992377652</v>
      </c>
      <c r="H167" s="100">
        <v>33.077543607182719</v>
      </c>
      <c r="I167" s="100">
        <v>37.308010623305364</v>
      </c>
      <c r="J167" s="100">
        <v>32.291609237630098</v>
      </c>
      <c r="K167" s="100">
        <v>24.776862067230599</v>
      </c>
      <c r="L167" s="213">
        <v>61.328600000000002</v>
      </c>
      <c r="M167" s="213">
        <v>40.626199999999997</v>
      </c>
      <c r="N167" s="213">
        <v>63.7074</v>
      </c>
      <c r="O167" s="213">
        <v>22.7456</v>
      </c>
      <c r="P167" s="213">
        <v>25.909199999999998</v>
      </c>
      <c r="Q167" s="215">
        <v>8.68</v>
      </c>
      <c r="R167" s="215">
        <v>11.898</v>
      </c>
      <c r="S167" s="215">
        <v>17.492000000000001</v>
      </c>
      <c r="T167" s="215">
        <v>13.382</v>
      </c>
      <c r="U167" s="215">
        <v>11.077999999999999</v>
      </c>
      <c r="V167" s="215">
        <v>0</v>
      </c>
      <c r="W167" s="215">
        <v>0</v>
      </c>
      <c r="X167" s="215">
        <v>0</v>
      </c>
      <c r="Y167" s="215">
        <v>0</v>
      </c>
      <c r="Z167" s="215">
        <v>0</v>
      </c>
      <c r="AA167" s="215">
        <v>0</v>
      </c>
      <c r="AB167" s="215">
        <v>0.77639999999999998</v>
      </c>
      <c r="AC167" s="215">
        <v>3.7557999999999998</v>
      </c>
      <c r="AD167" s="215">
        <v>0</v>
      </c>
      <c r="AE167" s="215">
        <v>25.999400000000001</v>
      </c>
      <c r="AF167" s="214">
        <f t="shared" si="3"/>
        <v>0</v>
      </c>
      <c r="AG167" s="214">
        <f t="shared" si="3"/>
        <v>0.77639999999999998</v>
      </c>
      <c r="AH167" s="214">
        <f t="shared" si="3"/>
        <v>3.7557999999999998</v>
      </c>
      <c r="AI167" s="214">
        <f t="shared" si="3"/>
        <v>0</v>
      </c>
      <c r="AJ167" s="214">
        <f t="shared" si="3"/>
        <v>25.999400000000001</v>
      </c>
    </row>
    <row r="168" spans="1:36">
      <c r="A168" s="212">
        <v>439</v>
      </c>
      <c r="B168" s="213">
        <v>169.90219156177548</v>
      </c>
      <c r="C168" s="214">
        <v>156.08025510043149</v>
      </c>
      <c r="D168" s="214">
        <v>150.43257205466779</v>
      </c>
      <c r="E168" s="214">
        <v>171.84420039329788</v>
      </c>
      <c r="F168" s="214">
        <v>133.80458137796199</v>
      </c>
      <c r="G168" s="100">
        <v>34.173408438224527</v>
      </c>
      <c r="H168" s="100">
        <v>33.613644899568513</v>
      </c>
      <c r="I168" s="100">
        <v>33.492227945332225</v>
      </c>
      <c r="J168" s="100">
        <v>31.752699606702127</v>
      </c>
      <c r="K168" s="100">
        <v>28.511618622038007</v>
      </c>
      <c r="L168" s="213">
        <v>31.619599999999998</v>
      </c>
      <c r="M168" s="213">
        <v>40.0777</v>
      </c>
      <c r="N168" s="213">
        <v>29.3794</v>
      </c>
      <c r="O168" s="213">
        <v>25.941600000000001</v>
      </c>
      <c r="P168" s="213">
        <v>56.765099999999997</v>
      </c>
      <c r="Q168" s="215">
        <v>7.7839999999999998</v>
      </c>
      <c r="R168" s="215">
        <v>11.005000000000001</v>
      </c>
      <c r="S168" s="215">
        <v>12.121</v>
      </c>
      <c r="T168" s="215">
        <v>12.353999999999999</v>
      </c>
      <c r="U168" s="215">
        <v>16.573</v>
      </c>
      <c r="V168" s="215">
        <v>0</v>
      </c>
      <c r="W168" s="215">
        <v>0</v>
      </c>
      <c r="X168" s="215">
        <v>0</v>
      </c>
      <c r="Y168" s="215">
        <v>0</v>
      </c>
      <c r="Z168" s="215">
        <v>0</v>
      </c>
      <c r="AA168" s="215">
        <v>0</v>
      </c>
      <c r="AB168" s="215">
        <v>0.76790000000000003</v>
      </c>
      <c r="AC168" s="215">
        <v>1.4416</v>
      </c>
      <c r="AD168" s="215">
        <v>0</v>
      </c>
      <c r="AE168" s="215">
        <v>23.4574</v>
      </c>
      <c r="AF168" s="214">
        <f t="shared" si="3"/>
        <v>0</v>
      </c>
      <c r="AG168" s="214">
        <f t="shared" si="3"/>
        <v>0.76790000000000003</v>
      </c>
      <c r="AH168" s="214">
        <f t="shared" si="3"/>
        <v>1.4416</v>
      </c>
      <c r="AI168" s="214">
        <f t="shared" si="3"/>
        <v>0</v>
      </c>
      <c r="AJ168" s="214">
        <f t="shared" si="3"/>
        <v>23.4574</v>
      </c>
    </row>
    <row r="169" spans="1:36">
      <c r="A169" s="212">
        <v>440</v>
      </c>
      <c r="B169" s="213">
        <v>168.1664791922951</v>
      </c>
      <c r="C169" s="214">
        <v>145.03909900835572</v>
      </c>
      <c r="D169" s="214">
        <v>154.27180943896175</v>
      </c>
      <c r="E169" s="214">
        <v>157.43177439275269</v>
      </c>
      <c r="F169" s="214">
        <v>130.46139393192342</v>
      </c>
      <c r="G169" s="100">
        <v>34.1661208077049</v>
      </c>
      <c r="H169" s="100">
        <v>33.421600991644276</v>
      </c>
      <c r="I169" s="100">
        <v>35.275590561038243</v>
      </c>
      <c r="J169" s="100">
        <v>33.652225607247324</v>
      </c>
      <c r="K169" s="100">
        <v>27.976606068076556</v>
      </c>
      <c r="L169" s="213">
        <v>40.343499999999999</v>
      </c>
      <c r="M169" s="213">
        <v>41.390799999999999</v>
      </c>
      <c r="N169" s="213">
        <v>43.149299999999997</v>
      </c>
      <c r="O169" s="213">
        <v>64.257999999999996</v>
      </c>
      <c r="P169" s="213">
        <v>60.429499999999997</v>
      </c>
      <c r="Q169" s="215">
        <v>8.8140000000000001</v>
      </c>
      <c r="R169" s="215">
        <v>12.2309</v>
      </c>
      <c r="S169" s="215">
        <v>12.696</v>
      </c>
      <c r="T169" s="215">
        <v>18.361999999999998</v>
      </c>
      <c r="U169" s="215">
        <v>16.844000000000001</v>
      </c>
      <c r="V169" s="215">
        <v>0</v>
      </c>
      <c r="W169" s="215">
        <v>0</v>
      </c>
      <c r="X169" s="215">
        <v>0</v>
      </c>
      <c r="Y169" s="215">
        <v>0</v>
      </c>
      <c r="Z169" s="215">
        <v>0</v>
      </c>
      <c r="AA169" s="215">
        <v>0</v>
      </c>
      <c r="AB169" s="215">
        <v>0.64480000000000004</v>
      </c>
      <c r="AC169" s="215">
        <v>1.4932000000000001</v>
      </c>
      <c r="AD169" s="215">
        <v>0</v>
      </c>
      <c r="AE169" s="215">
        <v>16.843900000000001</v>
      </c>
      <c r="AF169" s="214">
        <f t="shared" si="3"/>
        <v>0</v>
      </c>
      <c r="AG169" s="214">
        <f t="shared" si="3"/>
        <v>0.64480000000000004</v>
      </c>
      <c r="AH169" s="214">
        <f t="shared" si="3"/>
        <v>1.4932000000000001</v>
      </c>
      <c r="AI169" s="214">
        <f t="shared" si="3"/>
        <v>0</v>
      </c>
      <c r="AJ169" s="214">
        <f t="shared" si="3"/>
        <v>16.843900000000001</v>
      </c>
    </row>
    <row r="170" spans="1:36">
      <c r="A170" s="212">
        <v>441</v>
      </c>
      <c r="B170" s="213">
        <v>166.01625331507455</v>
      </c>
      <c r="C170" s="214">
        <v>155.9588047318953</v>
      </c>
      <c r="D170" s="214">
        <v>154.96603288465212</v>
      </c>
      <c r="E170" s="214">
        <v>144.26958706984539</v>
      </c>
      <c r="F170" s="214">
        <v>145.9021278088436</v>
      </c>
      <c r="G170" s="100">
        <v>34.470046684925457</v>
      </c>
      <c r="H170" s="100">
        <v>31.496995268104708</v>
      </c>
      <c r="I170" s="100">
        <v>36.383767115347865</v>
      </c>
      <c r="J170" s="100">
        <v>33.67451293015462</v>
      </c>
      <c r="K170" s="100">
        <v>27.462172191156426</v>
      </c>
      <c r="L170" s="213">
        <v>35.201999999999998</v>
      </c>
      <c r="M170" s="213">
        <v>35.160400000000003</v>
      </c>
      <c r="N170" s="213">
        <v>51.196199999999997</v>
      </c>
      <c r="O170" s="213">
        <v>46.1875</v>
      </c>
      <c r="P170" s="213">
        <v>65.479699999999994</v>
      </c>
      <c r="Q170" s="215">
        <v>9.3000000000000007</v>
      </c>
      <c r="R170" s="215">
        <v>10.427099999999999</v>
      </c>
      <c r="S170" s="215">
        <v>14.250999999999999</v>
      </c>
      <c r="T170" s="215">
        <v>17.568999999999999</v>
      </c>
      <c r="U170" s="215">
        <v>19.036999999999999</v>
      </c>
      <c r="V170" s="215">
        <v>0</v>
      </c>
      <c r="W170" s="215">
        <v>0</v>
      </c>
      <c r="X170" s="215">
        <v>0</v>
      </c>
      <c r="Y170" s="215">
        <v>0</v>
      </c>
      <c r="Z170" s="215">
        <v>0</v>
      </c>
      <c r="AA170" s="215">
        <v>0</v>
      </c>
      <c r="AB170" s="215">
        <v>0.53139999999999998</v>
      </c>
      <c r="AC170" s="215">
        <v>8.7484000000000002</v>
      </c>
      <c r="AD170" s="215">
        <v>0</v>
      </c>
      <c r="AE170" s="215">
        <v>19.678799999999999</v>
      </c>
      <c r="AF170" s="214">
        <f t="shared" ref="AF170:AJ185" si="4">V170+AA170</f>
        <v>0</v>
      </c>
      <c r="AG170" s="214">
        <f t="shared" si="4"/>
        <v>0.53139999999999998</v>
      </c>
      <c r="AH170" s="214">
        <f t="shared" si="4"/>
        <v>8.7484000000000002</v>
      </c>
      <c r="AI170" s="214">
        <f t="shared" si="4"/>
        <v>0</v>
      </c>
      <c r="AJ170" s="214">
        <f t="shared" si="4"/>
        <v>19.678799999999999</v>
      </c>
    </row>
    <row r="171" spans="1:36">
      <c r="A171" s="212">
        <v>442</v>
      </c>
      <c r="B171" s="213">
        <v>239.90139651538288</v>
      </c>
      <c r="C171" s="214">
        <v>162.28286614712658</v>
      </c>
      <c r="D171" s="214">
        <v>148.45303233137957</v>
      </c>
      <c r="E171" s="214">
        <v>161.69620897710641</v>
      </c>
      <c r="F171" s="214">
        <v>139.45698143949099</v>
      </c>
      <c r="G171" s="100">
        <v>33.427003484617138</v>
      </c>
      <c r="H171" s="100">
        <v>31.266433852873426</v>
      </c>
      <c r="I171" s="100">
        <v>33.601067668620416</v>
      </c>
      <c r="J171" s="100">
        <v>35.085191022893596</v>
      </c>
      <c r="K171" s="100">
        <v>27.560418560509021</v>
      </c>
      <c r="L171" s="213">
        <v>30.557200000000002</v>
      </c>
      <c r="M171" s="213">
        <v>37.014800000000001</v>
      </c>
      <c r="N171" s="213">
        <v>40.495800000000003</v>
      </c>
      <c r="O171" s="213">
        <v>61.986499999999999</v>
      </c>
      <c r="P171" s="213">
        <v>47.471499999999999</v>
      </c>
      <c r="Q171" s="215">
        <v>7.5810000000000004</v>
      </c>
      <c r="R171" s="215">
        <v>10.597</v>
      </c>
      <c r="S171" s="215">
        <v>13.961</v>
      </c>
      <c r="T171" s="215">
        <v>16.722000000000001</v>
      </c>
      <c r="U171" s="215">
        <v>13.688000000000001</v>
      </c>
      <c r="V171" s="215">
        <v>0</v>
      </c>
      <c r="W171" s="215">
        <v>0</v>
      </c>
      <c r="X171" s="215">
        <v>0</v>
      </c>
      <c r="Y171" s="215">
        <v>1E-4</v>
      </c>
      <c r="Z171" s="215">
        <v>0</v>
      </c>
      <c r="AA171" s="215">
        <v>0</v>
      </c>
      <c r="AB171" s="215">
        <v>0.51370000000000005</v>
      </c>
      <c r="AC171" s="215">
        <v>13.4787</v>
      </c>
      <c r="AD171" s="215">
        <v>0</v>
      </c>
      <c r="AE171" s="215">
        <v>35.653700000000001</v>
      </c>
      <c r="AF171" s="214">
        <f t="shared" si="4"/>
        <v>0</v>
      </c>
      <c r="AG171" s="214">
        <f t="shared" si="4"/>
        <v>0.51370000000000005</v>
      </c>
      <c r="AH171" s="214">
        <f t="shared" si="4"/>
        <v>13.4787</v>
      </c>
      <c r="AI171" s="214">
        <f t="shared" si="4"/>
        <v>1E-4</v>
      </c>
      <c r="AJ171" s="214">
        <f t="shared" si="4"/>
        <v>35.653700000000001</v>
      </c>
    </row>
    <row r="172" spans="1:36">
      <c r="A172" s="212">
        <v>443</v>
      </c>
      <c r="B172" s="213">
        <v>268.62066288476689</v>
      </c>
      <c r="C172" s="214">
        <v>166.40411608453488</v>
      </c>
      <c r="D172" s="214">
        <v>151.55514196117346</v>
      </c>
      <c r="E172" s="214">
        <v>159.97029146951368</v>
      </c>
      <c r="F172" s="214">
        <v>117.47058842460025</v>
      </c>
      <c r="G172" s="100">
        <v>34.440237115233117</v>
      </c>
      <c r="H172" s="100">
        <v>37.477583915465097</v>
      </c>
      <c r="I172" s="100">
        <v>38.296858038826542</v>
      </c>
      <c r="J172" s="100">
        <v>34.795208530486335</v>
      </c>
      <c r="K172" s="100">
        <v>26.835911575399752</v>
      </c>
      <c r="L172" s="213">
        <v>31.981200000000001</v>
      </c>
      <c r="M172" s="213">
        <v>78.015900000000002</v>
      </c>
      <c r="N172" s="213">
        <v>62.424199999999999</v>
      </c>
      <c r="O172" s="213">
        <v>63.750500000000002</v>
      </c>
      <c r="P172" s="213">
        <v>41.057000000000002</v>
      </c>
      <c r="Q172" s="215">
        <v>10.523</v>
      </c>
      <c r="R172" s="215">
        <v>15.653</v>
      </c>
      <c r="S172" s="215">
        <v>19.181000000000001</v>
      </c>
      <c r="T172" s="215">
        <v>17.236999999999998</v>
      </c>
      <c r="U172" s="215">
        <v>12.211</v>
      </c>
      <c r="V172" s="215">
        <v>0</v>
      </c>
      <c r="W172" s="215">
        <v>0</v>
      </c>
      <c r="X172" s="215">
        <v>0</v>
      </c>
      <c r="Y172" s="215">
        <v>0</v>
      </c>
      <c r="Z172" s="215">
        <v>0</v>
      </c>
      <c r="AA172" s="215">
        <v>0</v>
      </c>
      <c r="AB172" s="215">
        <v>0.26469999999999999</v>
      </c>
      <c r="AC172" s="215">
        <v>4.5716000000000001</v>
      </c>
      <c r="AD172" s="215">
        <v>0</v>
      </c>
      <c r="AE172" s="215">
        <v>45.873399999999997</v>
      </c>
      <c r="AF172" s="214">
        <f t="shared" si="4"/>
        <v>0</v>
      </c>
      <c r="AG172" s="214">
        <f t="shared" si="4"/>
        <v>0.26469999999999999</v>
      </c>
      <c r="AH172" s="214">
        <f t="shared" si="4"/>
        <v>4.5716000000000001</v>
      </c>
      <c r="AI172" s="214">
        <f t="shared" si="4"/>
        <v>0</v>
      </c>
      <c r="AJ172" s="214">
        <f t="shared" si="4"/>
        <v>45.873399999999997</v>
      </c>
    </row>
    <row r="173" spans="1:36">
      <c r="A173" s="212">
        <v>444</v>
      </c>
      <c r="B173" s="213">
        <v>243.99229448335259</v>
      </c>
      <c r="C173" s="214">
        <v>142.28855485417819</v>
      </c>
      <c r="D173" s="214">
        <v>167.69298214561474</v>
      </c>
      <c r="E173" s="214">
        <v>152.53679100826059</v>
      </c>
      <c r="F173" s="214">
        <v>110.91504430181288</v>
      </c>
      <c r="G173" s="100">
        <v>40.534105516647386</v>
      </c>
      <c r="H173" s="100">
        <v>35.511545145821792</v>
      </c>
      <c r="I173" s="100">
        <v>39.143717854385258</v>
      </c>
      <c r="J173" s="100">
        <v>34.291308991739385</v>
      </c>
      <c r="K173" s="100">
        <v>24.039955698187125</v>
      </c>
      <c r="L173" s="213">
        <v>51.828600000000002</v>
      </c>
      <c r="M173" s="213">
        <v>67.897499999999994</v>
      </c>
      <c r="N173" s="213">
        <v>74.966499999999996</v>
      </c>
      <c r="O173" s="213">
        <v>72.682900000000004</v>
      </c>
      <c r="P173" s="213">
        <v>16.002199999999998</v>
      </c>
      <c r="Q173" s="215">
        <v>12.167</v>
      </c>
      <c r="R173" s="215">
        <v>15.411</v>
      </c>
      <c r="S173" s="215">
        <v>18.096</v>
      </c>
      <c r="T173" s="215">
        <v>18.367999999999999</v>
      </c>
      <c r="U173" s="215">
        <v>9.7929999999999993</v>
      </c>
      <c r="V173" s="215">
        <v>0</v>
      </c>
      <c r="W173" s="215">
        <v>0</v>
      </c>
      <c r="X173" s="215">
        <v>0</v>
      </c>
      <c r="Y173" s="215">
        <v>0</v>
      </c>
      <c r="Z173" s="215">
        <v>0</v>
      </c>
      <c r="AA173" s="215">
        <v>0</v>
      </c>
      <c r="AB173" s="215">
        <v>0.78169999999999995</v>
      </c>
      <c r="AC173" s="215">
        <v>9.1999999999999998E-3</v>
      </c>
      <c r="AD173" s="215">
        <v>0</v>
      </c>
      <c r="AE173" s="215">
        <v>55.701099999999997</v>
      </c>
      <c r="AF173" s="214">
        <f t="shared" si="4"/>
        <v>0</v>
      </c>
      <c r="AG173" s="214">
        <f t="shared" si="4"/>
        <v>0.78169999999999995</v>
      </c>
      <c r="AH173" s="214">
        <f t="shared" si="4"/>
        <v>9.1999999999999998E-3</v>
      </c>
      <c r="AI173" s="214">
        <f t="shared" si="4"/>
        <v>0</v>
      </c>
      <c r="AJ173" s="214">
        <f t="shared" si="4"/>
        <v>55.701099999999997</v>
      </c>
    </row>
    <row r="174" spans="1:36">
      <c r="A174" s="212">
        <v>445</v>
      </c>
      <c r="B174" s="213">
        <v>212.66914279108738</v>
      </c>
      <c r="C174" s="214">
        <v>123.10367602305716</v>
      </c>
      <c r="D174" s="214">
        <v>169.86210448500535</v>
      </c>
      <c r="E174" s="214">
        <v>144.97317014727304</v>
      </c>
      <c r="F174" s="214">
        <v>126.66653245522826</v>
      </c>
      <c r="G174" s="100">
        <v>40.47845720891263</v>
      </c>
      <c r="H174" s="100">
        <v>36.274723976942838</v>
      </c>
      <c r="I174" s="100">
        <v>34.556295514994645</v>
      </c>
      <c r="J174" s="100">
        <v>32.162529852726962</v>
      </c>
      <c r="K174" s="100">
        <v>26.394767544771746</v>
      </c>
      <c r="L174" s="213">
        <v>67.448400000000007</v>
      </c>
      <c r="M174" s="213">
        <v>59.726599999999998</v>
      </c>
      <c r="N174" s="213">
        <v>49.9238</v>
      </c>
      <c r="O174" s="213">
        <v>53.639800000000001</v>
      </c>
      <c r="P174" s="213">
        <v>40.926000000000002</v>
      </c>
      <c r="Q174" s="215">
        <v>15.041</v>
      </c>
      <c r="R174" s="215">
        <v>13.87</v>
      </c>
      <c r="S174" s="215">
        <v>15.906000000000001</v>
      </c>
      <c r="T174" s="215">
        <v>16.279</v>
      </c>
      <c r="U174" s="215">
        <v>12.451000000000001</v>
      </c>
      <c r="V174" s="215">
        <v>0</v>
      </c>
      <c r="W174" s="215">
        <v>0</v>
      </c>
      <c r="X174" s="215">
        <v>0</v>
      </c>
      <c r="Y174" s="215">
        <v>0</v>
      </c>
      <c r="Z174" s="215">
        <v>0</v>
      </c>
      <c r="AA174" s="215">
        <v>0</v>
      </c>
      <c r="AB174" s="215">
        <v>0.78610000000000002</v>
      </c>
      <c r="AC174" s="215">
        <v>0</v>
      </c>
      <c r="AD174" s="215">
        <v>0</v>
      </c>
      <c r="AE174" s="215">
        <v>50.862000000000002</v>
      </c>
      <c r="AF174" s="214">
        <f t="shared" si="4"/>
        <v>0</v>
      </c>
      <c r="AG174" s="214">
        <f t="shared" si="4"/>
        <v>0.78610000000000002</v>
      </c>
      <c r="AH174" s="214">
        <f t="shared" si="4"/>
        <v>0</v>
      </c>
      <c r="AI174" s="214">
        <f t="shared" si="4"/>
        <v>0</v>
      </c>
      <c r="AJ174" s="214">
        <f t="shared" si="4"/>
        <v>50.862000000000002</v>
      </c>
    </row>
    <row r="175" spans="1:36">
      <c r="A175" s="212">
        <v>446</v>
      </c>
      <c r="B175" s="213">
        <v>192.21163845317415</v>
      </c>
      <c r="C175" s="214">
        <v>118.42211885410646</v>
      </c>
      <c r="D175" s="214">
        <v>164.40104180863602</v>
      </c>
      <c r="E175" s="214">
        <v>138.36523060864397</v>
      </c>
      <c r="F175" s="214">
        <v>134.45074368556195</v>
      </c>
      <c r="G175" s="100">
        <v>38.665261546825867</v>
      </c>
      <c r="H175" s="100">
        <v>34.979881145893529</v>
      </c>
      <c r="I175" s="100">
        <v>32.713958191363986</v>
      </c>
      <c r="J175" s="100">
        <v>32.668869391356019</v>
      </c>
      <c r="K175" s="100">
        <v>29.770356314438075</v>
      </c>
      <c r="L175" s="213">
        <v>51.143799999999999</v>
      </c>
      <c r="M175" s="213">
        <v>68.265799999999999</v>
      </c>
      <c r="N175" s="213">
        <v>29.894200000000001</v>
      </c>
      <c r="O175" s="213">
        <v>56.7911</v>
      </c>
      <c r="P175" s="213">
        <v>65.186300000000003</v>
      </c>
      <c r="Q175" s="215">
        <v>11.757999999999999</v>
      </c>
      <c r="R175" s="215">
        <v>11.593</v>
      </c>
      <c r="S175" s="215">
        <v>14.034000000000001</v>
      </c>
      <c r="T175" s="215">
        <v>16.577000000000002</v>
      </c>
      <c r="U175" s="215">
        <v>14.616</v>
      </c>
      <c r="V175" s="215">
        <v>0</v>
      </c>
      <c r="W175" s="215">
        <v>0</v>
      </c>
      <c r="X175" s="215">
        <v>0</v>
      </c>
      <c r="Y175" s="215">
        <v>0</v>
      </c>
      <c r="Z175" s="215">
        <v>0</v>
      </c>
      <c r="AA175" s="215">
        <v>0</v>
      </c>
      <c r="AB175" s="215">
        <v>0.77880000000000005</v>
      </c>
      <c r="AC175" s="215">
        <v>0</v>
      </c>
      <c r="AD175" s="215">
        <v>0</v>
      </c>
      <c r="AE175" s="215">
        <v>32.729799999999997</v>
      </c>
      <c r="AF175" s="214">
        <f t="shared" si="4"/>
        <v>0</v>
      </c>
      <c r="AG175" s="214">
        <f t="shared" si="4"/>
        <v>0.77880000000000005</v>
      </c>
      <c r="AH175" s="214">
        <f t="shared" si="4"/>
        <v>0</v>
      </c>
      <c r="AI175" s="214">
        <f t="shared" si="4"/>
        <v>0</v>
      </c>
      <c r="AJ175" s="214">
        <f t="shared" si="4"/>
        <v>32.729799999999997</v>
      </c>
    </row>
    <row r="176" spans="1:36">
      <c r="A176" s="212">
        <v>447</v>
      </c>
      <c r="B176" s="213">
        <v>175.06660694614516</v>
      </c>
      <c r="C176" s="214">
        <v>128.83819070083354</v>
      </c>
      <c r="D176" s="214">
        <v>154.19309150099355</v>
      </c>
      <c r="E176" s="214">
        <v>145.18339328511476</v>
      </c>
      <c r="F176" s="214">
        <v>101.41122002412354</v>
      </c>
      <c r="G176" s="100">
        <v>35.716793053854829</v>
      </c>
      <c r="H176" s="100">
        <v>32.725009299166459</v>
      </c>
      <c r="I176" s="100">
        <v>33.018308499006459</v>
      </c>
      <c r="J176" s="100">
        <v>33.87520671488523</v>
      </c>
      <c r="K176" s="100">
        <v>28.206779975876454</v>
      </c>
      <c r="L176" s="213">
        <v>51.400300000000001</v>
      </c>
      <c r="M176" s="213">
        <v>48.913800000000002</v>
      </c>
      <c r="N176" s="213">
        <v>35.388399999999997</v>
      </c>
      <c r="O176" s="213">
        <v>66.187600000000003</v>
      </c>
      <c r="P176" s="213">
        <v>61.7774</v>
      </c>
      <c r="Q176" s="215">
        <v>8.6430000000000007</v>
      </c>
      <c r="R176" s="215">
        <v>11.746</v>
      </c>
      <c r="S176" s="215">
        <v>13.099</v>
      </c>
      <c r="T176" s="215">
        <v>17.527000000000001</v>
      </c>
      <c r="U176" s="215">
        <v>14.412000000000001</v>
      </c>
      <c r="V176" s="215">
        <v>0</v>
      </c>
      <c r="W176" s="215">
        <v>0</v>
      </c>
      <c r="X176" s="215">
        <v>0</v>
      </c>
      <c r="Y176" s="215">
        <v>1E-4</v>
      </c>
      <c r="Z176" s="215">
        <v>0</v>
      </c>
      <c r="AA176" s="215">
        <v>3.3008000000000002</v>
      </c>
      <c r="AB176" s="215">
        <v>0.77610000000000001</v>
      </c>
      <c r="AC176" s="215">
        <v>0</v>
      </c>
      <c r="AD176" s="215">
        <v>0</v>
      </c>
      <c r="AE176" s="215">
        <v>50.598100000000002</v>
      </c>
      <c r="AF176" s="214">
        <f t="shared" si="4"/>
        <v>3.3008000000000002</v>
      </c>
      <c r="AG176" s="214">
        <f t="shared" si="4"/>
        <v>0.77610000000000001</v>
      </c>
      <c r="AH176" s="214">
        <f t="shared" si="4"/>
        <v>0</v>
      </c>
      <c r="AI176" s="214">
        <f t="shared" si="4"/>
        <v>1E-4</v>
      </c>
      <c r="AJ176" s="214">
        <f t="shared" si="4"/>
        <v>50.598100000000002</v>
      </c>
    </row>
    <row r="177" spans="1:36">
      <c r="A177" s="212">
        <v>448</v>
      </c>
      <c r="B177" s="213">
        <v>159.88046879231129</v>
      </c>
      <c r="C177" s="214">
        <v>128.13977202465244</v>
      </c>
      <c r="D177" s="214">
        <v>155.85867916185506</v>
      </c>
      <c r="E177" s="214">
        <v>148.99871116212879</v>
      </c>
      <c r="F177" s="214">
        <v>93.426409347156039</v>
      </c>
      <c r="G177" s="100">
        <v>36.268631207688685</v>
      </c>
      <c r="H177" s="100">
        <v>31.073927975347544</v>
      </c>
      <c r="I177" s="100">
        <v>35.112820838144927</v>
      </c>
      <c r="J177" s="100">
        <v>33.396088837871197</v>
      </c>
      <c r="K177" s="100">
        <v>28.876890652843965</v>
      </c>
      <c r="L177" s="213">
        <v>54.441400000000002</v>
      </c>
      <c r="M177" s="213">
        <v>56.021599999999999</v>
      </c>
      <c r="N177" s="213">
        <v>33.107799999999997</v>
      </c>
      <c r="O177" s="213">
        <v>41.401699999999998</v>
      </c>
      <c r="P177" s="213">
        <v>68.272800000000004</v>
      </c>
      <c r="Q177" s="215">
        <v>7.94</v>
      </c>
      <c r="R177" s="215">
        <v>13.603</v>
      </c>
      <c r="S177" s="215">
        <v>13.504</v>
      </c>
      <c r="T177" s="215">
        <v>15.333</v>
      </c>
      <c r="U177" s="215">
        <v>17.974</v>
      </c>
      <c r="V177" s="215">
        <v>0</v>
      </c>
      <c r="W177" s="215">
        <v>0</v>
      </c>
      <c r="X177" s="215">
        <v>0</v>
      </c>
      <c r="Y177" s="215">
        <v>0</v>
      </c>
      <c r="Z177" s="215">
        <v>0</v>
      </c>
      <c r="AA177" s="215">
        <v>0</v>
      </c>
      <c r="AB177" s="215">
        <v>0</v>
      </c>
      <c r="AC177" s="215">
        <v>0</v>
      </c>
      <c r="AD177" s="215">
        <v>0</v>
      </c>
      <c r="AE177" s="215">
        <v>42.555599999999998</v>
      </c>
      <c r="AF177" s="214">
        <f t="shared" si="4"/>
        <v>0</v>
      </c>
      <c r="AG177" s="214">
        <f t="shared" si="4"/>
        <v>0</v>
      </c>
      <c r="AH177" s="214">
        <f t="shared" si="4"/>
        <v>0</v>
      </c>
      <c r="AI177" s="214">
        <f t="shared" si="4"/>
        <v>0</v>
      </c>
      <c r="AJ177" s="214">
        <f t="shared" si="4"/>
        <v>42.555599999999998</v>
      </c>
    </row>
    <row r="178" spans="1:36">
      <c r="A178" s="212">
        <v>449</v>
      </c>
      <c r="B178" s="213">
        <v>149.06506710012007</v>
      </c>
      <c r="C178" s="214">
        <v>132.03727787098018</v>
      </c>
      <c r="D178" s="214">
        <v>134.16365731651055</v>
      </c>
      <c r="E178" s="214">
        <v>139.71122208508052</v>
      </c>
      <c r="F178" s="214">
        <v>93.732080177889628</v>
      </c>
      <c r="G178" s="100">
        <v>35.846432899879943</v>
      </c>
      <c r="H178" s="100">
        <v>29.222022129019827</v>
      </c>
      <c r="I178" s="100">
        <v>32.20484268348946</v>
      </c>
      <c r="J178" s="100">
        <v>33.880377914919464</v>
      </c>
      <c r="K178" s="100">
        <v>29.223419822110372</v>
      </c>
      <c r="L178" s="213">
        <v>58.083100000000002</v>
      </c>
      <c r="M178" s="213">
        <v>28.814599999999999</v>
      </c>
      <c r="N178" s="213">
        <v>28.794599999999999</v>
      </c>
      <c r="O178" s="213">
        <v>43.207000000000001</v>
      </c>
      <c r="P178" s="213">
        <v>69.616799999999998</v>
      </c>
      <c r="Q178" s="215">
        <v>9.3239999999999998</v>
      </c>
      <c r="R178" s="215">
        <v>9.1890000000000001</v>
      </c>
      <c r="S178" s="215">
        <v>10.263999999999999</v>
      </c>
      <c r="T178" s="215">
        <v>16.013000000000002</v>
      </c>
      <c r="U178" s="215">
        <v>18.673999999999999</v>
      </c>
      <c r="V178" s="215">
        <v>0</v>
      </c>
      <c r="W178" s="215">
        <v>0</v>
      </c>
      <c r="X178" s="215">
        <v>0</v>
      </c>
      <c r="Y178" s="215">
        <v>0</v>
      </c>
      <c r="Z178" s="215">
        <v>0</v>
      </c>
      <c r="AA178" s="215">
        <v>0</v>
      </c>
      <c r="AB178" s="215">
        <v>0</v>
      </c>
      <c r="AC178" s="215">
        <v>9.1999999999999998E-3</v>
      </c>
      <c r="AD178" s="215">
        <v>0</v>
      </c>
      <c r="AE178" s="215">
        <v>51.901000000000003</v>
      </c>
      <c r="AF178" s="214">
        <f t="shared" si="4"/>
        <v>0</v>
      </c>
      <c r="AG178" s="214">
        <f t="shared" si="4"/>
        <v>0</v>
      </c>
      <c r="AH178" s="214">
        <f t="shared" si="4"/>
        <v>9.1999999999999998E-3</v>
      </c>
      <c r="AI178" s="214">
        <f t="shared" si="4"/>
        <v>0</v>
      </c>
      <c r="AJ178" s="214">
        <f t="shared" si="4"/>
        <v>51.901000000000003</v>
      </c>
    </row>
    <row r="179" spans="1:36">
      <c r="A179" s="212">
        <v>450</v>
      </c>
      <c r="B179" s="213">
        <v>141.55463602357318</v>
      </c>
      <c r="C179" s="214">
        <v>133.91420740864251</v>
      </c>
      <c r="D179" s="214">
        <v>124.64992002422315</v>
      </c>
      <c r="E179" s="214">
        <v>135.87950070068027</v>
      </c>
      <c r="F179" s="214">
        <v>89.247623839689325</v>
      </c>
      <c r="G179" s="100">
        <v>34.520763976426821</v>
      </c>
      <c r="H179" s="100">
        <v>32.786192591357477</v>
      </c>
      <c r="I179" s="100">
        <v>32.51037997577685</v>
      </c>
      <c r="J179" s="100">
        <v>33.27829929931972</v>
      </c>
      <c r="K179" s="100">
        <v>28.137476160310673</v>
      </c>
      <c r="L179" s="213">
        <v>55.171100000000003</v>
      </c>
      <c r="M179" s="213">
        <v>58.928199999999997</v>
      </c>
      <c r="N179" s="213">
        <v>55.442500000000003</v>
      </c>
      <c r="O179" s="213">
        <v>29.040800000000001</v>
      </c>
      <c r="P179" s="213">
        <v>65.350999999999999</v>
      </c>
      <c r="Q179" s="215">
        <v>9.4939999999999998</v>
      </c>
      <c r="R179" s="215">
        <v>15.112</v>
      </c>
      <c r="S179" s="215">
        <v>16.353000000000002</v>
      </c>
      <c r="T179" s="215">
        <v>15.335000000000001</v>
      </c>
      <c r="U179" s="215">
        <v>17.257000000000001</v>
      </c>
      <c r="V179" s="215">
        <v>0</v>
      </c>
      <c r="W179" s="215">
        <v>0</v>
      </c>
      <c r="X179" s="215">
        <v>0</v>
      </c>
      <c r="Y179" s="215">
        <v>0</v>
      </c>
      <c r="Z179" s="215">
        <v>0</v>
      </c>
      <c r="AA179" s="215">
        <v>0</v>
      </c>
      <c r="AB179" s="215">
        <v>0</v>
      </c>
      <c r="AC179" s="215">
        <v>9.6074000000000002</v>
      </c>
      <c r="AD179" s="215">
        <v>0</v>
      </c>
      <c r="AE179" s="215">
        <v>53.110500000000002</v>
      </c>
      <c r="AF179" s="214">
        <f t="shared" si="4"/>
        <v>0</v>
      </c>
      <c r="AG179" s="214">
        <f t="shared" si="4"/>
        <v>0</v>
      </c>
      <c r="AH179" s="214">
        <f t="shared" si="4"/>
        <v>9.6074000000000002</v>
      </c>
      <c r="AI179" s="214">
        <f t="shared" si="4"/>
        <v>0</v>
      </c>
      <c r="AJ179" s="214">
        <f t="shared" si="4"/>
        <v>53.110500000000002</v>
      </c>
    </row>
    <row r="180" spans="1:36">
      <c r="A180" s="212">
        <v>451</v>
      </c>
      <c r="B180" s="213">
        <v>149.24265014556909</v>
      </c>
      <c r="C180" s="214">
        <v>136.61030590078946</v>
      </c>
      <c r="D180" s="214">
        <v>131.68368913172</v>
      </c>
      <c r="E180" s="214">
        <v>150.10624670095663</v>
      </c>
      <c r="F180" s="214">
        <v>78.458425286831471</v>
      </c>
      <c r="G180" s="100">
        <v>38.43574985443091</v>
      </c>
      <c r="H180" s="100">
        <v>33.796594099210552</v>
      </c>
      <c r="I180" s="100">
        <v>33.498010868279998</v>
      </c>
      <c r="J180" s="100">
        <v>32.332853299043364</v>
      </c>
      <c r="K180" s="100">
        <v>23.939574713168543</v>
      </c>
      <c r="L180" s="213">
        <v>65.0441</v>
      </c>
      <c r="M180" s="213">
        <v>61.0717</v>
      </c>
      <c r="N180" s="213">
        <v>52.610199999999999</v>
      </c>
      <c r="O180" s="213">
        <v>25.493400000000001</v>
      </c>
      <c r="P180" s="213">
        <v>49.350299999999997</v>
      </c>
      <c r="Q180" s="215">
        <v>9.3640000000000008</v>
      </c>
      <c r="R180" s="215">
        <v>14.212999999999999</v>
      </c>
      <c r="S180" s="215">
        <v>13.778</v>
      </c>
      <c r="T180" s="215">
        <v>15.153</v>
      </c>
      <c r="U180" s="215">
        <v>12.85</v>
      </c>
      <c r="V180" s="215">
        <v>0</v>
      </c>
      <c r="W180" s="215">
        <v>0</v>
      </c>
      <c r="X180" s="215">
        <v>0</v>
      </c>
      <c r="Y180" s="215">
        <v>0</v>
      </c>
      <c r="Z180" s="215">
        <v>0</v>
      </c>
      <c r="AA180" s="215">
        <v>0</v>
      </c>
      <c r="AB180" s="215">
        <v>0.39360000000000001</v>
      </c>
      <c r="AC180" s="215">
        <v>8.8269000000000002</v>
      </c>
      <c r="AD180" s="215">
        <v>0</v>
      </c>
      <c r="AE180" s="215">
        <v>38.188800000000001</v>
      </c>
      <c r="AF180" s="214">
        <f t="shared" si="4"/>
        <v>0</v>
      </c>
      <c r="AG180" s="214">
        <f t="shared" si="4"/>
        <v>0.39360000000000001</v>
      </c>
      <c r="AH180" s="214">
        <f t="shared" si="4"/>
        <v>8.8269000000000002</v>
      </c>
      <c r="AI180" s="214">
        <f t="shared" si="4"/>
        <v>0</v>
      </c>
      <c r="AJ180" s="214">
        <f t="shared" si="4"/>
        <v>38.188800000000001</v>
      </c>
    </row>
    <row r="181" spans="1:36">
      <c r="A181" s="212">
        <v>452</v>
      </c>
      <c r="B181" s="213">
        <v>159.15959623778363</v>
      </c>
      <c r="C181" s="214">
        <v>133.21948823896301</v>
      </c>
      <c r="D181" s="214">
        <v>138.1852370089963</v>
      </c>
      <c r="E181" s="214">
        <v>147.13101547061979</v>
      </c>
      <c r="F181" s="214">
        <v>93.335613348089879</v>
      </c>
      <c r="G181" s="100">
        <v>38.522103762216361</v>
      </c>
      <c r="H181" s="100">
        <v>35.28991176103699</v>
      </c>
      <c r="I181" s="100">
        <v>31.678462991003709</v>
      </c>
      <c r="J181" s="100">
        <v>29.584784529380208</v>
      </c>
      <c r="K181" s="100">
        <v>25.518086651910117</v>
      </c>
      <c r="L181" s="213">
        <v>65.187600000000003</v>
      </c>
      <c r="M181" s="213">
        <v>70.0899</v>
      </c>
      <c r="N181" s="213">
        <v>35.482799999999997</v>
      </c>
      <c r="O181" s="213">
        <v>18.063099999999999</v>
      </c>
      <c r="P181" s="213">
        <v>59.677900000000001</v>
      </c>
      <c r="Q181" s="215">
        <v>8.3870000000000005</v>
      </c>
      <c r="R181" s="215">
        <v>14.308</v>
      </c>
      <c r="S181" s="215">
        <v>12.616</v>
      </c>
      <c r="T181" s="215">
        <v>11.38</v>
      </c>
      <c r="U181" s="215">
        <v>15.363</v>
      </c>
      <c r="V181" s="215">
        <v>0</v>
      </c>
      <c r="W181" s="215">
        <v>0</v>
      </c>
      <c r="X181" s="215">
        <v>0</v>
      </c>
      <c r="Y181" s="215">
        <v>0</v>
      </c>
      <c r="Z181" s="215">
        <v>0</v>
      </c>
      <c r="AA181" s="215">
        <v>0</v>
      </c>
      <c r="AB181" s="215">
        <v>0.26350000000000001</v>
      </c>
      <c r="AC181" s="215">
        <v>3.2968000000000002</v>
      </c>
      <c r="AD181" s="215">
        <v>0</v>
      </c>
      <c r="AE181" s="215">
        <v>33.547699999999999</v>
      </c>
      <c r="AF181" s="214">
        <f t="shared" si="4"/>
        <v>0</v>
      </c>
      <c r="AG181" s="214">
        <f t="shared" si="4"/>
        <v>0.26350000000000001</v>
      </c>
      <c r="AH181" s="214">
        <f t="shared" si="4"/>
        <v>3.2968000000000002</v>
      </c>
      <c r="AI181" s="214">
        <f t="shared" si="4"/>
        <v>0</v>
      </c>
      <c r="AJ181" s="214">
        <f t="shared" si="4"/>
        <v>33.547699999999999</v>
      </c>
    </row>
    <row r="182" spans="1:36">
      <c r="A182" s="212">
        <v>453</v>
      </c>
      <c r="B182" s="213">
        <v>170.31105916059653</v>
      </c>
      <c r="C182" s="214">
        <v>118.50738386998657</v>
      </c>
      <c r="D182" s="214">
        <v>151.34929276341597</v>
      </c>
      <c r="E182" s="214">
        <v>133.76958097832267</v>
      </c>
      <c r="F182" s="214">
        <v>98.25856685526216</v>
      </c>
      <c r="G182" s="100">
        <v>39.25874083940348</v>
      </c>
      <c r="H182" s="100">
        <v>34.421816130013418</v>
      </c>
      <c r="I182" s="100">
        <v>29.072707236584037</v>
      </c>
      <c r="J182" s="100">
        <v>29.134319021677324</v>
      </c>
      <c r="K182" s="100">
        <v>28.214633144737828</v>
      </c>
      <c r="L182" s="213">
        <v>83.227599999999995</v>
      </c>
      <c r="M182" s="213">
        <v>65.162999999999997</v>
      </c>
      <c r="N182" s="213">
        <v>24.8277</v>
      </c>
      <c r="O182" s="213">
        <v>15.0063</v>
      </c>
      <c r="P182" s="213">
        <v>77.931799999999996</v>
      </c>
      <c r="Q182" s="215">
        <v>10.747</v>
      </c>
      <c r="R182" s="215">
        <v>12.366</v>
      </c>
      <c r="S182" s="215">
        <v>9.0719999999999992</v>
      </c>
      <c r="T182" s="215">
        <v>9.9019999999999992</v>
      </c>
      <c r="U182" s="215">
        <v>18.704000000000001</v>
      </c>
      <c r="V182" s="215">
        <v>0</v>
      </c>
      <c r="W182" s="215">
        <v>0</v>
      </c>
      <c r="X182" s="215">
        <v>0</v>
      </c>
      <c r="Y182" s="215">
        <v>0</v>
      </c>
      <c r="Z182" s="215">
        <v>0</v>
      </c>
      <c r="AA182" s="215">
        <v>0</v>
      </c>
      <c r="AB182" s="215">
        <v>0.52539999999999998</v>
      </c>
      <c r="AC182" s="215">
        <v>13.180300000000001</v>
      </c>
      <c r="AD182" s="215">
        <v>0</v>
      </c>
      <c r="AE182" s="215">
        <v>22.817799999999998</v>
      </c>
      <c r="AF182" s="214">
        <f t="shared" si="4"/>
        <v>0</v>
      </c>
      <c r="AG182" s="214">
        <f t="shared" si="4"/>
        <v>0.52539999999999998</v>
      </c>
      <c r="AH182" s="214">
        <f t="shared" si="4"/>
        <v>13.180300000000001</v>
      </c>
      <c r="AI182" s="214">
        <f t="shared" si="4"/>
        <v>0</v>
      </c>
      <c r="AJ182" s="214">
        <f t="shared" si="4"/>
        <v>22.817799999999998</v>
      </c>
    </row>
    <row r="183" spans="1:36">
      <c r="A183" s="212">
        <v>454</v>
      </c>
      <c r="B183" s="213">
        <v>179.23305359201581</v>
      </c>
      <c r="C183" s="214">
        <v>108.47308894728988</v>
      </c>
      <c r="D183" s="214">
        <v>172.85853679374674</v>
      </c>
      <c r="E183" s="214">
        <v>105.99572759336023</v>
      </c>
      <c r="F183" s="214">
        <v>118.79102076281114</v>
      </c>
      <c r="G183" s="100">
        <v>37.146546407984204</v>
      </c>
      <c r="H183" s="100">
        <v>32.59221105271012</v>
      </c>
      <c r="I183" s="100">
        <v>31.056963206253251</v>
      </c>
      <c r="J183" s="100">
        <v>31.135372406639775</v>
      </c>
      <c r="K183" s="100">
        <v>28.06057923718885</v>
      </c>
      <c r="L183" s="213">
        <v>69.364800000000002</v>
      </c>
      <c r="M183" s="213">
        <v>61.1755</v>
      </c>
      <c r="N183" s="213">
        <v>28.316800000000001</v>
      </c>
      <c r="O183" s="213">
        <v>21.949400000000001</v>
      </c>
      <c r="P183" s="213">
        <v>77.017600000000002</v>
      </c>
      <c r="Q183" s="215">
        <v>12.637</v>
      </c>
      <c r="R183" s="215">
        <v>14.208</v>
      </c>
      <c r="S183" s="215">
        <v>10.379</v>
      </c>
      <c r="T183" s="215">
        <v>10.675000000000001</v>
      </c>
      <c r="U183" s="215">
        <v>18.138999999999999</v>
      </c>
      <c r="V183" s="215">
        <v>0</v>
      </c>
      <c r="W183" s="215">
        <v>0</v>
      </c>
      <c r="X183" s="215">
        <v>0</v>
      </c>
      <c r="Y183" s="215">
        <v>0</v>
      </c>
      <c r="Z183" s="215">
        <v>0</v>
      </c>
      <c r="AA183" s="215">
        <v>0</v>
      </c>
      <c r="AB183" s="215">
        <v>0.53659999999999997</v>
      </c>
      <c r="AC183" s="215">
        <v>12.508100000000001</v>
      </c>
      <c r="AD183" s="215">
        <v>0</v>
      </c>
      <c r="AE183" s="215">
        <v>15.2121</v>
      </c>
      <c r="AF183" s="214">
        <f t="shared" si="4"/>
        <v>0</v>
      </c>
      <c r="AG183" s="214">
        <f t="shared" si="4"/>
        <v>0.53659999999999997</v>
      </c>
      <c r="AH183" s="214">
        <f t="shared" si="4"/>
        <v>12.508100000000001</v>
      </c>
      <c r="AI183" s="214">
        <f t="shared" si="4"/>
        <v>0</v>
      </c>
      <c r="AJ183" s="214">
        <f t="shared" si="4"/>
        <v>15.2121</v>
      </c>
    </row>
    <row r="184" spans="1:36">
      <c r="A184" s="212">
        <v>455</v>
      </c>
      <c r="B184" s="213">
        <v>177.80040710038921</v>
      </c>
      <c r="C184" s="214">
        <v>100.37751867111598</v>
      </c>
      <c r="D184" s="214">
        <v>171.02405063968024</v>
      </c>
      <c r="E184" s="214">
        <v>85.764241623805361</v>
      </c>
      <c r="F184" s="214">
        <v>148.17806488559907</v>
      </c>
      <c r="G184" s="100">
        <v>34.613292899610798</v>
      </c>
      <c r="H184" s="100">
        <v>30.167681328884022</v>
      </c>
      <c r="I184" s="100">
        <v>32.152549360319739</v>
      </c>
      <c r="J184" s="100">
        <v>33.010558376194638</v>
      </c>
      <c r="K184" s="100">
        <v>28.206235114400933</v>
      </c>
      <c r="L184" s="213">
        <v>60.884900000000002</v>
      </c>
      <c r="M184" s="213">
        <v>49.549799999999998</v>
      </c>
      <c r="N184" s="213">
        <v>45.467199999999998</v>
      </c>
      <c r="O184" s="213">
        <v>45.768300000000004</v>
      </c>
      <c r="P184" s="213">
        <v>61.6312</v>
      </c>
      <c r="Q184" s="215">
        <v>12.750999999999999</v>
      </c>
      <c r="R184" s="215">
        <v>12.656000000000001</v>
      </c>
      <c r="S184" s="215">
        <v>15.202999999999999</v>
      </c>
      <c r="T184" s="215">
        <v>13.874000000000001</v>
      </c>
      <c r="U184" s="215">
        <v>17.318000000000001</v>
      </c>
      <c r="V184" s="215">
        <v>0</v>
      </c>
      <c r="W184" s="215">
        <v>0</v>
      </c>
      <c r="X184" s="215">
        <v>0</v>
      </c>
      <c r="Y184" s="215">
        <v>0</v>
      </c>
      <c r="Z184" s="215">
        <v>0</v>
      </c>
      <c r="AA184" s="215">
        <v>0</v>
      </c>
      <c r="AB184" s="215">
        <v>0.71530000000000005</v>
      </c>
      <c r="AC184" s="215">
        <v>12.902200000000001</v>
      </c>
      <c r="AD184" s="215">
        <v>0</v>
      </c>
      <c r="AE184" s="215">
        <v>19.539899999999999</v>
      </c>
      <c r="AF184" s="214">
        <f t="shared" si="4"/>
        <v>0</v>
      </c>
      <c r="AG184" s="214">
        <f t="shared" si="4"/>
        <v>0.71530000000000005</v>
      </c>
      <c r="AH184" s="214">
        <f t="shared" si="4"/>
        <v>12.902200000000001</v>
      </c>
      <c r="AI184" s="214">
        <f t="shared" si="4"/>
        <v>0</v>
      </c>
      <c r="AJ184" s="214">
        <f t="shared" si="4"/>
        <v>19.539899999999999</v>
      </c>
    </row>
    <row r="185" spans="1:36">
      <c r="A185" s="212">
        <v>456</v>
      </c>
      <c r="B185" s="213">
        <v>180.37959266989472</v>
      </c>
      <c r="C185" s="214">
        <v>119.98525660934223</v>
      </c>
      <c r="D185" s="214">
        <v>155.68286073193531</v>
      </c>
      <c r="E185" s="214">
        <v>83.378674916331505</v>
      </c>
      <c r="F185" s="214">
        <v>178.23044765482933</v>
      </c>
      <c r="G185" s="100">
        <v>32.571207330105295</v>
      </c>
      <c r="H185" s="100">
        <v>31.289543390657762</v>
      </c>
      <c r="I185" s="100">
        <v>32.571939268064689</v>
      </c>
      <c r="J185" s="100">
        <v>32.093425083668492</v>
      </c>
      <c r="K185" s="100">
        <v>27.851552345170667</v>
      </c>
      <c r="L185" s="213">
        <v>62.596899999999998</v>
      </c>
      <c r="M185" s="213">
        <v>41.680700000000002</v>
      </c>
      <c r="N185" s="213">
        <v>59.271700000000003</v>
      </c>
      <c r="O185" s="213">
        <v>52.126399999999997</v>
      </c>
      <c r="P185" s="213">
        <v>45.938099999999999</v>
      </c>
      <c r="Q185" s="215">
        <v>12.236000000000001</v>
      </c>
      <c r="R185" s="215">
        <v>12.717000000000001</v>
      </c>
      <c r="S185" s="215">
        <v>15.787000000000001</v>
      </c>
      <c r="T185" s="215">
        <v>16.795000000000002</v>
      </c>
      <c r="U185" s="215">
        <v>17.149000000000001</v>
      </c>
      <c r="V185" s="215">
        <v>0</v>
      </c>
      <c r="W185" s="215">
        <v>0</v>
      </c>
      <c r="X185" s="215">
        <v>0</v>
      </c>
      <c r="Y185" s="215">
        <v>0</v>
      </c>
      <c r="Z185" s="215">
        <v>2.1692999999999998</v>
      </c>
      <c r="AA185" s="215">
        <v>0</v>
      </c>
      <c r="AB185" s="215">
        <v>0.71940000000000004</v>
      </c>
      <c r="AC185" s="215">
        <v>12.7658</v>
      </c>
      <c r="AD185" s="215">
        <v>0</v>
      </c>
      <c r="AE185" s="215">
        <v>32.731699999999996</v>
      </c>
      <c r="AF185" s="214">
        <f t="shared" si="4"/>
        <v>0</v>
      </c>
      <c r="AG185" s="214">
        <f t="shared" si="4"/>
        <v>0.71940000000000004</v>
      </c>
      <c r="AH185" s="214">
        <f t="shared" si="4"/>
        <v>12.7658</v>
      </c>
      <c r="AI185" s="214">
        <f t="shared" si="4"/>
        <v>0</v>
      </c>
      <c r="AJ185" s="214">
        <f t="shared" si="4"/>
        <v>34.900999999999996</v>
      </c>
    </row>
    <row r="186" spans="1:36">
      <c r="Q186" s="216"/>
      <c r="R186" s="216"/>
    </row>
    <row r="187" spans="1:36">
      <c r="Q187" s="216"/>
      <c r="R187" s="216"/>
    </row>
    <row r="188" spans="1:36">
      <c r="Q188" s="216"/>
      <c r="R188" s="216"/>
    </row>
  </sheetData>
  <mergeCells count="8">
    <mergeCell ref="AA2:AE2"/>
    <mergeCell ref="AF2:AJ2"/>
    <mergeCell ref="A2:A3"/>
    <mergeCell ref="B2:F2"/>
    <mergeCell ref="G2:K2"/>
    <mergeCell ref="L2:P2"/>
    <mergeCell ref="Q2:U2"/>
    <mergeCell ref="V2:Z2"/>
  </mergeCells>
  <pageMargins left="0.7" right="0.7" top="0.75" bottom="0.75" header="0.3" footer="0.3"/>
  <customProperties>
    <customPr name="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4BD9-0154-451E-8ED7-49B6F6357C16}">
  <sheetPr>
    <tabColor rgb="FF00B050"/>
  </sheetPr>
  <dimension ref="A1:GC33"/>
  <sheetViews>
    <sheetView workbookViewId="0">
      <selection activeCell="C3" sqref="C3:GC3"/>
    </sheetView>
  </sheetViews>
  <sheetFormatPr defaultColWidth="9.140625" defaultRowHeight="14.45"/>
  <cols>
    <col min="3" max="153" width="10.5703125" bestFit="1" customWidth="1"/>
    <col min="155" max="185" width="10.5703125" bestFit="1" customWidth="1"/>
  </cols>
  <sheetData>
    <row r="1" spans="1:185" s="175" customFormat="1">
      <c r="A1" s="175" t="s">
        <v>562</v>
      </c>
    </row>
    <row r="2" spans="1:185">
      <c r="C2" t="s">
        <v>563</v>
      </c>
      <c r="D2" t="s">
        <v>563</v>
      </c>
      <c r="E2" t="s">
        <v>563</v>
      </c>
      <c r="F2" t="s">
        <v>563</v>
      </c>
      <c r="G2" t="s">
        <v>563</v>
      </c>
      <c r="H2" t="s">
        <v>563</v>
      </c>
      <c r="I2" t="s">
        <v>563</v>
      </c>
      <c r="J2" t="s">
        <v>563</v>
      </c>
      <c r="K2" t="s">
        <v>563</v>
      </c>
      <c r="L2" t="s">
        <v>563</v>
      </c>
      <c r="M2" t="s">
        <v>563</v>
      </c>
      <c r="N2" t="s">
        <v>563</v>
      </c>
      <c r="O2" t="s">
        <v>563</v>
      </c>
      <c r="P2" t="s">
        <v>563</v>
      </c>
      <c r="Q2" t="s">
        <v>563</v>
      </c>
      <c r="R2" t="s">
        <v>563</v>
      </c>
      <c r="S2" t="s">
        <v>563</v>
      </c>
      <c r="T2" t="s">
        <v>563</v>
      </c>
      <c r="U2" t="s">
        <v>563</v>
      </c>
      <c r="V2" t="s">
        <v>563</v>
      </c>
      <c r="W2" t="s">
        <v>563</v>
      </c>
      <c r="X2" t="s">
        <v>563</v>
      </c>
      <c r="Y2" t="s">
        <v>563</v>
      </c>
      <c r="Z2" t="s">
        <v>563</v>
      </c>
      <c r="AA2" t="s">
        <v>563</v>
      </c>
      <c r="AB2" t="s">
        <v>563</v>
      </c>
      <c r="AC2" t="s">
        <v>563</v>
      </c>
      <c r="AD2" t="s">
        <v>563</v>
      </c>
      <c r="AE2" t="s">
        <v>563</v>
      </c>
      <c r="AF2" t="s">
        <v>563</v>
      </c>
      <c r="AG2" t="s">
        <v>563</v>
      </c>
      <c r="AH2" t="s">
        <v>564</v>
      </c>
      <c r="AI2" t="s">
        <v>564</v>
      </c>
      <c r="AJ2" t="s">
        <v>564</v>
      </c>
      <c r="AK2" t="s">
        <v>564</v>
      </c>
      <c r="AL2" t="s">
        <v>564</v>
      </c>
      <c r="AM2" t="s">
        <v>564</v>
      </c>
      <c r="AN2" t="s">
        <v>564</v>
      </c>
      <c r="AO2" t="s">
        <v>564</v>
      </c>
      <c r="AP2" t="s">
        <v>564</v>
      </c>
      <c r="AQ2" t="s">
        <v>564</v>
      </c>
      <c r="AR2" t="s">
        <v>564</v>
      </c>
      <c r="AS2" t="s">
        <v>564</v>
      </c>
      <c r="AT2" t="s">
        <v>564</v>
      </c>
      <c r="AU2" t="s">
        <v>564</v>
      </c>
      <c r="AV2" t="s">
        <v>564</v>
      </c>
      <c r="AW2" t="s">
        <v>564</v>
      </c>
      <c r="AX2" t="s">
        <v>564</v>
      </c>
      <c r="AY2" t="s">
        <v>564</v>
      </c>
      <c r="AZ2" t="s">
        <v>564</v>
      </c>
      <c r="BA2" t="s">
        <v>564</v>
      </c>
      <c r="BB2" t="s">
        <v>564</v>
      </c>
      <c r="BC2" t="s">
        <v>564</v>
      </c>
      <c r="BD2" t="s">
        <v>564</v>
      </c>
      <c r="BE2" t="s">
        <v>564</v>
      </c>
      <c r="BF2" t="s">
        <v>564</v>
      </c>
      <c r="BG2" t="s">
        <v>564</v>
      </c>
      <c r="BH2" t="s">
        <v>564</v>
      </c>
      <c r="BI2" t="s">
        <v>564</v>
      </c>
      <c r="BJ2" t="s">
        <v>564</v>
      </c>
      <c r="BK2" t="s">
        <v>564</v>
      </c>
      <c r="BL2" t="s">
        <v>565</v>
      </c>
      <c r="BM2" t="s">
        <v>565</v>
      </c>
      <c r="BN2" t="s">
        <v>565</v>
      </c>
      <c r="BO2" t="s">
        <v>565</v>
      </c>
      <c r="BP2" t="s">
        <v>565</v>
      </c>
      <c r="BQ2" t="s">
        <v>565</v>
      </c>
      <c r="BR2" t="s">
        <v>565</v>
      </c>
      <c r="BS2" t="s">
        <v>565</v>
      </c>
      <c r="BT2" t="s">
        <v>565</v>
      </c>
      <c r="BU2" t="s">
        <v>565</v>
      </c>
      <c r="BV2" t="s">
        <v>565</v>
      </c>
      <c r="BW2" t="s">
        <v>565</v>
      </c>
      <c r="BX2" t="s">
        <v>565</v>
      </c>
      <c r="BY2" t="s">
        <v>565</v>
      </c>
      <c r="BZ2" t="s">
        <v>565</v>
      </c>
      <c r="CA2" t="s">
        <v>565</v>
      </c>
      <c r="CB2" t="s">
        <v>565</v>
      </c>
      <c r="CC2" t="s">
        <v>565</v>
      </c>
      <c r="CD2" t="s">
        <v>565</v>
      </c>
      <c r="CE2" t="s">
        <v>565</v>
      </c>
      <c r="CF2" t="s">
        <v>565</v>
      </c>
      <c r="CG2" t="s">
        <v>565</v>
      </c>
      <c r="CH2" t="s">
        <v>565</v>
      </c>
      <c r="CI2" t="s">
        <v>565</v>
      </c>
      <c r="CJ2" t="s">
        <v>565</v>
      </c>
      <c r="CK2" t="s">
        <v>565</v>
      </c>
      <c r="CL2" t="s">
        <v>565</v>
      </c>
      <c r="CM2" t="s">
        <v>565</v>
      </c>
      <c r="CN2" t="s">
        <v>565</v>
      </c>
      <c r="CO2" t="s">
        <v>565</v>
      </c>
      <c r="CP2" t="s">
        <v>565</v>
      </c>
      <c r="CQ2" t="s">
        <v>566</v>
      </c>
      <c r="CR2" t="s">
        <v>566</v>
      </c>
      <c r="CS2" t="s">
        <v>566</v>
      </c>
      <c r="CT2" t="s">
        <v>566</v>
      </c>
      <c r="CU2" t="s">
        <v>566</v>
      </c>
      <c r="CV2" t="s">
        <v>566</v>
      </c>
      <c r="CW2" t="s">
        <v>566</v>
      </c>
      <c r="CX2" t="s">
        <v>566</v>
      </c>
      <c r="CY2" t="s">
        <v>566</v>
      </c>
      <c r="CZ2" t="s">
        <v>566</v>
      </c>
      <c r="DA2" t="s">
        <v>566</v>
      </c>
      <c r="DB2" t="s">
        <v>566</v>
      </c>
      <c r="DC2" t="s">
        <v>566</v>
      </c>
      <c r="DD2" t="s">
        <v>566</v>
      </c>
      <c r="DE2" t="s">
        <v>566</v>
      </c>
      <c r="DF2" t="s">
        <v>566</v>
      </c>
      <c r="DG2" t="s">
        <v>566</v>
      </c>
      <c r="DH2" t="s">
        <v>566</v>
      </c>
      <c r="DI2" t="s">
        <v>566</v>
      </c>
      <c r="DJ2" t="s">
        <v>566</v>
      </c>
      <c r="DK2" t="s">
        <v>566</v>
      </c>
      <c r="DL2" t="s">
        <v>566</v>
      </c>
      <c r="DM2" t="s">
        <v>566</v>
      </c>
      <c r="DN2" t="s">
        <v>566</v>
      </c>
      <c r="DO2" t="s">
        <v>566</v>
      </c>
      <c r="DP2" t="s">
        <v>566</v>
      </c>
      <c r="DQ2" t="s">
        <v>566</v>
      </c>
      <c r="DR2" t="s">
        <v>566</v>
      </c>
      <c r="DS2" t="s">
        <v>566</v>
      </c>
      <c r="DT2" t="s">
        <v>566</v>
      </c>
      <c r="DU2" t="s">
        <v>566</v>
      </c>
      <c r="DV2" t="s">
        <v>567</v>
      </c>
      <c r="DW2" t="s">
        <v>567</v>
      </c>
      <c r="DX2" t="s">
        <v>567</v>
      </c>
      <c r="DY2" t="s">
        <v>567</v>
      </c>
      <c r="DZ2" t="s">
        <v>567</v>
      </c>
      <c r="EA2" t="s">
        <v>567</v>
      </c>
      <c r="EB2" t="s">
        <v>567</v>
      </c>
      <c r="EC2" t="s">
        <v>567</v>
      </c>
      <c r="ED2" t="s">
        <v>567</v>
      </c>
      <c r="EE2" t="s">
        <v>567</v>
      </c>
      <c r="EF2" t="s">
        <v>567</v>
      </c>
      <c r="EG2" t="s">
        <v>567</v>
      </c>
      <c r="EH2" t="s">
        <v>567</v>
      </c>
      <c r="EI2" t="s">
        <v>567</v>
      </c>
      <c r="EJ2" t="s">
        <v>567</v>
      </c>
      <c r="EK2" t="s">
        <v>567</v>
      </c>
      <c r="EL2" t="s">
        <v>567</v>
      </c>
      <c r="EM2" t="s">
        <v>567</v>
      </c>
      <c r="EN2" t="s">
        <v>567</v>
      </c>
      <c r="EO2" t="s">
        <v>567</v>
      </c>
      <c r="EP2" t="s">
        <v>567</v>
      </c>
      <c r="EQ2" t="s">
        <v>567</v>
      </c>
      <c r="ER2" t="s">
        <v>567</v>
      </c>
      <c r="ES2" t="s">
        <v>567</v>
      </c>
      <c r="ET2" t="s">
        <v>567</v>
      </c>
      <c r="EU2" t="s">
        <v>567</v>
      </c>
      <c r="EV2" t="s">
        <v>567</v>
      </c>
      <c r="EW2" t="s">
        <v>567</v>
      </c>
      <c r="EX2" t="s">
        <v>567</v>
      </c>
      <c r="EY2" t="s">
        <v>568</v>
      </c>
      <c r="EZ2" t="s">
        <v>568</v>
      </c>
      <c r="FA2" t="s">
        <v>568</v>
      </c>
      <c r="FB2" t="s">
        <v>568</v>
      </c>
      <c r="FC2" t="s">
        <v>568</v>
      </c>
      <c r="FD2" t="s">
        <v>568</v>
      </c>
      <c r="FE2" t="s">
        <v>568</v>
      </c>
      <c r="FF2" t="s">
        <v>568</v>
      </c>
      <c r="FG2" t="s">
        <v>568</v>
      </c>
      <c r="FH2" t="s">
        <v>568</v>
      </c>
      <c r="FI2" t="s">
        <v>568</v>
      </c>
      <c r="FJ2" t="s">
        <v>568</v>
      </c>
      <c r="FK2" t="s">
        <v>568</v>
      </c>
      <c r="FL2" t="s">
        <v>568</v>
      </c>
      <c r="FM2" t="s">
        <v>568</v>
      </c>
      <c r="FN2" t="s">
        <v>568</v>
      </c>
      <c r="FO2" t="s">
        <v>568</v>
      </c>
      <c r="FP2" t="s">
        <v>568</v>
      </c>
      <c r="FQ2" t="s">
        <v>568</v>
      </c>
      <c r="FR2" t="s">
        <v>568</v>
      </c>
      <c r="FS2" t="s">
        <v>568</v>
      </c>
      <c r="FT2" t="s">
        <v>568</v>
      </c>
      <c r="FU2" t="s">
        <v>568</v>
      </c>
      <c r="FV2" t="s">
        <v>568</v>
      </c>
      <c r="FW2" t="s">
        <v>568</v>
      </c>
      <c r="FX2" t="s">
        <v>568</v>
      </c>
      <c r="FY2" t="s">
        <v>568</v>
      </c>
      <c r="FZ2" t="s">
        <v>568</v>
      </c>
      <c r="GA2" t="s">
        <v>568</v>
      </c>
      <c r="GB2" t="s">
        <v>568</v>
      </c>
      <c r="GC2" t="s">
        <v>568</v>
      </c>
    </row>
    <row r="3" spans="1:185">
      <c r="C3" s="205">
        <v>44835</v>
      </c>
      <c r="D3" s="205">
        <v>44836</v>
      </c>
      <c r="E3" s="205">
        <v>44837</v>
      </c>
      <c r="F3" s="205">
        <v>44838</v>
      </c>
      <c r="G3" s="205">
        <v>44839</v>
      </c>
      <c r="H3" s="205">
        <v>44840</v>
      </c>
      <c r="I3" s="205">
        <v>44841</v>
      </c>
      <c r="J3" s="205">
        <v>44842</v>
      </c>
      <c r="K3" s="205">
        <v>44843</v>
      </c>
      <c r="L3" s="205">
        <v>44844</v>
      </c>
      <c r="M3" s="205">
        <v>44845</v>
      </c>
      <c r="N3" s="205">
        <v>44846</v>
      </c>
      <c r="O3" s="205">
        <v>44847</v>
      </c>
      <c r="P3" s="205">
        <v>44848</v>
      </c>
      <c r="Q3" s="205">
        <v>44849</v>
      </c>
      <c r="R3" s="205">
        <v>44850</v>
      </c>
      <c r="S3" s="205">
        <v>44851</v>
      </c>
      <c r="T3" s="205">
        <v>44852</v>
      </c>
      <c r="U3" s="205">
        <v>44853</v>
      </c>
      <c r="V3" s="205">
        <v>44854</v>
      </c>
      <c r="W3" s="205">
        <v>44855</v>
      </c>
      <c r="X3" s="205">
        <v>44856</v>
      </c>
      <c r="Y3" s="205">
        <v>44857</v>
      </c>
      <c r="Z3" s="205">
        <v>44858</v>
      </c>
      <c r="AA3" s="205">
        <v>44859</v>
      </c>
      <c r="AB3" s="205">
        <v>44860</v>
      </c>
      <c r="AC3" s="205">
        <v>44861</v>
      </c>
      <c r="AD3" s="205">
        <v>44862</v>
      </c>
      <c r="AE3" s="205">
        <v>44863</v>
      </c>
      <c r="AF3" s="205">
        <v>44864</v>
      </c>
      <c r="AG3" s="205">
        <v>44865</v>
      </c>
      <c r="AH3" s="205">
        <v>44866</v>
      </c>
      <c r="AI3" s="205">
        <v>44867</v>
      </c>
      <c r="AJ3" s="205">
        <v>44868</v>
      </c>
      <c r="AK3" s="205">
        <v>44869</v>
      </c>
      <c r="AL3" s="205">
        <v>44870</v>
      </c>
      <c r="AM3" s="205">
        <v>44871</v>
      </c>
      <c r="AN3" s="205">
        <v>44872</v>
      </c>
      <c r="AO3" s="205">
        <v>44873</v>
      </c>
      <c r="AP3" s="205">
        <v>44874</v>
      </c>
      <c r="AQ3" s="205">
        <v>44875</v>
      </c>
      <c r="AR3" s="205">
        <v>44876</v>
      </c>
      <c r="AS3" s="205">
        <v>44877</v>
      </c>
      <c r="AT3" s="205">
        <v>44878</v>
      </c>
      <c r="AU3" s="205">
        <v>44879</v>
      </c>
      <c r="AV3" s="205">
        <v>44880</v>
      </c>
      <c r="AW3" s="205">
        <v>44881</v>
      </c>
      <c r="AX3" s="205">
        <v>44882</v>
      </c>
      <c r="AY3" s="205">
        <v>44883</v>
      </c>
      <c r="AZ3" s="205">
        <v>44884</v>
      </c>
      <c r="BA3" s="205">
        <v>44885</v>
      </c>
      <c r="BB3" s="205">
        <v>44886</v>
      </c>
      <c r="BC3" s="205">
        <v>44887</v>
      </c>
      <c r="BD3" s="205">
        <v>44888</v>
      </c>
      <c r="BE3" s="205">
        <v>44889</v>
      </c>
      <c r="BF3" s="205">
        <v>44890</v>
      </c>
      <c r="BG3" s="205">
        <v>44891</v>
      </c>
      <c r="BH3" s="205">
        <v>44892</v>
      </c>
      <c r="BI3" s="205">
        <v>44893</v>
      </c>
      <c r="BJ3" s="205">
        <v>44894</v>
      </c>
      <c r="BK3" s="205">
        <v>44895</v>
      </c>
      <c r="BL3" s="205">
        <v>44896</v>
      </c>
      <c r="BM3" s="205">
        <v>44897</v>
      </c>
      <c r="BN3" s="205">
        <v>44898</v>
      </c>
      <c r="BO3" s="205">
        <v>44899</v>
      </c>
      <c r="BP3" s="205">
        <v>44900</v>
      </c>
      <c r="BQ3" s="205">
        <v>44901</v>
      </c>
      <c r="BR3" s="205">
        <v>44902</v>
      </c>
      <c r="BS3" s="205">
        <v>44903</v>
      </c>
      <c r="BT3" s="205">
        <v>44904</v>
      </c>
      <c r="BU3" s="205">
        <v>44905</v>
      </c>
      <c r="BV3" s="205">
        <v>44906</v>
      </c>
      <c r="BW3" s="205">
        <v>44907</v>
      </c>
      <c r="BX3" s="205">
        <v>44908</v>
      </c>
      <c r="BY3" s="205">
        <v>44909</v>
      </c>
      <c r="BZ3" s="205">
        <v>44910</v>
      </c>
      <c r="CA3" s="205">
        <v>44911</v>
      </c>
      <c r="CB3" s="205">
        <v>44912</v>
      </c>
      <c r="CC3" s="205">
        <v>44913</v>
      </c>
      <c r="CD3" s="205">
        <v>44914</v>
      </c>
      <c r="CE3" s="205">
        <v>44915</v>
      </c>
      <c r="CF3" s="205">
        <v>44916</v>
      </c>
      <c r="CG3" s="205">
        <v>44917</v>
      </c>
      <c r="CH3" s="205">
        <v>44918</v>
      </c>
      <c r="CI3" s="205">
        <v>44919</v>
      </c>
      <c r="CJ3" s="205">
        <v>44920</v>
      </c>
      <c r="CK3" s="205">
        <v>44921</v>
      </c>
      <c r="CL3" s="205">
        <v>44922</v>
      </c>
      <c r="CM3" s="205">
        <v>44923</v>
      </c>
      <c r="CN3" s="205">
        <v>44924</v>
      </c>
      <c r="CO3" s="205">
        <v>44925</v>
      </c>
      <c r="CP3" s="205">
        <v>44926</v>
      </c>
      <c r="CQ3" s="205">
        <v>44562</v>
      </c>
      <c r="CR3" s="205">
        <v>44563</v>
      </c>
      <c r="CS3" s="205">
        <v>44564</v>
      </c>
      <c r="CT3" s="205">
        <v>44565</v>
      </c>
      <c r="CU3" s="205">
        <v>44566</v>
      </c>
      <c r="CV3" s="205">
        <v>44567</v>
      </c>
      <c r="CW3" s="205">
        <v>44568</v>
      </c>
      <c r="CX3" s="205">
        <v>44569</v>
      </c>
      <c r="CY3" s="205">
        <v>44570</v>
      </c>
      <c r="CZ3" s="205">
        <v>44571</v>
      </c>
      <c r="DA3" s="205">
        <v>44572</v>
      </c>
      <c r="DB3" s="205">
        <v>44573</v>
      </c>
      <c r="DC3" s="205">
        <v>44574</v>
      </c>
      <c r="DD3" s="205">
        <v>44575</v>
      </c>
      <c r="DE3" s="205">
        <v>44576</v>
      </c>
      <c r="DF3" s="205">
        <v>44577</v>
      </c>
      <c r="DG3" s="205">
        <v>44578</v>
      </c>
      <c r="DH3" s="205">
        <v>44579</v>
      </c>
      <c r="DI3" s="205">
        <v>44580</v>
      </c>
      <c r="DJ3" s="205">
        <v>44581</v>
      </c>
      <c r="DK3" s="205">
        <v>44582</v>
      </c>
      <c r="DL3" s="205">
        <v>44583</v>
      </c>
      <c r="DM3" s="205">
        <v>44584</v>
      </c>
      <c r="DN3" s="205">
        <v>44585</v>
      </c>
      <c r="DO3" s="205">
        <v>44586</v>
      </c>
      <c r="DP3" s="205">
        <v>44587</v>
      </c>
      <c r="DQ3" s="205">
        <v>44588</v>
      </c>
      <c r="DR3" s="205">
        <v>44589</v>
      </c>
      <c r="DS3" s="205">
        <v>44590</v>
      </c>
      <c r="DT3" s="205">
        <v>44591</v>
      </c>
      <c r="DU3" s="205">
        <v>44592</v>
      </c>
      <c r="DV3" s="205">
        <v>44593</v>
      </c>
      <c r="DW3" s="205">
        <v>44594</v>
      </c>
      <c r="DX3" s="205">
        <v>44595</v>
      </c>
      <c r="DY3" s="205">
        <v>44596</v>
      </c>
      <c r="DZ3" s="205">
        <v>44597</v>
      </c>
      <c r="EA3" s="205">
        <v>44598</v>
      </c>
      <c r="EB3" s="205">
        <v>44599</v>
      </c>
      <c r="EC3" s="205">
        <v>44600</v>
      </c>
      <c r="ED3" s="205">
        <v>44601</v>
      </c>
      <c r="EE3" s="205">
        <v>44602</v>
      </c>
      <c r="EF3" s="205">
        <v>44603</v>
      </c>
      <c r="EG3" s="205">
        <v>44604</v>
      </c>
      <c r="EH3" s="205">
        <v>44605</v>
      </c>
      <c r="EI3" s="205">
        <v>44606</v>
      </c>
      <c r="EJ3" s="205">
        <v>44607</v>
      </c>
      <c r="EK3" s="205">
        <v>44608</v>
      </c>
      <c r="EL3" s="205">
        <v>44609</v>
      </c>
      <c r="EM3" s="205">
        <v>44610</v>
      </c>
      <c r="EN3" s="205">
        <v>44611</v>
      </c>
      <c r="EO3" s="205">
        <v>44612</v>
      </c>
      <c r="EP3" s="205">
        <v>44613</v>
      </c>
      <c r="EQ3" s="205">
        <v>44614</v>
      </c>
      <c r="ER3" s="205">
        <v>44615</v>
      </c>
      <c r="ES3" s="205">
        <v>44616</v>
      </c>
      <c r="ET3" s="205">
        <v>44617</v>
      </c>
      <c r="EU3" s="205">
        <v>44618</v>
      </c>
      <c r="EV3" s="205">
        <v>44619</v>
      </c>
      <c r="EW3" s="205">
        <v>44620</v>
      </c>
      <c r="EX3" s="205" t="s">
        <v>569</v>
      </c>
      <c r="EY3" s="205">
        <v>44621</v>
      </c>
      <c r="EZ3" s="205">
        <v>44622</v>
      </c>
      <c r="FA3" s="205">
        <v>44623</v>
      </c>
      <c r="FB3" s="205">
        <v>44624</v>
      </c>
      <c r="FC3" s="205">
        <v>44625</v>
      </c>
      <c r="FD3" s="205">
        <v>44626</v>
      </c>
      <c r="FE3" s="205">
        <v>44627</v>
      </c>
      <c r="FF3" s="205">
        <v>44628</v>
      </c>
      <c r="FG3" s="205">
        <v>44629</v>
      </c>
      <c r="FH3" s="205">
        <v>44630</v>
      </c>
      <c r="FI3" s="205">
        <v>44631</v>
      </c>
      <c r="FJ3" s="205">
        <v>44632</v>
      </c>
      <c r="FK3" s="205">
        <v>44633</v>
      </c>
      <c r="FL3" s="205">
        <v>44634</v>
      </c>
      <c r="FM3" s="205">
        <v>44635</v>
      </c>
      <c r="FN3" s="205">
        <v>44636</v>
      </c>
      <c r="FO3" s="205">
        <v>44637</v>
      </c>
      <c r="FP3" s="205">
        <v>44638</v>
      </c>
      <c r="FQ3" s="205">
        <v>44639</v>
      </c>
      <c r="FR3" s="205">
        <v>44640</v>
      </c>
      <c r="FS3" s="205">
        <v>44641</v>
      </c>
      <c r="FT3" s="205">
        <v>44642</v>
      </c>
      <c r="FU3" s="205">
        <v>44643</v>
      </c>
      <c r="FV3" s="205">
        <v>44644</v>
      </c>
      <c r="FW3" s="205">
        <v>44645</v>
      </c>
      <c r="FX3" s="205">
        <v>44646</v>
      </c>
      <c r="FY3" s="205">
        <v>44647</v>
      </c>
      <c r="FZ3" s="205">
        <v>44648</v>
      </c>
      <c r="GA3" s="205">
        <v>44649</v>
      </c>
      <c r="GB3" s="205">
        <v>44650</v>
      </c>
      <c r="GC3" s="205">
        <v>44651</v>
      </c>
    </row>
    <row r="4" spans="1:185">
      <c r="A4" t="s">
        <v>475</v>
      </c>
      <c r="B4" t="s">
        <v>570</v>
      </c>
      <c r="C4" s="201">
        <v>93.6</v>
      </c>
      <c r="D4" s="201">
        <v>97</v>
      </c>
      <c r="E4" s="201">
        <v>93</v>
      </c>
      <c r="F4" s="201">
        <v>92.6</v>
      </c>
      <c r="G4" s="201">
        <v>90.1</v>
      </c>
      <c r="H4" s="201">
        <v>91.7</v>
      </c>
      <c r="I4" s="201">
        <v>91.8</v>
      </c>
      <c r="J4" s="201">
        <v>92.6</v>
      </c>
      <c r="K4" s="201">
        <v>86.6</v>
      </c>
      <c r="L4" s="201">
        <v>83.8</v>
      </c>
      <c r="M4" s="201">
        <v>81.5</v>
      </c>
      <c r="N4" s="201">
        <v>85.6</v>
      </c>
      <c r="O4" s="201">
        <v>88.3</v>
      </c>
      <c r="P4" s="201">
        <v>88</v>
      </c>
      <c r="Q4" s="201">
        <v>94.7</v>
      </c>
      <c r="R4" s="201">
        <v>96.4</v>
      </c>
      <c r="S4" s="201">
        <v>96.7</v>
      </c>
      <c r="T4" s="201">
        <v>94.1</v>
      </c>
      <c r="U4" s="201">
        <v>94</v>
      </c>
      <c r="V4" s="201">
        <v>85.9</v>
      </c>
      <c r="W4" s="201">
        <v>99</v>
      </c>
      <c r="X4" s="201">
        <v>94.6</v>
      </c>
      <c r="Y4" s="201">
        <v>92.5</v>
      </c>
      <c r="Z4" s="201">
        <v>94.2</v>
      </c>
      <c r="AA4" s="201">
        <v>90.7</v>
      </c>
      <c r="AB4" s="201">
        <v>97</v>
      </c>
      <c r="AC4" s="201">
        <v>93.2</v>
      </c>
      <c r="AD4" s="201">
        <v>87.9</v>
      </c>
      <c r="AE4" s="201">
        <v>92.9</v>
      </c>
      <c r="AF4" s="201">
        <v>99.1</v>
      </c>
      <c r="AG4" s="201">
        <v>98.1</v>
      </c>
      <c r="AH4" s="201">
        <v>100.2</v>
      </c>
      <c r="AI4" s="201">
        <v>98.6</v>
      </c>
      <c r="AJ4" s="201">
        <v>98.3</v>
      </c>
      <c r="AK4" s="201">
        <v>93.8</v>
      </c>
      <c r="AL4" s="201">
        <v>92.9</v>
      </c>
      <c r="AM4" s="201">
        <v>94.7</v>
      </c>
      <c r="AN4" s="201">
        <v>96</v>
      </c>
      <c r="AO4" s="201">
        <v>100.2</v>
      </c>
      <c r="AP4" s="201">
        <v>95.1</v>
      </c>
      <c r="AQ4" s="201">
        <v>92.6</v>
      </c>
      <c r="AR4" s="201">
        <v>90.9</v>
      </c>
      <c r="AS4" s="201">
        <v>96.6</v>
      </c>
      <c r="AT4" s="201">
        <v>91.5</v>
      </c>
      <c r="AU4" s="201">
        <v>96.8</v>
      </c>
      <c r="AV4" s="201">
        <v>97</v>
      </c>
      <c r="AW4" s="201">
        <v>95.8</v>
      </c>
      <c r="AX4" s="201">
        <v>96</v>
      </c>
      <c r="AY4" s="201">
        <v>98.2</v>
      </c>
      <c r="AZ4" s="201">
        <v>98.9</v>
      </c>
      <c r="BA4" s="201">
        <v>98.9</v>
      </c>
      <c r="BB4" s="201">
        <v>95.9</v>
      </c>
      <c r="BC4" s="201">
        <v>109.6</v>
      </c>
      <c r="BD4" s="201">
        <v>108.7</v>
      </c>
      <c r="BE4" s="201">
        <v>106.4</v>
      </c>
      <c r="BF4" s="201">
        <v>106.9</v>
      </c>
      <c r="BG4" s="201">
        <v>105.9</v>
      </c>
      <c r="BH4" s="201">
        <v>104.6</v>
      </c>
      <c r="BI4" s="201">
        <v>105.3</v>
      </c>
      <c r="BJ4" s="201">
        <v>105.3</v>
      </c>
      <c r="BK4" s="201">
        <v>95.9</v>
      </c>
      <c r="BL4" s="201">
        <v>99.6</v>
      </c>
      <c r="BM4" s="201">
        <v>102.4</v>
      </c>
      <c r="BN4" s="201">
        <v>101.9</v>
      </c>
      <c r="BO4" s="201">
        <v>100.6</v>
      </c>
      <c r="BP4" s="201">
        <v>102.6</v>
      </c>
      <c r="BQ4" s="201">
        <v>105.3</v>
      </c>
      <c r="BR4" s="201">
        <v>99</v>
      </c>
      <c r="BS4" s="201">
        <v>94.7</v>
      </c>
      <c r="BT4" s="201">
        <v>98.6</v>
      </c>
      <c r="BU4" s="201">
        <v>94.1</v>
      </c>
      <c r="BV4" s="201">
        <v>85.4</v>
      </c>
      <c r="BW4" s="201">
        <v>78.099999999999994</v>
      </c>
      <c r="BX4" s="201">
        <v>77.900000000000006</v>
      </c>
      <c r="BY4" s="201">
        <v>85.4</v>
      </c>
      <c r="BZ4" s="201">
        <v>86.6</v>
      </c>
      <c r="CA4" s="201">
        <v>83.2</v>
      </c>
      <c r="CB4" s="201">
        <v>98.8</v>
      </c>
      <c r="CC4" s="201">
        <v>101.3</v>
      </c>
      <c r="CD4" s="201">
        <v>95.8</v>
      </c>
      <c r="CE4" s="201">
        <v>89.7</v>
      </c>
      <c r="CF4" s="201">
        <v>105.3</v>
      </c>
      <c r="CG4" s="201">
        <v>107.7</v>
      </c>
      <c r="CH4" s="201">
        <v>103.1</v>
      </c>
      <c r="CI4" s="201">
        <v>102.8</v>
      </c>
      <c r="CJ4" s="201">
        <v>103.8</v>
      </c>
      <c r="CK4" s="201">
        <v>106.3</v>
      </c>
      <c r="CL4" s="201">
        <v>103.2</v>
      </c>
      <c r="CM4" s="201">
        <v>99.9</v>
      </c>
      <c r="CN4" s="201">
        <v>99.4</v>
      </c>
      <c r="CO4" s="201">
        <v>99.5</v>
      </c>
      <c r="CP4" s="201">
        <v>99.2</v>
      </c>
      <c r="CQ4" s="201">
        <v>95.7</v>
      </c>
      <c r="CR4" s="201">
        <v>96.4</v>
      </c>
      <c r="CS4" s="201">
        <v>97.7</v>
      </c>
      <c r="CT4" s="201">
        <v>96.8</v>
      </c>
      <c r="CU4" s="201">
        <v>94.6</v>
      </c>
      <c r="CV4" s="201">
        <v>94.4</v>
      </c>
      <c r="CW4" s="201">
        <v>94.1</v>
      </c>
      <c r="CX4" s="201">
        <v>95.1</v>
      </c>
      <c r="CY4" s="201">
        <v>94.8</v>
      </c>
      <c r="CZ4" s="201">
        <v>92</v>
      </c>
      <c r="DA4" s="201">
        <v>92.7</v>
      </c>
      <c r="DB4" s="201">
        <v>92.4</v>
      </c>
      <c r="DC4" s="201">
        <v>90.4</v>
      </c>
      <c r="DD4" s="201">
        <v>86.5</v>
      </c>
      <c r="DE4" s="201">
        <v>87.2</v>
      </c>
      <c r="DF4" s="201">
        <v>88</v>
      </c>
      <c r="DG4" s="201">
        <v>91.2</v>
      </c>
      <c r="DH4" s="201">
        <v>91.7</v>
      </c>
      <c r="DI4" s="201">
        <v>91.4</v>
      </c>
      <c r="DJ4" s="201">
        <v>90</v>
      </c>
      <c r="DK4" s="201">
        <v>93.1</v>
      </c>
      <c r="DL4" s="201">
        <v>91.5</v>
      </c>
      <c r="DM4" s="201">
        <v>92</v>
      </c>
      <c r="DN4" s="201">
        <v>96</v>
      </c>
      <c r="DO4" s="201">
        <v>95</v>
      </c>
      <c r="DP4" s="201">
        <v>93</v>
      </c>
      <c r="DQ4" s="201">
        <v>91.4</v>
      </c>
      <c r="DR4" s="201">
        <v>90.6</v>
      </c>
      <c r="DS4" s="201">
        <v>88.6</v>
      </c>
      <c r="DT4" s="201">
        <v>86.8</v>
      </c>
      <c r="DU4" s="201">
        <v>91.7</v>
      </c>
      <c r="DV4" s="201">
        <v>92.8</v>
      </c>
      <c r="DW4" s="201">
        <v>87.8</v>
      </c>
      <c r="DX4" s="201">
        <v>93.7</v>
      </c>
      <c r="DY4" s="201">
        <v>95.5</v>
      </c>
      <c r="DZ4" s="201">
        <v>91.5</v>
      </c>
      <c r="EA4" s="201">
        <v>90.7</v>
      </c>
      <c r="EB4" s="201">
        <v>91.4</v>
      </c>
      <c r="EC4" s="201">
        <v>86.1</v>
      </c>
      <c r="ED4" s="201">
        <v>89.2</v>
      </c>
      <c r="EE4" s="201">
        <v>87.2</v>
      </c>
      <c r="EF4" s="201">
        <v>85.3</v>
      </c>
      <c r="EG4" s="201">
        <v>86</v>
      </c>
      <c r="EH4" s="201">
        <v>87</v>
      </c>
      <c r="EI4" s="201">
        <v>86.1</v>
      </c>
      <c r="EJ4" s="201">
        <v>83.5</v>
      </c>
      <c r="EK4" s="201">
        <v>86.3</v>
      </c>
      <c r="EL4" s="201">
        <v>87.8</v>
      </c>
      <c r="EM4" s="201">
        <v>88.8</v>
      </c>
      <c r="EN4" s="201">
        <v>89.7</v>
      </c>
      <c r="EO4" s="201">
        <v>91.3</v>
      </c>
      <c r="EP4" s="201">
        <v>87.9</v>
      </c>
      <c r="EQ4" s="201">
        <v>84.6</v>
      </c>
      <c r="ER4" s="201">
        <v>86.9</v>
      </c>
      <c r="ES4" s="201">
        <v>86.5</v>
      </c>
      <c r="ET4" s="201">
        <v>86.7</v>
      </c>
      <c r="EU4" s="201">
        <v>88.6</v>
      </c>
      <c r="EV4" s="201">
        <v>90.6</v>
      </c>
      <c r="EW4" s="201">
        <v>91.1</v>
      </c>
      <c r="EY4">
        <v>93.3</v>
      </c>
      <c r="EZ4">
        <v>93.1</v>
      </c>
      <c r="FA4">
        <v>90.5</v>
      </c>
      <c r="FB4">
        <v>89.1</v>
      </c>
      <c r="FC4">
        <v>90</v>
      </c>
      <c r="FD4">
        <v>92.8</v>
      </c>
      <c r="FE4">
        <v>91.9</v>
      </c>
      <c r="FF4">
        <v>89.4</v>
      </c>
      <c r="FG4">
        <v>84.2</v>
      </c>
      <c r="FH4">
        <v>80.400000000000006</v>
      </c>
      <c r="FI4">
        <v>75</v>
      </c>
      <c r="FJ4">
        <v>84.1</v>
      </c>
      <c r="FK4">
        <v>86.1</v>
      </c>
      <c r="FL4">
        <v>84.9</v>
      </c>
      <c r="FM4">
        <v>87.2</v>
      </c>
      <c r="FN4">
        <v>88.1</v>
      </c>
      <c r="FO4">
        <v>89.3</v>
      </c>
      <c r="FP4">
        <v>81.400000000000006</v>
      </c>
      <c r="FQ4">
        <v>86.7</v>
      </c>
      <c r="FR4">
        <v>88.9</v>
      </c>
      <c r="FS4">
        <v>89.6</v>
      </c>
      <c r="FT4">
        <v>88.5</v>
      </c>
      <c r="FU4">
        <v>86.2</v>
      </c>
      <c r="FV4">
        <v>88.5</v>
      </c>
      <c r="FW4">
        <v>89</v>
      </c>
      <c r="FX4">
        <v>81</v>
      </c>
      <c r="FY4">
        <v>86.3</v>
      </c>
      <c r="FZ4">
        <v>84.7</v>
      </c>
      <c r="GA4">
        <v>86.4</v>
      </c>
      <c r="GB4">
        <v>85.1</v>
      </c>
      <c r="GC4">
        <v>86.6</v>
      </c>
    </row>
    <row r="5" spans="1:185">
      <c r="A5" t="s">
        <v>475</v>
      </c>
      <c r="B5" t="s">
        <v>571</v>
      </c>
      <c r="C5" s="201">
        <v>103.2</v>
      </c>
      <c r="D5" s="201">
        <v>109.2</v>
      </c>
      <c r="E5" s="201">
        <v>107.2</v>
      </c>
      <c r="F5" s="201">
        <v>107</v>
      </c>
      <c r="G5" s="201">
        <v>106.4</v>
      </c>
      <c r="H5" s="201">
        <v>109</v>
      </c>
      <c r="I5" s="201">
        <v>109.8</v>
      </c>
      <c r="J5" s="201">
        <v>106.4</v>
      </c>
      <c r="K5" s="201">
        <v>106.9</v>
      </c>
      <c r="L5" s="201">
        <v>99.1</v>
      </c>
      <c r="M5" s="201">
        <v>98.6</v>
      </c>
      <c r="N5" s="201">
        <v>107.9</v>
      </c>
      <c r="O5" s="201">
        <v>109.4</v>
      </c>
      <c r="P5" s="201">
        <v>104.5</v>
      </c>
      <c r="Q5" s="201">
        <v>108.6</v>
      </c>
      <c r="R5" s="201">
        <v>103.8</v>
      </c>
      <c r="S5" s="201">
        <v>108.3</v>
      </c>
      <c r="T5" s="201">
        <v>109.7</v>
      </c>
      <c r="U5" s="201">
        <v>109.4</v>
      </c>
      <c r="V5" s="201">
        <v>109.4</v>
      </c>
      <c r="W5" s="201">
        <v>109.7</v>
      </c>
      <c r="X5" s="201">
        <v>110.9</v>
      </c>
      <c r="Y5" s="201">
        <v>108.8</v>
      </c>
      <c r="Z5" s="201">
        <v>99.4</v>
      </c>
      <c r="AA5" s="201">
        <v>98.9</v>
      </c>
      <c r="AB5" s="201">
        <v>101.4</v>
      </c>
      <c r="AC5" s="201">
        <v>103.1</v>
      </c>
      <c r="AD5" s="201">
        <v>110.8</v>
      </c>
      <c r="AE5" s="201">
        <v>108.2</v>
      </c>
      <c r="AF5" s="201">
        <v>105.2</v>
      </c>
      <c r="AG5" s="201">
        <v>105.2</v>
      </c>
      <c r="AH5" s="201">
        <v>109.2</v>
      </c>
      <c r="AI5" s="201">
        <v>121.3</v>
      </c>
      <c r="AJ5" s="201">
        <v>115.1</v>
      </c>
      <c r="AK5" s="201">
        <v>108.7</v>
      </c>
      <c r="AL5" s="201">
        <v>107.7</v>
      </c>
      <c r="AM5" s="201">
        <v>114.8</v>
      </c>
      <c r="AN5" s="201">
        <v>125.3</v>
      </c>
      <c r="AO5" s="201">
        <v>121.2</v>
      </c>
      <c r="AP5" s="201">
        <v>120.2</v>
      </c>
      <c r="AQ5" s="201">
        <v>116.1</v>
      </c>
      <c r="AR5" s="201">
        <v>114.7</v>
      </c>
      <c r="AS5" s="201">
        <v>118.1</v>
      </c>
      <c r="AT5" s="201">
        <v>120.3</v>
      </c>
      <c r="AU5" s="201">
        <v>118.5</v>
      </c>
      <c r="AV5" s="201">
        <v>120.2</v>
      </c>
      <c r="AW5" s="201">
        <v>117.8</v>
      </c>
      <c r="AX5" s="201">
        <v>117.2</v>
      </c>
      <c r="AY5" s="201">
        <v>112.7</v>
      </c>
      <c r="AZ5" s="201">
        <v>110</v>
      </c>
      <c r="BA5" s="201">
        <v>99.7</v>
      </c>
      <c r="BB5" s="201">
        <v>103.1</v>
      </c>
      <c r="BC5" s="201">
        <v>106.1</v>
      </c>
      <c r="BD5" s="201">
        <v>115</v>
      </c>
      <c r="BE5" s="201">
        <v>122.7</v>
      </c>
      <c r="BF5" s="201">
        <v>121.5</v>
      </c>
      <c r="BG5" s="201">
        <v>117</v>
      </c>
      <c r="BH5" s="201">
        <v>122.5</v>
      </c>
      <c r="BI5" s="201">
        <v>126.4</v>
      </c>
      <c r="BJ5" s="201">
        <v>123.2</v>
      </c>
      <c r="BK5" s="201">
        <v>121.6</v>
      </c>
      <c r="BL5" s="201">
        <v>118.7</v>
      </c>
      <c r="BM5" s="201">
        <v>120.1</v>
      </c>
      <c r="BN5" s="201">
        <v>121.9</v>
      </c>
      <c r="BO5" s="201">
        <v>125</v>
      </c>
      <c r="BP5" s="201">
        <v>124.7</v>
      </c>
      <c r="BQ5" s="201">
        <v>119.2</v>
      </c>
      <c r="BR5" s="201">
        <v>102.5</v>
      </c>
      <c r="BS5" s="201">
        <v>108.1</v>
      </c>
      <c r="BT5" s="201">
        <v>111.9</v>
      </c>
      <c r="BU5" s="201">
        <v>99.2</v>
      </c>
      <c r="BV5" s="201">
        <v>86.1</v>
      </c>
      <c r="BW5" s="201">
        <v>66.400000000000006</v>
      </c>
      <c r="BX5" s="201">
        <v>62.5</v>
      </c>
      <c r="BY5" s="201">
        <v>70.7</v>
      </c>
      <c r="BZ5" s="201">
        <v>75.099999999999994</v>
      </c>
      <c r="CA5" s="201">
        <v>80.5</v>
      </c>
      <c r="CB5" s="201">
        <v>76.099999999999994</v>
      </c>
      <c r="CC5" s="201">
        <v>71.599999999999994</v>
      </c>
      <c r="CD5" s="201">
        <v>74</v>
      </c>
      <c r="CE5" s="201">
        <v>74.400000000000006</v>
      </c>
      <c r="CF5" s="201">
        <v>75.099999999999994</v>
      </c>
      <c r="CG5" s="201">
        <v>74.5</v>
      </c>
      <c r="CH5" s="201">
        <v>72.7</v>
      </c>
      <c r="CI5" s="201">
        <v>73.900000000000006</v>
      </c>
      <c r="CJ5" s="201">
        <v>77.099999999999994</v>
      </c>
      <c r="CK5" s="201">
        <v>82.3</v>
      </c>
      <c r="CL5" s="201">
        <v>87.9</v>
      </c>
      <c r="CM5" s="201">
        <v>98.3</v>
      </c>
      <c r="CN5" s="201">
        <v>107.7</v>
      </c>
      <c r="CO5" s="201">
        <v>107.3</v>
      </c>
      <c r="CP5" s="201">
        <v>107.5</v>
      </c>
      <c r="CQ5" s="201">
        <v>112.9</v>
      </c>
      <c r="CR5" s="201">
        <v>114.8</v>
      </c>
      <c r="CS5" s="201">
        <v>117.6</v>
      </c>
      <c r="CT5" s="201">
        <v>116.5</v>
      </c>
      <c r="CU5" s="201">
        <v>114.5</v>
      </c>
      <c r="CV5" s="201">
        <v>114.4</v>
      </c>
      <c r="CW5" s="201">
        <v>105</v>
      </c>
      <c r="CX5" s="201">
        <v>107.6</v>
      </c>
      <c r="CY5" s="201">
        <v>108.4</v>
      </c>
      <c r="CZ5" s="201">
        <v>112.2</v>
      </c>
      <c r="DA5" s="201">
        <v>115.9</v>
      </c>
      <c r="DB5" s="201">
        <v>117.2</v>
      </c>
      <c r="DC5" s="201">
        <v>121</v>
      </c>
      <c r="DD5" s="201">
        <v>119.4</v>
      </c>
      <c r="DE5" s="201">
        <v>120.7</v>
      </c>
      <c r="DF5" s="201">
        <v>122.1</v>
      </c>
      <c r="DG5" s="201">
        <v>118.5</v>
      </c>
      <c r="DH5" s="201">
        <v>104.1</v>
      </c>
      <c r="DI5" s="201">
        <v>101.9</v>
      </c>
      <c r="DJ5" s="201">
        <v>98.3</v>
      </c>
      <c r="DK5" s="201">
        <v>97.6</v>
      </c>
      <c r="DL5" s="201">
        <v>92.7</v>
      </c>
      <c r="DM5" s="201">
        <v>92.2</v>
      </c>
      <c r="DN5" s="201">
        <v>101.8</v>
      </c>
      <c r="DO5" s="201">
        <v>96.5</v>
      </c>
      <c r="DP5" s="201">
        <v>112.3</v>
      </c>
      <c r="DQ5" s="201">
        <v>115.1</v>
      </c>
      <c r="DR5" s="201">
        <v>118.5</v>
      </c>
      <c r="DS5" s="201">
        <v>123.3</v>
      </c>
      <c r="DT5" s="201">
        <v>122.5</v>
      </c>
      <c r="DU5" s="201">
        <v>118.7</v>
      </c>
      <c r="DV5" s="201">
        <v>123.2</v>
      </c>
      <c r="DW5" s="201">
        <v>120</v>
      </c>
      <c r="DX5" s="201">
        <v>120.3</v>
      </c>
      <c r="DY5" s="201">
        <v>120.9</v>
      </c>
      <c r="DZ5" s="201">
        <v>118.8</v>
      </c>
      <c r="EA5" s="201">
        <v>120.4</v>
      </c>
      <c r="EB5" s="201">
        <v>101.7</v>
      </c>
      <c r="EC5" s="201">
        <v>85.5</v>
      </c>
      <c r="ED5" s="201">
        <v>97.6</v>
      </c>
      <c r="EE5" s="201">
        <v>99.9</v>
      </c>
      <c r="EF5" s="201">
        <v>113.8</v>
      </c>
      <c r="EG5" s="201">
        <v>113.2</v>
      </c>
      <c r="EH5" s="201">
        <v>121.6</v>
      </c>
      <c r="EI5" s="201">
        <v>120.8</v>
      </c>
      <c r="EJ5" s="201">
        <v>119.1</v>
      </c>
      <c r="EK5" s="201">
        <v>119.9</v>
      </c>
      <c r="EL5" s="201">
        <v>119.9</v>
      </c>
      <c r="EM5" s="201">
        <v>112.2</v>
      </c>
      <c r="EN5" s="201">
        <v>104.9</v>
      </c>
      <c r="EO5" s="201">
        <v>113.5</v>
      </c>
      <c r="EP5" s="201">
        <v>119.5</v>
      </c>
      <c r="EQ5" s="201">
        <v>123.2</v>
      </c>
      <c r="ER5" s="201">
        <v>122.3</v>
      </c>
      <c r="ES5" s="201">
        <v>118.7</v>
      </c>
      <c r="ET5" s="201">
        <v>116.1</v>
      </c>
      <c r="EU5" s="201">
        <v>117.7</v>
      </c>
      <c r="EV5" s="201">
        <v>114.3</v>
      </c>
      <c r="EW5" s="201">
        <v>86.2</v>
      </c>
      <c r="EY5">
        <v>82.9</v>
      </c>
      <c r="EZ5">
        <v>80.2</v>
      </c>
      <c r="FA5">
        <v>84.8</v>
      </c>
      <c r="FB5">
        <v>89.1</v>
      </c>
      <c r="FC5">
        <v>95.7</v>
      </c>
      <c r="FD5">
        <v>105</v>
      </c>
      <c r="FE5">
        <v>104.3</v>
      </c>
      <c r="FF5">
        <v>107.9</v>
      </c>
      <c r="FG5">
        <v>112.1</v>
      </c>
      <c r="FH5">
        <v>111.1</v>
      </c>
      <c r="FI5">
        <v>114.9</v>
      </c>
      <c r="FJ5">
        <v>116.3</v>
      </c>
      <c r="FK5">
        <v>111.2</v>
      </c>
      <c r="FL5">
        <v>107.5</v>
      </c>
      <c r="FM5">
        <v>104.4</v>
      </c>
      <c r="FN5">
        <v>107.2</v>
      </c>
      <c r="FO5">
        <v>98.6</v>
      </c>
      <c r="FP5">
        <v>100.6</v>
      </c>
      <c r="FQ5">
        <v>95.4</v>
      </c>
      <c r="FR5">
        <v>97.9</v>
      </c>
      <c r="FS5">
        <v>107.5</v>
      </c>
      <c r="FT5">
        <v>106.5</v>
      </c>
      <c r="FU5">
        <v>105.1</v>
      </c>
      <c r="FV5">
        <v>103.1</v>
      </c>
      <c r="FW5">
        <v>103.8</v>
      </c>
      <c r="FX5">
        <v>99.3</v>
      </c>
      <c r="FY5">
        <v>92.6</v>
      </c>
      <c r="FZ5">
        <v>99.7</v>
      </c>
      <c r="GA5">
        <v>100.4</v>
      </c>
      <c r="GB5">
        <v>104.5</v>
      </c>
      <c r="GC5">
        <v>107.2</v>
      </c>
    </row>
    <row r="6" spans="1:185">
      <c r="A6" t="s">
        <v>475</v>
      </c>
      <c r="B6" t="s">
        <v>572</v>
      </c>
      <c r="C6" s="201">
        <v>94.9</v>
      </c>
      <c r="D6" s="201">
        <v>88.1</v>
      </c>
      <c r="E6" s="201">
        <v>90.3</v>
      </c>
      <c r="F6" s="201">
        <v>90.5</v>
      </c>
      <c r="G6" s="201">
        <v>93</v>
      </c>
      <c r="H6" s="201">
        <v>89.7</v>
      </c>
      <c r="I6" s="201">
        <v>87</v>
      </c>
      <c r="J6" s="201">
        <v>88.1</v>
      </c>
      <c r="K6" s="201">
        <v>88.8</v>
      </c>
      <c r="L6" s="201">
        <v>86.3</v>
      </c>
      <c r="M6" s="201">
        <v>86.3</v>
      </c>
      <c r="N6" s="201">
        <v>88.4</v>
      </c>
      <c r="O6" s="201">
        <v>90.8</v>
      </c>
      <c r="P6" s="201">
        <v>93.5</v>
      </c>
      <c r="Q6" s="201">
        <v>92.9</v>
      </c>
      <c r="R6" s="201">
        <v>96.1</v>
      </c>
      <c r="S6" s="201">
        <v>102.8</v>
      </c>
      <c r="T6" s="201">
        <v>93.2</v>
      </c>
      <c r="U6" s="201">
        <v>88.3</v>
      </c>
      <c r="V6" s="201">
        <v>92.4</v>
      </c>
      <c r="W6" s="201">
        <v>86.1</v>
      </c>
      <c r="X6" s="201">
        <v>87.9</v>
      </c>
      <c r="Y6" s="201">
        <v>90.1</v>
      </c>
      <c r="Z6" s="201">
        <v>91.6</v>
      </c>
      <c r="AA6" s="201">
        <v>90.5</v>
      </c>
      <c r="AB6" s="201">
        <v>94.5</v>
      </c>
      <c r="AC6" s="201">
        <v>99.9</v>
      </c>
      <c r="AD6" s="201">
        <v>96.4</v>
      </c>
      <c r="AE6" s="201">
        <v>101.6</v>
      </c>
      <c r="AF6" s="201">
        <v>99.4</v>
      </c>
      <c r="AG6" s="201">
        <v>92.3</v>
      </c>
      <c r="AH6" s="201">
        <v>90.8</v>
      </c>
      <c r="AI6" s="201">
        <v>99.5</v>
      </c>
      <c r="AJ6" s="201">
        <v>101.1</v>
      </c>
      <c r="AK6" s="201">
        <v>100.2</v>
      </c>
      <c r="AL6" s="201">
        <v>94.4</v>
      </c>
      <c r="AM6" s="201">
        <v>91.8</v>
      </c>
      <c r="AN6" s="201">
        <v>91.2</v>
      </c>
      <c r="AO6" s="201">
        <v>94.1</v>
      </c>
      <c r="AP6" s="201">
        <v>100.6</v>
      </c>
      <c r="AQ6" s="201">
        <v>97.1</v>
      </c>
      <c r="AR6" s="201">
        <v>97.6</v>
      </c>
      <c r="AS6" s="201">
        <v>103.1</v>
      </c>
      <c r="AT6" s="201">
        <v>105.1</v>
      </c>
      <c r="AU6" s="201">
        <v>104.7</v>
      </c>
      <c r="AV6" s="201">
        <v>107.8</v>
      </c>
      <c r="AW6" s="201">
        <v>98.9</v>
      </c>
      <c r="AX6" s="201">
        <v>104.8</v>
      </c>
      <c r="AY6" s="201">
        <v>107</v>
      </c>
      <c r="AZ6" s="201">
        <v>110.8</v>
      </c>
      <c r="BA6" s="201">
        <v>105</v>
      </c>
      <c r="BB6" s="201">
        <v>109.3</v>
      </c>
      <c r="BC6" s="201">
        <v>113.4</v>
      </c>
      <c r="BD6" s="201">
        <v>111.4</v>
      </c>
      <c r="BE6" s="201">
        <v>112.7</v>
      </c>
      <c r="BF6" s="201">
        <v>110.6</v>
      </c>
      <c r="BG6" s="201">
        <v>112.3</v>
      </c>
      <c r="BH6" s="201">
        <v>87</v>
      </c>
      <c r="BI6" s="201">
        <v>76.7</v>
      </c>
      <c r="BJ6" s="201">
        <v>79.7</v>
      </c>
      <c r="BK6" s="201">
        <v>93.1</v>
      </c>
      <c r="BL6" s="201">
        <v>97</v>
      </c>
      <c r="BM6" s="201">
        <v>102.5</v>
      </c>
      <c r="BN6" s="201">
        <v>102.3</v>
      </c>
      <c r="BO6" s="201">
        <v>109.5</v>
      </c>
      <c r="BP6" s="201">
        <v>95.3</v>
      </c>
      <c r="BQ6" s="201">
        <v>94.9</v>
      </c>
      <c r="BR6" s="201">
        <v>103.6</v>
      </c>
      <c r="BS6" s="201">
        <v>107.8</v>
      </c>
      <c r="BT6" s="201">
        <v>107</v>
      </c>
      <c r="BU6" s="201">
        <v>102.9</v>
      </c>
      <c r="BV6" s="201">
        <v>109.4</v>
      </c>
      <c r="BW6" s="201">
        <v>102.9</v>
      </c>
      <c r="BX6" s="201">
        <v>105.1</v>
      </c>
      <c r="BY6" s="201">
        <v>102.1</v>
      </c>
      <c r="BZ6" s="201">
        <v>105.4</v>
      </c>
      <c r="CA6" s="201">
        <v>110.8</v>
      </c>
      <c r="CB6" s="201">
        <v>109.4</v>
      </c>
      <c r="CC6" s="201">
        <v>98.6</v>
      </c>
      <c r="CD6" s="201">
        <v>108.5</v>
      </c>
      <c r="CE6" s="201">
        <v>107.2</v>
      </c>
      <c r="CF6" s="201">
        <v>113.8</v>
      </c>
      <c r="CG6" s="201">
        <v>112.4</v>
      </c>
      <c r="CH6" s="201">
        <v>108</v>
      </c>
      <c r="CI6" s="201">
        <v>110.8</v>
      </c>
      <c r="CJ6" s="201">
        <v>109.7</v>
      </c>
      <c r="CK6" s="201">
        <v>111.1</v>
      </c>
      <c r="CL6" s="201">
        <v>114.3</v>
      </c>
      <c r="CM6" s="201">
        <v>106.9</v>
      </c>
      <c r="CN6" s="201">
        <v>103.9</v>
      </c>
      <c r="CO6" s="201">
        <v>101</v>
      </c>
      <c r="CP6" s="201">
        <v>105.2</v>
      </c>
      <c r="CQ6" s="201">
        <v>108.5</v>
      </c>
      <c r="CR6" s="201">
        <v>115.6</v>
      </c>
      <c r="CS6" s="201">
        <v>121.7</v>
      </c>
      <c r="CT6" s="201">
        <v>121.4</v>
      </c>
      <c r="CU6" s="201">
        <v>116.7</v>
      </c>
      <c r="CV6" s="201">
        <v>113.8</v>
      </c>
      <c r="CW6" s="201">
        <v>107.3</v>
      </c>
      <c r="CX6" s="201">
        <v>104</v>
      </c>
      <c r="CY6" s="201">
        <v>110.9</v>
      </c>
      <c r="CZ6" s="201">
        <v>112.9</v>
      </c>
      <c r="DA6" s="201">
        <v>108.5</v>
      </c>
      <c r="DB6" s="201">
        <v>107.1</v>
      </c>
      <c r="DC6" s="201">
        <v>111.4</v>
      </c>
      <c r="DD6" s="201">
        <v>118.9</v>
      </c>
      <c r="DE6" s="201">
        <v>120.1</v>
      </c>
      <c r="DF6" s="201">
        <v>112.2</v>
      </c>
      <c r="DG6" s="201">
        <v>125.2</v>
      </c>
      <c r="DH6" s="201">
        <v>122.8</v>
      </c>
      <c r="DI6" s="201">
        <v>112.9</v>
      </c>
      <c r="DJ6" s="201">
        <v>115.3</v>
      </c>
      <c r="DK6" s="201">
        <v>112.9</v>
      </c>
      <c r="DL6" s="201">
        <v>115.6</v>
      </c>
      <c r="DM6" s="201">
        <v>104</v>
      </c>
      <c r="DN6" s="201">
        <v>105.3</v>
      </c>
      <c r="DO6" s="201">
        <v>110.8</v>
      </c>
      <c r="DP6" s="201">
        <v>111.6</v>
      </c>
      <c r="DQ6" s="201">
        <v>109.6</v>
      </c>
      <c r="DR6" s="201">
        <v>112.2</v>
      </c>
      <c r="DS6" s="201">
        <v>111</v>
      </c>
      <c r="DT6" s="201">
        <v>113.6</v>
      </c>
      <c r="DU6" s="201">
        <v>110.6</v>
      </c>
      <c r="DV6" s="201">
        <v>114.9</v>
      </c>
      <c r="DW6" s="201">
        <v>110.1</v>
      </c>
      <c r="DX6" s="201">
        <v>101.3</v>
      </c>
      <c r="DY6" s="201">
        <v>101.7</v>
      </c>
      <c r="DZ6" s="201">
        <v>110.6</v>
      </c>
      <c r="EA6" s="201">
        <v>108.9</v>
      </c>
      <c r="EB6" s="201">
        <v>106.2</v>
      </c>
      <c r="EC6" s="201">
        <v>106.8</v>
      </c>
      <c r="ED6" s="201">
        <v>114.1</v>
      </c>
      <c r="EE6" s="201">
        <v>112.9</v>
      </c>
      <c r="EF6" s="201">
        <v>115</v>
      </c>
      <c r="EG6" s="201">
        <v>110.8</v>
      </c>
      <c r="EH6" s="201">
        <v>101.9</v>
      </c>
      <c r="EI6" s="201">
        <v>105.9</v>
      </c>
      <c r="EJ6" s="201">
        <v>103</v>
      </c>
      <c r="EK6" s="201">
        <v>101.5</v>
      </c>
      <c r="EL6" s="201">
        <v>89.6</v>
      </c>
      <c r="EM6" s="201">
        <v>96.1</v>
      </c>
      <c r="EN6" s="201">
        <v>104.3</v>
      </c>
      <c r="EO6" s="201">
        <v>107.3</v>
      </c>
      <c r="EP6" s="201">
        <v>106.1</v>
      </c>
      <c r="EQ6" s="201">
        <v>100.3</v>
      </c>
      <c r="ER6" s="201">
        <v>99</v>
      </c>
      <c r="ES6" s="201">
        <v>93.6</v>
      </c>
      <c r="ET6" s="201">
        <v>95.3</v>
      </c>
      <c r="EU6" s="201">
        <v>94.8</v>
      </c>
      <c r="EV6" s="201">
        <v>95.8</v>
      </c>
      <c r="EW6" s="201">
        <v>96.6</v>
      </c>
      <c r="EY6">
        <v>96.8</v>
      </c>
      <c r="EZ6">
        <v>98.4</v>
      </c>
      <c r="FA6">
        <v>100.2</v>
      </c>
      <c r="FB6">
        <v>97.9</v>
      </c>
      <c r="FC6">
        <v>98.4</v>
      </c>
      <c r="FD6">
        <v>101.5</v>
      </c>
      <c r="FE6">
        <v>95.1</v>
      </c>
      <c r="FF6">
        <v>92.5</v>
      </c>
      <c r="FG6">
        <v>90.2</v>
      </c>
      <c r="FH6">
        <v>92.9</v>
      </c>
      <c r="FI6">
        <v>98.3</v>
      </c>
      <c r="FJ6">
        <v>99.4</v>
      </c>
      <c r="FK6">
        <v>98.2</v>
      </c>
      <c r="FL6">
        <v>99.1</v>
      </c>
      <c r="FM6">
        <v>101.6</v>
      </c>
      <c r="FN6">
        <v>101.8</v>
      </c>
      <c r="FO6">
        <v>101.5</v>
      </c>
      <c r="FP6">
        <v>102.4</v>
      </c>
      <c r="FQ6">
        <v>102.6</v>
      </c>
      <c r="FR6">
        <v>102.9</v>
      </c>
      <c r="FS6">
        <v>104</v>
      </c>
      <c r="FT6">
        <v>103.2</v>
      </c>
      <c r="FU6">
        <v>103.1</v>
      </c>
      <c r="FV6">
        <v>102.8</v>
      </c>
      <c r="FW6">
        <v>104.8</v>
      </c>
      <c r="FX6">
        <v>101.8</v>
      </c>
      <c r="FY6">
        <v>101.6</v>
      </c>
      <c r="FZ6">
        <v>93.7</v>
      </c>
      <c r="GA6">
        <v>99</v>
      </c>
      <c r="GB6">
        <v>94.4</v>
      </c>
      <c r="GC6">
        <v>95.6</v>
      </c>
    </row>
    <row r="7" spans="1:185">
      <c r="A7" t="s">
        <v>475</v>
      </c>
      <c r="B7" t="s">
        <v>573</v>
      </c>
      <c r="C7" s="201">
        <v>89.9</v>
      </c>
      <c r="D7" s="201">
        <v>89.5</v>
      </c>
      <c r="E7" s="201">
        <v>86.4</v>
      </c>
      <c r="F7" s="201">
        <v>86.7</v>
      </c>
      <c r="G7" s="201">
        <v>90.1</v>
      </c>
      <c r="H7" s="201">
        <v>88.9</v>
      </c>
      <c r="I7" s="201">
        <v>89.3</v>
      </c>
      <c r="J7" s="201">
        <v>83.9</v>
      </c>
      <c r="K7" s="201">
        <v>92.7</v>
      </c>
      <c r="L7" s="201">
        <v>92.9</v>
      </c>
      <c r="M7" s="201">
        <v>93.3</v>
      </c>
      <c r="N7" s="201">
        <v>95.6</v>
      </c>
      <c r="O7" s="201">
        <v>90.9</v>
      </c>
      <c r="P7" s="201">
        <v>95.2</v>
      </c>
      <c r="Q7" s="201">
        <v>94.7</v>
      </c>
      <c r="R7" s="201">
        <v>99.5</v>
      </c>
      <c r="S7" s="201">
        <v>103.7</v>
      </c>
      <c r="T7" s="201">
        <v>73.7</v>
      </c>
      <c r="U7" s="201">
        <v>76.400000000000006</v>
      </c>
      <c r="V7" s="201">
        <v>94</v>
      </c>
      <c r="W7" s="201">
        <v>97.6</v>
      </c>
      <c r="X7" s="201">
        <v>98.2</v>
      </c>
      <c r="Y7" s="201">
        <v>98.8</v>
      </c>
      <c r="Z7" s="201">
        <v>84.5</v>
      </c>
      <c r="AA7" s="201">
        <v>80.8</v>
      </c>
      <c r="AB7" s="201">
        <v>98.7</v>
      </c>
      <c r="AC7" s="201">
        <v>104.9</v>
      </c>
      <c r="AD7" s="201">
        <v>105.8</v>
      </c>
      <c r="AE7" s="201">
        <v>97.3</v>
      </c>
      <c r="AF7" s="201">
        <v>89.9</v>
      </c>
      <c r="AG7" s="201">
        <v>95.4</v>
      </c>
      <c r="AH7" s="201">
        <v>102.4</v>
      </c>
      <c r="AI7" s="201">
        <v>107.4</v>
      </c>
      <c r="AJ7" s="201">
        <v>106.1</v>
      </c>
      <c r="AK7" s="201">
        <v>100.8</v>
      </c>
      <c r="AL7" s="201">
        <v>98.2</v>
      </c>
      <c r="AM7" s="201">
        <v>101.7</v>
      </c>
      <c r="AN7" s="201">
        <v>107.3</v>
      </c>
      <c r="AO7" s="201">
        <v>102</v>
      </c>
      <c r="AP7" s="201">
        <v>102.6</v>
      </c>
      <c r="AQ7" s="201">
        <v>98.3</v>
      </c>
      <c r="AR7" s="201">
        <v>97.3</v>
      </c>
      <c r="AS7" s="201">
        <v>95.6</v>
      </c>
      <c r="AT7" s="201">
        <v>94.6</v>
      </c>
      <c r="AU7" s="201">
        <v>98.1</v>
      </c>
      <c r="AV7" s="201">
        <v>107.7</v>
      </c>
      <c r="AW7" s="201">
        <v>117.5</v>
      </c>
      <c r="AX7" s="201">
        <v>118.6</v>
      </c>
      <c r="AY7" s="201">
        <v>108.6</v>
      </c>
      <c r="AZ7" s="201">
        <v>110.5</v>
      </c>
      <c r="BA7" s="201">
        <v>108.7</v>
      </c>
      <c r="BB7" s="201">
        <v>106.6</v>
      </c>
      <c r="BC7" s="201">
        <v>111.7</v>
      </c>
      <c r="BD7" s="201">
        <v>122.6</v>
      </c>
      <c r="BE7" s="201">
        <v>120.3</v>
      </c>
      <c r="BF7" s="201">
        <v>120</v>
      </c>
      <c r="BG7" s="201">
        <v>122.3</v>
      </c>
      <c r="BH7" s="201">
        <v>114.9</v>
      </c>
      <c r="BI7" s="201">
        <v>120.6</v>
      </c>
      <c r="BJ7" s="201">
        <v>120.8</v>
      </c>
      <c r="BK7" s="201">
        <v>116.8</v>
      </c>
      <c r="BL7" s="201">
        <v>102.6</v>
      </c>
      <c r="BM7" s="201">
        <v>105.7</v>
      </c>
      <c r="BN7" s="201">
        <v>107.2</v>
      </c>
      <c r="BO7" s="201">
        <v>94.1</v>
      </c>
      <c r="BP7" s="201">
        <v>86</v>
      </c>
      <c r="BQ7" s="201">
        <v>86.2</v>
      </c>
      <c r="BR7" s="201">
        <v>87.9</v>
      </c>
      <c r="BS7" s="201">
        <v>98.2</v>
      </c>
      <c r="BT7" s="201">
        <v>98.9</v>
      </c>
      <c r="BU7" s="201">
        <v>101.6</v>
      </c>
      <c r="BV7" s="201">
        <v>105.3</v>
      </c>
      <c r="BW7" s="201">
        <v>107</v>
      </c>
      <c r="BX7" s="201">
        <v>108.1</v>
      </c>
      <c r="BY7" s="201">
        <v>100.2</v>
      </c>
      <c r="BZ7" s="201">
        <v>107.1</v>
      </c>
      <c r="CA7" s="201">
        <v>109.4</v>
      </c>
      <c r="CB7" s="201">
        <v>104.4</v>
      </c>
      <c r="CC7" s="201">
        <v>107.2</v>
      </c>
      <c r="CD7" s="201">
        <v>104.4</v>
      </c>
      <c r="CE7" s="201">
        <v>104.8</v>
      </c>
      <c r="CF7" s="201">
        <v>113</v>
      </c>
      <c r="CG7" s="201">
        <v>111.9</v>
      </c>
      <c r="CH7" s="201">
        <v>107.2</v>
      </c>
      <c r="CI7" s="201">
        <v>106.3</v>
      </c>
      <c r="CJ7" s="201">
        <v>105</v>
      </c>
      <c r="CK7" s="201">
        <v>110.5</v>
      </c>
      <c r="CL7" s="201">
        <v>111</v>
      </c>
      <c r="CM7" s="201">
        <v>110.8</v>
      </c>
      <c r="CN7" s="201">
        <v>106.1</v>
      </c>
      <c r="CO7" s="201">
        <v>111</v>
      </c>
      <c r="CP7" s="201">
        <v>113.5</v>
      </c>
      <c r="CQ7" s="201">
        <v>111.7</v>
      </c>
      <c r="CR7" s="201">
        <v>103.2</v>
      </c>
      <c r="CS7" s="201">
        <v>108.5</v>
      </c>
      <c r="CT7" s="201">
        <v>109.9</v>
      </c>
      <c r="CU7" s="201">
        <v>108</v>
      </c>
      <c r="CV7" s="201">
        <v>110.1</v>
      </c>
      <c r="CW7" s="201">
        <v>107.4</v>
      </c>
      <c r="CX7" s="201">
        <v>104</v>
      </c>
      <c r="CY7" s="201">
        <v>97.5</v>
      </c>
      <c r="CZ7" s="201">
        <v>90.3</v>
      </c>
      <c r="DA7" s="201">
        <v>90.4</v>
      </c>
      <c r="DB7" s="201">
        <v>99.2</v>
      </c>
      <c r="DC7" s="201">
        <v>105.5</v>
      </c>
      <c r="DD7" s="201">
        <v>104.7</v>
      </c>
      <c r="DE7" s="201">
        <v>106.2</v>
      </c>
      <c r="DF7" s="201">
        <v>101.5</v>
      </c>
      <c r="DG7" s="201">
        <v>96.9</v>
      </c>
      <c r="DH7" s="201">
        <v>94.6</v>
      </c>
      <c r="DI7" s="201">
        <v>96.1</v>
      </c>
      <c r="DJ7" s="201">
        <v>95.8</v>
      </c>
      <c r="DK7" s="201">
        <v>97.8</v>
      </c>
      <c r="DL7" s="201">
        <v>96.5</v>
      </c>
      <c r="DM7" s="201">
        <v>94.7</v>
      </c>
      <c r="DN7" s="201">
        <v>95.7</v>
      </c>
      <c r="DO7" s="201">
        <v>95.8</v>
      </c>
      <c r="DP7" s="201">
        <v>95.1</v>
      </c>
      <c r="DQ7" s="201">
        <v>95.3</v>
      </c>
      <c r="DR7" s="201">
        <v>98.1</v>
      </c>
      <c r="DS7" s="201">
        <v>99.1</v>
      </c>
      <c r="DT7" s="201">
        <v>102.1</v>
      </c>
      <c r="DU7" s="201">
        <v>100.8</v>
      </c>
      <c r="DV7" s="201">
        <v>100.5</v>
      </c>
      <c r="DW7" s="201">
        <v>99.3</v>
      </c>
      <c r="DX7" s="201">
        <v>99.7</v>
      </c>
      <c r="DY7" s="201">
        <v>96.9</v>
      </c>
      <c r="DZ7" s="201">
        <v>96.3</v>
      </c>
      <c r="EA7" s="201">
        <v>99.6</v>
      </c>
      <c r="EB7" s="201">
        <v>99.1</v>
      </c>
      <c r="EC7" s="201">
        <v>101</v>
      </c>
      <c r="ED7" s="201">
        <v>105.3</v>
      </c>
      <c r="EE7" s="201">
        <v>104.9</v>
      </c>
      <c r="EF7" s="201">
        <v>102.7</v>
      </c>
      <c r="EG7" s="201">
        <v>104.3</v>
      </c>
      <c r="EH7" s="201">
        <v>103.6</v>
      </c>
      <c r="EI7" s="201">
        <v>105</v>
      </c>
      <c r="EJ7" s="201">
        <v>103.7</v>
      </c>
      <c r="EK7" s="201">
        <v>101.4</v>
      </c>
      <c r="EL7" s="201">
        <v>100.1</v>
      </c>
      <c r="EM7" s="201">
        <v>98.8</v>
      </c>
      <c r="EN7" s="201">
        <v>99.2</v>
      </c>
      <c r="EO7" s="201">
        <v>94.5</v>
      </c>
      <c r="EP7" s="201">
        <v>101.8</v>
      </c>
      <c r="EQ7" s="201">
        <v>101.3</v>
      </c>
      <c r="ER7" s="201">
        <v>103.9</v>
      </c>
      <c r="ES7" s="201">
        <v>103.8</v>
      </c>
      <c r="ET7" s="201">
        <v>102.2</v>
      </c>
      <c r="EU7" s="201">
        <v>93.3</v>
      </c>
      <c r="EV7" s="201">
        <v>100.9</v>
      </c>
      <c r="EW7" s="201">
        <v>103</v>
      </c>
      <c r="EX7">
        <v>102.5</v>
      </c>
      <c r="EY7">
        <v>100.8</v>
      </c>
      <c r="EZ7">
        <v>102.6</v>
      </c>
      <c r="FA7">
        <v>96.1</v>
      </c>
      <c r="FB7">
        <v>94.1</v>
      </c>
      <c r="FC7">
        <v>83</v>
      </c>
      <c r="FD7">
        <v>86.9</v>
      </c>
      <c r="FE7">
        <v>87.6</v>
      </c>
      <c r="FF7">
        <v>92.5</v>
      </c>
      <c r="FG7">
        <v>97.8</v>
      </c>
      <c r="FH7">
        <v>98.3</v>
      </c>
      <c r="FI7">
        <v>94.2</v>
      </c>
      <c r="FJ7">
        <v>96</v>
      </c>
      <c r="FK7">
        <v>94</v>
      </c>
      <c r="FL7">
        <v>96.3</v>
      </c>
      <c r="FM7">
        <v>96.9</v>
      </c>
      <c r="FN7">
        <v>99.3</v>
      </c>
      <c r="FO7">
        <v>96.6</v>
      </c>
      <c r="FP7">
        <v>96.1</v>
      </c>
      <c r="FQ7">
        <v>101.7</v>
      </c>
      <c r="FR7">
        <v>98.5</v>
      </c>
      <c r="FS7">
        <v>100.1</v>
      </c>
      <c r="FT7">
        <v>94.9</v>
      </c>
      <c r="FU7">
        <v>96.2</v>
      </c>
      <c r="FV7">
        <v>98.9</v>
      </c>
      <c r="FW7">
        <v>96.9</v>
      </c>
      <c r="FX7">
        <v>70.599999999999994</v>
      </c>
      <c r="FY7">
        <v>80.900000000000006</v>
      </c>
      <c r="FZ7">
        <v>89.8</v>
      </c>
      <c r="GA7">
        <v>96.4</v>
      </c>
      <c r="GB7">
        <v>95.2</v>
      </c>
      <c r="GC7">
        <v>100.6</v>
      </c>
    </row>
    <row r="8" spans="1:185">
      <c r="A8" t="s">
        <v>475</v>
      </c>
      <c r="B8" t="s">
        <v>574</v>
      </c>
      <c r="C8" s="201">
        <v>88.5</v>
      </c>
      <c r="D8" s="201">
        <v>83</v>
      </c>
      <c r="E8" s="201">
        <v>83.4</v>
      </c>
      <c r="F8" s="201">
        <v>84.5</v>
      </c>
      <c r="G8" s="201">
        <v>85</v>
      </c>
      <c r="H8" s="201">
        <v>94.1</v>
      </c>
      <c r="I8" s="201">
        <v>94.8</v>
      </c>
      <c r="J8" s="201">
        <v>77.900000000000006</v>
      </c>
      <c r="K8" s="201">
        <v>91.9</v>
      </c>
      <c r="L8" s="201">
        <v>97</v>
      </c>
      <c r="M8" s="201">
        <v>95.3</v>
      </c>
      <c r="N8" s="201">
        <v>92.4</v>
      </c>
      <c r="O8" s="201">
        <v>90.7</v>
      </c>
      <c r="P8" s="201">
        <v>93</v>
      </c>
      <c r="Q8" s="201">
        <v>90.7</v>
      </c>
      <c r="R8" s="201">
        <v>93.8</v>
      </c>
      <c r="S8" s="201">
        <v>91.5</v>
      </c>
      <c r="T8" s="201">
        <v>91.9</v>
      </c>
      <c r="U8" s="201">
        <v>87.9</v>
      </c>
      <c r="V8" s="201">
        <v>88.9</v>
      </c>
      <c r="W8" s="201">
        <v>89.9</v>
      </c>
      <c r="X8" s="201">
        <v>89.7</v>
      </c>
      <c r="Y8" s="201">
        <v>91.1</v>
      </c>
      <c r="Z8" s="201">
        <v>92.3</v>
      </c>
      <c r="AA8" s="201">
        <v>90.6</v>
      </c>
      <c r="AB8" s="201">
        <v>90.2</v>
      </c>
      <c r="AC8" s="201">
        <v>86.7</v>
      </c>
      <c r="AD8" s="201">
        <v>88.8</v>
      </c>
      <c r="AE8" s="201">
        <v>88.2</v>
      </c>
      <c r="AF8" s="201">
        <v>88</v>
      </c>
      <c r="AG8" s="201">
        <v>88.9</v>
      </c>
      <c r="AH8" s="201">
        <v>90.3</v>
      </c>
      <c r="AI8" s="201">
        <v>88.5</v>
      </c>
      <c r="AJ8" s="201">
        <v>89.6</v>
      </c>
      <c r="AK8" s="201">
        <v>98.1</v>
      </c>
      <c r="AL8" s="201">
        <v>93.2</v>
      </c>
      <c r="AM8" s="201">
        <v>90.3</v>
      </c>
      <c r="AN8" s="201">
        <v>87.4</v>
      </c>
      <c r="AO8" s="201">
        <v>84.8</v>
      </c>
      <c r="AP8" s="201">
        <v>83.2</v>
      </c>
      <c r="AQ8" s="201">
        <v>90</v>
      </c>
      <c r="AR8" s="201">
        <v>89.5</v>
      </c>
      <c r="AS8" s="201">
        <v>89.8</v>
      </c>
      <c r="AT8" s="201">
        <v>92.4</v>
      </c>
      <c r="AU8" s="201">
        <v>95.4</v>
      </c>
      <c r="AV8" s="201">
        <v>92.6</v>
      </c>
      <c r="AW8" s="201">
        <v>92.3</v>
      </c>
      <c r="AX8" s="201">
        <v>93.8</v>
      </c>
      <c r="AY8" s="201">
        <v>90.8</v>
      </c>
      <c r="AZ8" s="201">
        <v>91.4</v>
      </c>
      <c r="BA8" s="201">
        <v>92.4</v>
      </c>
      <c r="BB8" s="201">
        <v>86.8</v>
      </c>
      <c r="BC8" s="201">
        <v>87.5</v>
      </c>
      <c r="BD8" s="201">
        <v>86.7</v>
      </c>
      <c r="BE8" s="201">
        <v>87.2</v>
      </c>
      <c r="BF8" s="201">
        <v>85.2</v>
      </c>
      <c r="BG8" s="201">
        <v>86.3</v>
      </c>
      <c r="BH8" s="201">
        <v>89.8</v>
      </c>
      <c r="BI8" s="201">
        <v>92.6</v>
      </c>
      <c r="BJ8" s="201">
        <v>95.6</v>
      </c>
      <c r="BK8" s="201">
        <v>101</v>
      </c>
      <c r="BL8" s="201">
        <v>104.2</v>
      </c>
      <c r="BM8" s="201">
        <v>105.5</v>
      </c>
      <c r="BN8" s="201">
        <v>103.5</v>
      </c>
      <c r="BO8" s="201">
        <v>110.1</v>
      </c>
      <c r="BP8" s="201">
        <v>111.4</v>
      </c>
      <c r="BQ8" s="201">
        <v>110.6</v>
      </c>
      <c r="BR8" s="201">
        <v>114.6</v>
      </c>
      <c r="BS8" s="201">
        <v>113.1</v>
      </c>
      <c r="BT8" s="201">
        <v>107.7</v>
      </c>
      <c r="BU8" s="201">
        <v>107.9</v>
      </c>
      <c r="BV8" s="201">
        <v>105.8</v>
      </c>
      <c r="BW8" s="201">
        <v>101.1</v>
      </c>
      <c r="BX8" s="201">
        <v>97.7</v>
      </c>
      <c r="BY8" s="201">
        <v>101.4</v>
      </c>
      <c r="BZ8" s="201">
        <v>105.8</v>
      </c>
      <c r="CA8" s="201">
        <v>110.3</v>
      </c>
      <c r="CB8" s="201">
        <v>103.3</v>
      </c>
      <c r="CC8" s="201">
        <v>109.3</v>
      </c>
      <c r="CD8" s="201">
        <v>95.9</v>
      </c>
      <c r="CE8" s="201">
        <v>95.4</v>
      </c>
      <c r="CF8" s="201">
        <v>97.2</v>
      </c>
      <c r="CG8" s="201">
        <v>111.9</v>
      </c>
      <c r="CH8" s="201">
        <v>112</v>
      </c>
      <c r="CI8" s="201">
        <v>108.4</v>
      </c>
      <c r="CJ8" s="201">
        <v>104.9</v>
      </c>
      <c r="CK8" s="201">
        <v>103.6</v>
      </c>
      <c r="CL8" s="201">
        <v>90</v>
      </c>
      <c r="CM8" s="201">
        <v>85.1</v>
      </c>
      <c r="CN8" s="201">
        <v>100</v>
      </c>
      <c r="CO8" s="201">
        <v>108.3</v>
      </c>
      <c r="CP8" s="201">
        <v>108.4</v>
      </c>
      <c r="CQ8" s="201">
        <v>104.7</v>
      </c>
      <c r="CR8" s="201">
        <v>104</v>
      </c>
      <c r="CS8" s="201">
        <v>101.1</v>
      </c>
      <c r="CT8" s="201">
        <v>103.6</v>
      </c>
      <c r="CU8" s="201">
        <v>101.9</v>
      </c>
      <c r="CV8" s="201">
        <v>101.6</v>
      </c>
      <c r="CW8" s="201">
        <v>105.5</v>
      </c>
      <c r="CX8" s="201">
        <v>101.3</v>
      </c>
      <c r="CY8" s="201">
        <v>99.8</v>
      </c>
      <c r="CZ8" s="201">
        <v>106.3</v>
      </c>
      <c r="DA8" s="201">
        <v>106.9</v>
      </c>
      <c r="DB8" s="201">
        <v>107.8</v>
      </c>
      <c r="DC8" s="201">
        <v>103.8</v>
      </c>
      <c r="DD8" s="201">
        <v>105.7</v>
      </c>
      <c r="DE8" s="201">
        <v>107.3</v>
      </c>
      <c r="DF8" s="201">
        <v>108.8</v>
      </c>
      <c r="DG8" s="201">
        <v>108</v>
      </c>
      <c r="DH8" s="201">
        <v>104.8</v>
      </c>
      <c r="DI8" s="201">
        <v>106.2</v>
      </c>
      <c r="DJ8" s="201">
        <v>90.9</v>
      </c>
      <c r="DK8" s="201">
        <v>85.8</v>
      </c>
      <c r="DL8" s="201">
        <v>89.8</v>
      </c>
      <c r="DM8" s="201">
        <v>96.7</v>
      </c>
      <c r="DN8" s="201">
        <v>95.1</v>
      </c>
      <c r="DO8" s="201">
        <v>99</v>
      </c>
      <c r="DP8" s="201">
        <v>101.7</v>
      </c>
      <c r="DQ8" s="201">
        <v>99.2</v>
      </c>
      <c r="DR8" s="201">
        <v>94.9</v>
      </c>
      <c r="DS8" s="201">
        <v>97.4</v>
      </c>
      <c r="DT8" s="201">
        <v>97.3</v>
      </c>
      <c r="DU8" s="201">
        <v>98.8</v>
      </c>
      <c r="DV8" s="201">
        <v>101.8</v>
      </c>
      <c r="DW8" s="201">
        <v>94.4</v>
      </c>
      <c r="DX8" s="201">
        <v>97.6</v>
      </c>
      <c r="DY8" s="201">
        <v>94.6</v>
      </c>
      <c r="DZ8" s="201">
        <v>97.7</v>
      </c>
      <c r="EA8" s="201">
        <v>91</v>
      </c>
      <c r="EB8" s="201">
        <v>89</v>
      </c>
      <c r="EC8" s="201">
        <v>81.3</v>
      </c>
      <c r="ED8" s="201">
        <v>81.2</v>
      </c>
      <c r="EE8" s="201">
        <v>75</v>
      </c>
      <c r="EF8" s="201">
        <v>71.2</v>
      </c>
      <c r="EG8" s="201">
        <v>75.599999999999994</v>
      </c>
      <c r="EH8" s="201">
        <v>71.3</v>
      </c>
      <c r="EI8" s="201">
        <v>74</v>
      </c>
      <c r="EJ8" s="201">
        <v>78.400000000000006</v>
      </c>
      <c r="EK8" s="201">
        <v>82</v>
      </c>
      <c r="EL8" s="201">
        <v>83.9</v>
      </c>
      <c r="EM8" s="201">
        <v>83.5</v>
      </c>
      <c r="EN8" s="201">
        <v>76</v>
      </c>
      <c r="EO8" s="201">
        <v>79.400000000000006</v>
      </c>
      <c r="EP8" s="201">
        <v>82.3</v>
      </c>
      <c r="EQ8" s="201">
        <v>82.2</v>
      </c>
      <c r="ER8" s="201">
        <v>83.2</v>
      </c>
      <c r="ES8" s="201">
        <v>84.1</v>
      </c>
      <c r="ET8" s="201">
        <v>88</v>
      </c>
      <c r="EU8" s="201">
        <v>87.9</v>
      </c>
      <c r="EV8" s="201">
        <v>91.3</v>
      </c>
      <c r="EW8" s="201">
        <v>89.7</v>
      </c>
      <c r="EY8">
        <v>91.1</v>
      </c>
      <c r="EZ8">
        <v>95.4</v>
      </c>
      <c r="FA8">
        <v>96</v>
      </c>
      <c r="FB8">
        <v>99.8</v>
      </c>
      <c r="FC8">
        <v>106.2</v>
      </c>
      <c r="FD8">
        <v>99.5</v>
      </c>
      <c r="FE8">
        <v>90.9</v>
      </c>
      <c r="FF8">
        <v>92</v>
      </c>
      <c r="FG8">
        <v>92</v>
      </c>
      <c r="FH8">
        <v>94.2</v>
      </c>
      <c r="FI8">
        <v>93.2</v>
      </c>
      <c r="FJ8">
        <v>90.5</v>
      </c>
      <c r="FK8">
        <v>87.9</v>
      </c>
      <c r="FL8">
        <v>92.8</v>
      </c>
      <c r="FM8">
        <v>91.3</v>
      </c>
      <c r="FN8">
        <v>90.7</v>
      </c>
      <c r="FO8">
        <v>86.6</v>
      </c>
      <c r="FP8">
        <v>88</v>
      </c>
      <c r="FQ8">
        <v>88.1</v>
      </c>
      <c r="FR8">
        <v>92.6</v>
      </c>
      <c r="FS8">
        <v>89.8</v>
      </c>
      <c r="FT8">
        <v>89.7</v>
      </c>
      <c r="FU8">
        <v>92.1</v>
      </c>
      <c r="FV8">
        <v>89.9</v>
      </c>
      <c r="FW8">
        <v>89.5</v>
      </c>
      <c r="FX8">
        <v>92.7</v>
      </c>
      <c r="FY8">
        <v>86.2</v>
      </c>
      <c r="FZ8">
        <v>76.599999999999994</v>
      </c>
      <c r="GA8">
        <v>69.900000000000006</v>
      </c>
      <c r="GB8">
        <v>68.599999999999994</v>
      </c>
      <c r="GC8">
        <v>68</v>
      </c>
    </row>
    <row r="9" spans="1:185">
      <c r="A9" t="s">
        <v>476</v>
      </c>
      <c r="B9" t="s">
        <v>570</v>
      </c>
      <c r="C9" s="201">
        <v>108.9</v>
      </c>
      <c r="D9" s="201">
        <v>112.9</v>
      </c>
      <c r="E9" s="201">
        <v>109.9</v>
      </c>
      <c r="F9" s="201">
        <v>106.7</v>
      </c>
      <c r="G9" s="201">
        <v>96.7</v>
      </c>
      <c r="H9" s="201">
        <v>94.9</v>
      </c>
      <c r="I9" s="201">
        <v>99.6</v>
      </c>
      <c r="J9" s="201">
        <v>104.9</v>
      </c>
      <c r="K9" s="201">
        <v>104.6</v>
      </c>
      <c r="L9" s="201">
        <v>102.6</v>
      </c>
      <c r="M9" s="201">
        <v>99.7</v>
      </c>
      <c r="N9" s="201">
        <v>96.4</v>
      </c>
      <c r="O9" s="201">
        <v>97.6</v>
      </c>
      <c r="P9" s="201">
        <v>95.7</v>
      </c>
      <c r="Q9" s="201">
        <v>98.7</v>
      </c>
      <c r="R9" s="201">
        <v>100.9</v>
      </c>
      <c r="S9" s="201">
        <v>102.5</v>
      </c>
      <c r="T9" s="201">
        <v>103.8</v>
      </c>
      <c r="U9" s="201">
        <v>103.4</v>
      </c>
      <c r="V9" s="201">
        <v>101.5</v>
      </c>
      <c r="W9" s="201">
        <v>111.5</v>
      </c>
      <c r="X9" s="201">
        <v>108.3</v>
      </c>
      <c r="Y9" s="201">
        <v>82.9</v>
      </c>
      <c r="Z9" s="201">
        <v>84.5</v>
      </c>
      <c r="AA9" s="201">
        <v>86</v>
      </c>
      <c r="AB9" s="201">
        <v>81.5</v>
      </c>
      <c r="AC9" s="201">
        <v>95.6</v>
      </c>
      <c r="AD9" s="201">
        <v>103.1</v>
      </c>
      <c r="AE9" s="201">
        <v>92.3</v>
      </c>
      <c r="AF9" s="201">
        <v>92.3</v>
      </c>
      <c r="AG9" s="201">
        <v>93.7</v>
      </c>
      <c r="AH9" s="201">
        <v>108.3</v>
      </c>
      <c r="AI9" s="201">
        <v>111</v>
      </c>
      <c r="AJ9" s="201">
        <v>112.9</v>
      </c>
      <c r="AK9" s="201">
        <v>112.4</v>
      </c>
      <c r="AL9" s="201">
        <v>104.2</v>
      </c>
      <c r="AM9" s="201">
        <v>105.1</v>
      </c>
      <c r="AN9" s="201">
        <v>103.7</v>
      </c>
      <c r="AO9" s="201">
        <v>109.4</v>
      </c>
      <c r="AP9" s="201">
        <v>102.6</v>
      </c>
      <c r="AQ9" s="201">
        <v>99.7</v>
      </c>
      <c r="AR9" s="201">
        <v>97</v>
      </c>
      <c r="AS9" s="201">
        <v>107</v>
      </c>
      <c r="AT9" s="201">
        <v>98.7</v>
      </c>
      <c r="AU9" s="201">
        <v>104</v>
      </c>
      <c r="AV9" s="201">
        <v>106.2</v>
      </c>
      <c r="AW9" s="201">
        <v>99.1</v>
      </c>
      <c r="AX9" s="201">
        <v>104.9</v>
      </c>
      <c r="AY9" s="201">
        <v>102.1</v>
      </c>
      <c r="AZ9" s="201">
        <v>104.7</v>
      </c>
      <c r="BA9" s="201">
        <v>103.1</v>
      </c>
      <c r="BB9" s="201">
        <v>105.5</v>
      </c>
      <c r="BC9" s="201">
        <v>118.9</v>
      </c>
      <c r="BD9" s="201">
        <v>119.4</v>
      </c>
      <c r="BE9" s="201">
        <v>120.3</v>
      </c>
      <c r="BF9" s="201">
        <v>119.7</v>
      </c>
      <c r="BG9" s="201">
        <v>115.9</v>
      </c>
      <c r="BH9" s="201">
        <v>112.5</v>
      </c>
      <c r="BI9" s="201">
        <v>115.3</v>
      </c>
      <c r="BJ9" s="201">
        <v>119.5</v>
      </c>
      <c r="BK9" s="201">
        <v>114.8</v>
      </c>
      <c r="BL9" s="201">
        <v>118.9</v>
      </c>
      <c r="BM9" s="201">
        <v>119.1</v>
      </c>
      <c r="BN9" s="201">
        <v>120.8</v>
      </c>
      <c r="BO9" s="201">
        <v>114.5</v>
      </c>
      <c r="BP9" s="201">
        <v>116.1</v>
      </c>
      <c r="BQ9" s="201">
        <v>118.7</v>
      </c>
      <c r="BR9" s="201">
        <v>114.6</v>
      </c>
      <c r="BS9" s="201">
        <v>106.1</v>
      </c>
      <c r="BT9" s="201">
        <v>119.3</v>
      </c>
      <c r="BU9" s="201">
        <v>111</v>
      </c>
      <c r="BV9" s="201">
        <v>105.7</v>
      </c>
      <c r="BW9" s="201">
        <v>109.1</v>
      </c>
      <c r="BX9" s="201">
        <v>113.8</v>
      </c>
      <c r="BY9" s="201">
        <v>112.3</v>
      </c>
      <c r="BZ9" s="201">
        <v>115.2</v>
      </c>
      <c r="CA9" s="201">
        <v>111.2</v>
      </c>
      <c r="CB9" s="201">
        <v>118.5</v>
      </c>
      <c r="CC9" s="201">
        <v>114.3</v>
      </c>
      <c r="CD9" s="201">
        <v>115.2</v>
      </c>
      <c r="CE9" s="201">
        <v>113.8</v>
      </c>
      <c r="CF9" s="201">
        <v>119.1</v>
      </c>
      <c r="CG9" s="201">
        <v>118.5</v>
      </c>
      <c r="CH9" s="201">
        <v>114.3</v>
      </c>
      <c r="CI9" s="201">
        <v>113.4</v>
      </c>
      <c r="CJ9" s="201">
        <v>116.6</v>
      </c>
      <c r="CK9" s="201">
        <v>116.6</v>
      </c>
      <c r="CL9" s="201">
        <v>114.5</v>
      </c>
      <c r="CM9" s="201">
        <v>113.8</v>
      </c>
      <c r="CN9" s="201">
        <v>113.2</v>
      </c>
      <c r="CO9" s="201">
        <v>113</v>
      </c>
      <c r="CP9" s="201">
        <v>112.3</v>
      </c>
      <c r="CQ9" s="201">
        <v>100.5</v>
      </c>
      <c r="CR9" s="201">
        <v>110.4</v>
      </c>
      <c r="CS9" s="201">
        <v>113.5</v>
      </c>
      <c r="CT9" s="201">
        <v>112</v>
      </c>
      <c r="CU9" s="201">
        <v>109.7</v>
      </c>
      <c r="CV9" s="201">
        <v>108.4</v>
      </c>
      <c r="CW9" s="201">
        <v>111.7</v>
      </c>
      <c r="CX9" s="201">
        <v>111.9</v>
      </c>
      <c r="CY9" s="201">
        <v>112</v>
      </c>
      <c r="CZ9" s="201">
        <v>105.2</v>
      </c>
      <c r="DA9" s="201">
        <v>107</v>
      </c>
      <c r="DB9" s="201">
        <v>106.6</v>
      </c>
      <c r="DC9" s="201">
        <v>101.3</v>
      </c>
      <c r="DD9" s="201">
        <v>97.8</v>
      </c>
      <c r="DE9" s="201">
        <v>78.900000000000006</v>
      </c>
      <c r="DF9" s="201">
        <v>69.2</v>
      </c>
      <c r="DG9" s="201">
        <v>87.7</v>
      </c>
      <c r="DH9" s="201">
        <v>62</v>
      </c>
      <c r="DI9" s="201">
        <v>92.3</v>
      </c>
      <c r="DJ9" s="201">
        <v>100</v>
      </c>
      <c r="DK9" s="201">
        <v>109</v>
      </c>
      <c r="DL9" s="201">
        <v>101.5</v>
      </c>
      <c r="DM9" s="201">
        <v>98.4</v>
      </c>
      <c r="DN9" s="201">
        <v>107.3</v>
      </c>
      <c r="DO9" s="201">
        <v>109.4</v>
      </c>
      <c r="DP9" s="201">
        <v>105.4</v>
      </c>
      <c r="DQ9" s="201">
        <v>86.8</v>
      </c>
      <c r="DR9" s="201">
        <v>83.3</v>
      </c>
      <c r="DS9" s="201">
        <v>100.9</v>
      </c>
      <c r="DT9" s="201">
        <v>102.7</v>
      </c>
      <c r="DU9" s="201">
        <v>109.1</v>
      </c>
      <c r="DV9" s="201">
        <v>110.7</v>
      </c>
      <c r="DW9" s="201">
        <v>109.2</v>
      </c>
      <c r="DX9" s="201">
        <v>110.8</v>
      </c>
      <c r="DY9" s="201">
        <v>110.1</v>
      </c>
      <c r="DZ9" s="201">
        <v>105.9</v>
      </c>
      <c r="EA9" s="201">
        <v>108.2</v>
      </c>
      <c r="EB9" s="201">
        <v>105.4</v>
      </c>
      <c r="EC9" s="201">
        <v>104.6</v>
      </c>
      <c r="ED9" s="201">
        <v>92.4</v>
      </c>
      <c r="EE9" s="201">
        <v>92.5</v>
      </c>
      <c r="EF9" s="201">
        <v>101.9</v>
      </c>
      <c r="EG9" s="201">
        <v>97.2</v>
      </c>
      <c r="EH9" s="201">
        <v>98.8</v>
      </c>
      <c r="EI9" s="201">
        <v>100.1</v>
      </c>
      <c r="EJ9" s="201">
        <v>102</v>
      </c>
      <c r="EK9" s="201">
        <v>101.2</v>
      </c>
      <c r="EL9" s="201">
        <v>111.3</v>
      </c>
      <c r="EM9" s="201">
        <v>102</v>
      </c>
      <c r="EN9" s="201">
        <v>107</v>
      </c>
      <c r="EO9" s="201">
        <v>115.1</v>
      </c>
      <c r="EP9" s="201">
        <v>112.3</v>
      </c>
      <c r="EQ9" s="201">
        <v>111.5</v>
      </c>
      <c r="ER9" s="201">
        <v>111.8</v>
      </c>
      <c r="ES9" s="201">
        <v>110.3</v>
      </c>
      <c r="ET9" s="201">
        <v>110</v>
      </c>
      <c r="EU9" s="201">
        <v>101.1</v>
      </c>
      <c r="EV9" s="201">
        <v>102.8</v>
      </c>
      <c r="EW9" s="201">
        <v>110.4</v>
      </c>
      <c r="EY9">
        <v>109.7</v>
      </c>
      <c r="EZ9">
        <v>108.8</v>
      </c>
      <c r="FA9">
        <v>109</v>
      </c>
      <c r="FB9">
        <v>107.4</v>
      </c>
      <c r="FC9">
        <v>107.6</v>
      </c>
      <c r="FD9">
        <v>109.6</v>
      </c>
      <c r="FE9">
        <v>108</v>
      </c>
      <c r="FF9">
        <v>102.9</v>
      </c>
      <c r="FG9">
        <v>99.3</v>
      </c>
      <c r="FH9">
        <v>101.4</v>
      </c>
      <c r="FI9">
        <v>99.6</v>
      </c>
      <c r="FJ9">
        <v>101.9</v>
      </c>
      <c r="FK9">
        <v>98.2</v>
      </c>
      <c r="FL9">
        <v>97.6</v>
      </c>
      <c r="FM9">
        <v>105.5</v>
      </c>
      <c r="FN9">
        <v>99.6</v>
      </c>
      <c r="FO9">
        <v>83</v>
      </c>
      <c r="FP9">
        <v>69.099999999999994</v>
      </c>
      <c r="FQ9">
        <v>90.4</v>
      </c>
      <c r="FR9">
        <v>92.6</v>
      </c>
      <c r="FS9">
        <v>88.6</v>
      </c>
      <c r="FT9">
        <v>71.099999999999994</v>
      </c>
      <c r="FU9">
        <v>77.2</v>
      </c>
      <c r="FV9">
        <v>87.2</v>
      </c>
      <c r="FW9">
        <v>89.4</v>
      </c>
      <c r="FX9">
        <v>85.6</v>
      </c>
      <c r="FY9">
        <v>89.6</v>
      </c>
      <c r="FZ9">
        <v>89.4</v>
      </c>
      <c r="GA9">
        <v>84.5</v>
      </c>
      <c r="GB9">
        <v>86.1</v>
      </c>
      <c r="GC9">
        <v>90.7</v>
      </c>
    </row>
    <row r="10" spans="1:185">
      <c r="A10" t="s">
        <v>476</v>
      </c>
      <c r="B10" t="s">
        <v>571</v>
      </c>
      <c r="C10" s="201">
        <v>104.4</v>
      </c>
      <c r="D10" s="201">
        <v>98</v>
      </c>
      <c r="E10" s="201">
        <v>101.2</v>
      </c>
      <c r="F10" s="201">
        <v>99.9</v>
      </c>
      <c r="G10" s="201">
        <v>92.3</v>
      </c>
      <c r="H10" s="201">
        <v>105.3</v>
      </c>
      <c r="I10" s="201">
        <v>91.6</v>
      </c>
      <c r="J10" s="201">
        <v>92.3</v>
      </c>
      <c r="K10" s="201">
        <v>83.5</v>
      </c>
      <c r="L10" s="201">
        <v>52.9</v>
      </c>
      <c r="M10" s="201">
        <v>56.3</v>
      </c>
      <c r="N10" s="201">
        <v>81.7</v>
      </c>
      <c r="O10" s="201">
        <v>86.3</v>
      </c>
      <c r="P10" s="201">
        <v>96</v>
      </c>
      <c r="Q10" s="201">
        <v>100.4</v>
      </c>
      <c r="R10" s="201">
        <v>101</v>
      </c>
      <c r="S10" s="201">
        <v>94.5</v>
      </c>
      <c r="T10" s="201">
        <v>96.8</v>
      </c>
      <c r="U10" s="201">
        <v>102.4</v>
      </c>
      <c r="V10" s="201">
        <v>93.9</v>
      </c>
      <c r="W10" s="201">
        <v>86.6</v>
      </c>
      <c r="X10" s="201">
        <v>100.8</v>
      </c>
      <c r="Y10" s="201">
        <v>95.4</v>
      </c>
      <c r="Z10" s="201">
        <v>87.5</v>
      </c>
      <c r="AA10" s="201">
        <v>86.5</v>
      </c>
      <c r="AB10" s="201">
        <v>82.1</v>
      </c>
      <c r="AC10" s="201">
        <v>80.8</v>
      </c>
      <c r="AD10" s="201">
        <v>86.9</v>
      </c>
      <c r="AE10" s="201">
        <v>94.8</v>
      </c>
      <c r="AF10" s="201">
        <v>105.2</v>
      </c>
      <c r="AG10" s="201">
        <v>113.6</v>
      </c>
      <c r="AH10" s="201">
        <v>112.3</v>
      </c>
      <c r="AI10" s="201">
        <v>125</v>
      </c>
      <c r="AJ10" s="201">
        <v>121.1</v>
      </c>
      <c r="AK10" s="201">
        <v>113.5</v>
      </c>
      <c r="AL10" s="201">
        <v>115.3</v>
      </c>
      <c r="AM10" s="201">
        <v>120.1</v>
      </c>
      <c r="AN10" s="201">
        <v>126.7</v>
      </c>
      <c r="AO10" s="201">
        <v>123.1</v>
      </c>
      <c r="AP10" s="201">
        <v>124.2</v>
      </c>
      <c r="AQ10" s="201">
        <v>122.3</v>
      </c>
      <c r="AR10" s="201">
        <v>122.9</v>
      </c>
      <c r="AS10" s="201">
        <v>115.1</v>
      </c>
      <c r="AT10" s="201">
        <v>126</v>
      </c>
      <c r="AU10" s="201">
        <v>124.7</v>
      </c>
      <c r="AV10" s="201">
        <v>125</v>
      </c>
      <c r="AW10" s="201">
        <v>123.6</v>
      </c>
      <c r="AX10" s="201">
        <v>119.7</v>
      </c>
      <c r="AY10" s="201">
        <v>121.1</v>
      </c>
      <c r="AZ10" s="201">
        <v>117.2</v>
      </c>
      <c r="BA10" s="201">
        <v>115</v>
      </c>
      <c r="BB10" s="201">
        <v>114</v>
      </c>
      <c r="BC10" s="201">
        <v>110.8</v>
      </c>
      <c r="BD10" s="201">
        <v>114.7</v>
      </c>
      <c r="BE10" s="201">
        <v>124.6</v>
      </c>
      <c r="BF10" s="201">
        <v>124</v>
      </c>
      <c r="BG10" s="201">
        <v>118.6</v>
      </c>
      <c r="BH10" s="201">
        <v>120</v>
      </c>
      <c r="BI10" s="201">
        <v>116.9</v>
      </c>
      <c r="BJ10" s="201">
        <v>122.1</v>
      </c>
      <c r="BK10" s="201">
        <v>121.1</v>
      </c>
      <c r="BL10" s="201">
        <v>123.1</v>
      </c>
      <c r="BM10" s="201">
        <v>122.2</v>
      </c>
      <c r="BN10" s="201">
        <v>121.4</v>
      </c>
      <c r="BO10" s="201">
        <v>123.3</v>
      </c>
      <c r="BP10" s="201">
        <v>124.9</v>
      </c>
      <c r="BQ10" s="201">
        <v>119.6</v>
      </c>
      <c r="BR10" s="201">
        <v>117.7</v>
      </c>
      <c r="BS10" s="201">
        <v>120.7</v>
      </c>
      <c r="BT10" s="201">
        <v>123.4</v>
      </c>
      <c r="BU10" s="201">
        <v>123</v>
      </c>
      <c r="BV10" s="201">
        <v>123.6</v>
      </c>
      <c r="BW10" s="201">
        <v>86.5</v>
      </c>
      <c r="BX10" s="201">
        <v>86.5</v>
      </c>
      <c r="BY10" s="201">
        <v>125.8</v>
      </c>
      <c r="BZ10" s="201">
        <v>124.8</v>
      </c>
      <c r="CA10" s="201">
        <v>124.9</v>
      </c>
      <c r="CB10" s="201">
        <v>124.1</v>
      </c>
      <c r="CC10" s="201">
        <v>123.8</v>
      </c>
      <c r="CD10" s="201">
        <v>122.5</v>
      </c>
      <c r="CE10" s="201">
        <v>122.7</v>
      </c>
      <c r="CF10" s="201">
        <v>122.7</v>
      </c>
      <c r="CG10" s="201">
        <v>122.3</v>
      </c>
      <c r="CH10" s="201">
        <v>122.6</v>
      </c>
      <c r="CI10" s="201">
        <v>122.4</v>
      </c>
      <c r="CJ10" s="201">
        <v>122.6</v>
      </c>
      <c r="CK10" s="201">
        <v>122.1</v>
      </c>
      <c r="CL10" s="201">
        <v>122.4</v>
      </c>
      <c r="CM10" s="201">
        <v>122.8</v>
      </c>
      <c r="CN10" s="201">
        <v>122.1</v>
      </c>
      <c r="CO10" s="201">
        <v>122.1</v>
      </c>
      <c r="CP10" s="201">
        <v>119.4</v>
      </c>
      <c r="CQ10" s="201">
        <v>117.3</v>
      </c>
      <c r="CR10" s="201">
        <v>118.6</v>
      </c>
      <c r="CS10" s="201">
        <v>122.2</v>
      </c>
      <c r="CT10" s="201">
        <v>121</v>
      </c>
      <c r="CU10" s="201">
        <v>121.9</v>
      </c>
      <c r="CV10" s="201">
        <v>122.6</v>
      </c>
      <c r="CW10" s="201">
        <v>122.4</v>
      </c>
      <c r="CX10" s="201">
        <v>123.6</v>
      </c>
      <c r="CY10" s="201">
        <v>125.1</v>
      </c>
      <c r="CZ10" s="201">
        <v>125.7</v>
      </c>
      <c r="DA10" s="201">
        <v>125.6</v>
      </c>
      <c r="DB10" s="201">
        <v>124.8</v>
      </c>
      <c r="DC10" s="201">
        <v>126.1</v>
      </c>
      <c r="DD10" s="201">
        <v>125.1</v>
      </c>
      <c r="DE10" s="201">
        <v>122.7</v>
      </c>
      <c r="DF10" s="201">
        <v>127.2</v>
      </c>
      <c r="DG10" s="201">
        <v>125.1</v>
      </c>
      <c r="DH10" s="201">
        <v>120.5</v>
      </c>
      <c r="DI10" s="201">
        <v>119.2</v>
      </c>
      <c r="DJ10" s="201">
        <v>122.8</v>
      </c>
      <c r="DK10" s="201">
        <v>125.3</v>
      </c>
      <c r="DL10" s="201">
        <v>122.4</v>
      </c>
      <c r="DM10" s="201">
        <v>118.7</v>
      </c>
      <c r="DN10" s="201">
        <v>116.9</v>
      </c>
      <c r="DO10" s="201">
        <v>109.5</v>
      </c>
      <c r="DP10" s="201">
        <v>125.3</v>
      </c>
      <c r="DQ10" s="201">
        <v>121.9</v>
      </c>
      <c r="DR10" s="201">
        <v>123.2</v>
      </c>
      <c r="DS10" s="201">
        <v>125.6</v>
      </c>
      <c r="DT10" s="201">
        <v>112.3</v>
      </c>
      <c r="DU10" s="201">
        <v>121.6</v>
      </c>
      <c r="DV10" s="201">
        <v>126</v>
      </c>
      <c r="DW10" s="201">
        <v>125.6</v>
      </c>
      <c r="DX10" s="201">
        <v>124.5</v>
      </c>
      <c r="DY10" s="201">
        <v>113.7</v>
      </c>
      <c r="DZ10" s="201">
        <v>124.9</v>
      </c>
      <c r="EA10" s="201">
        <v>124.6</v>
      </c>
      <c r="EB10" s="201">
        <v>122.4</v>
      </c>
      <c r="EC10" s="201">
        <v>122.4</v>
      </c>
      <c r="ED10" s="201">
        <v>123.5</v>
      </c>
      <c r="EE10" s="201">
        <v>124.8</v>
      </c>
      <c r="EF10" s="201">
        <v>118.2</v>
      </c>
      <c r="EG10" s="201">
        <v>109</v>
      </c>
      <c r="EH10" s="201">
        <v>115.4</v>
      </c>
      <c r="EI10" s="201">
        <v>113.1</v>
      </c>
      <c r="EJ10" s="201">
        <v>112.4</v>
      </c>
      <c r="EK10" s="201">
        <v>114.2</v>
      </c>
      <c r="EL10" s="201">
        <v>124.2</v>
      </c>
      <c r="EM10" s="201">
        <v>128</v>
      </c>
      <c r="EN10" s="201">
        <v>122.8</v>
      </c>
      <c r="EO10" s="201">
        <v>123.5</v>
      </c>
      <c r="EP10" s="201">
        <v>123.7</v>
      </c>
      <c r="EQ10" s="201">
        <v>126.1</v>
      </c>
      <c r="ER10" s="201">
        <v>122.5</v>
      </c>
      <c r="ES10" s="201">
        <v>115.3</v>
      </c>
      <c r="ET10" s="201">
        <v>119.2</v>
      </c>
      <c r="EU10" s="201">
        <v>117.5</v>
      </c>
      <c r="EV10" s="201">
        <v>118.6</v>
      </c>
      <c r="EW10" s="201">
        <v>104.6</v>
      </c>
      <c r="EY10">
        <v>108.2</v>
      </c>
      <c r="EZ10">
        <v>108.2</v>
      </c>
      <c r="FA10">
        <v>118.6</v>
      </c>
      <c r="FB10">
        <v>118.9</v>
      </c>
      <c r="FC10">
        <v>122.9</v>
      </c>
      <c r="FD10">
        <v>125.4</v>
      </c>
      <c r="FE10">
        <v>119</v>
      </c>
      <c r="FF10">
        <v>122.7</v>
      </c>
      <c r="FG10">
        <v>124.5</v>
      </c>
      <c r="FH10">
        <v>125.2</v>
      </c>
      <c r="FI10">
        <v>125.4</v>
      </c>
      <c r="FJ10">
        <v>125.7</v>
      </c>
      <c r="FK10">
        <v>124.1</v>
      </c>
      <c r="FL10">
        <v>125</v>
      </c>
      <c r="FM10">
        <v>124.5</v>
      </c>
      <c r="FN10">
        <v>126.1</v>
      </c>
      <c r="FO10">
        <v>124.2</v>
      </c>
      <c r="FP10">
        <v>122.4</v>
      </c>
      <c r="FQ10">
        <v>118.6</v>
      </c>
      <c r="FR10">
        <v>118.9</v>
      </c>
      <c r="FS10">
        <v>117.7</v>
      </c>
      <c r="FT10">
        <v>115.9</v>
      </c>
      <c r="FU10">
        <v>119.2</v>
      </c>
      <c r="FV10">
        <v>102.9</v>
      </c>
      <c r="FW10">
        <v>111.6</v>
      </c>
      <c r="FX10">
        <v>108.7</v>
      </c>
      <c r="FY10">
        <v>105.2</v>
      </c>
      <c r="FZ10">
        <v>116.5</v>
      </c>
      <c r="GA10">
        <v>118.5</v>
      </c>
      <c r="GB10">
        <v>120.7</v>
      </c>
      <c r="GC10">
        <v>120</v>
      </c>
    </row>
    <row r="11" spans="1:185">
      <c r="A11" t="s">
        <v>476</v>
      </c>
      <c r="B11" t="s">
        <v>572</v>
      </c>
      <c r="C11" s="201">
        <v>98.9</v>
      </c>
      <c r="D11" s="201">
        <v>76.5</v>
      </c>
      <c r="E11" s="201">
        <v>80.8</v>
      </c>
      <c r="F11" s="201">
        <v>79.599999999999994</v>
      </c>
      <c r="G11" s="201">
        <v>78.900000000000006</v>
      </c>
      <c r="H11" s="201">
        <v>86.4</v>
      </c>
      <c r="I11" s="201">
        <v>91.5</v>
      </c>
      <c r="J11" s="201">
        <v>88.8</v>
      </c>
      <c r="K11" s="201">
        <v>75.5</v>
      </c>
      <c r="L11" s="201">
        <v>72.400000000000006</v>
      </c>
      <c r="M11" s="201">
        <v>77.099999999999994</v>
      </c>
      <c r="N11" s="201">
        <v>77.900000000000006</v>
      </c>
      <c r="O11" s="201">
        <v>93.8</v>
      </c>
      <c r="P11" s="201">
        <v>101.7</v>
      </c>
      <c r="Q11" s="201">
        <v>96.1</v>
      </c>
      <c r="R11" s="201">
        <v>110.1</v>
      </c>
      <c r="S11" s="201">
        <v>107.2</v>
      </c>
      <c r="T11" s="201">
        <v>80.7</v>
      </c>
      <c r="U11" s="201">
        <v>106.3</v>
      </c>
      <c r="V11" s="201">
        <v>107.8</v>
      </c>
      <c r="W11" s="201">
        <v>106.6</v>
      </c>
      <c r="X11" s="201">
        <v>103.5</v>
      </c>
      <c r="Y11" s="201">
        <v>94.2</v>
      </c>
      <c r="Z11" s="201">
        <v>80</v>
      </c>
      <c r="AA11" s="201">
        <v>96.7</v>
      </c>
      <c r="AB11" s="201">
        <v>89.1</v>
      </c>
      <c r="AC11" s="201">
        <v>113.9</v>
      </c>
      <c r="AD11" s="201">
        <v>109.5</v>
      </c>
      <c r="AE11" s="201">
        <v>114.8</v>
      </c>
      <c r="AF11" s="201">
        <v>107.3</v>
      </c>
      <c r="AG11" s="201">
        <v>102.3</v>
      </c>
      <c r="AH11" s="201">
        <v>109.5</v>
      </c>
      <c r="AI11" s="201">
        <v>115.3</v>
      </c>
      <c r="AJ11" s="201">
        <v>112.2</v>
      </c>
      <c r="AK11" s="201">
        <v>113.6</v>
      </c>
      <c r="AL11" s="201">
        <v>113.2</v>
      </c>
      <c r="AM11" s="201">
        <v>95.2</v>
      </c>
      <c r="AN11" s="201">
        <v>97.1</v>
      </c>
      <c r="AO11" s="201">
        <v>78.2</v>
      </c>
      <c r="AP11" s="201">
        <v>109.1</v>
      </c>
      <c r="AQ11" s="201">
        <v>112.1</v>
      </c>
      <c r="AR11" s="201">
        <v>100.2</v>
      </c>
      <c r="AS11" s="201">
        <v>104.8</v>
      </c>
      <c r="AT11" s="201">
        <v>86.6</v>
      </c>
      <c r="AU11" s="201">
        <v>83.9</v>
      </c>
      <c r="AV11" s="201">
        <v>99.8</v>
      </c>
      <c r="AW11" s="201">
        <v>108.2</v>
      </c>
      <c r="AX11" s="201">
        <v>97.5</v>
      </c>
      <c r="AY11" s="201">
        <v>98.7</v>
      </c>
      <c r="AZ11" s="201">
        <v>114.5</v>
      </c>
      <c r="BA11" s="201">
        <v>108.5</v>
      </c>
      <c r="BB11" s="201">
        <v>115.4</v>
      </c>
      <c r="BC11" s="201">
        <v>121</v>
      </c>
      <c r="BD11" s="201">
        <v>120.3</v>
      </c>
      <c r="BE11" s="201">
        <v>116</v>
      </c>
      <c r="BF11" s="201">
        <v>114.7</v>
      </c>
      <c r="BG11" s="201">
        <v>116.4</v>
      </c>
      <c r="BH11" s="201">
        <v>99.1</v>
      </c>
      <c r="BI11" s="201">
        <v>95.9</v>
      </c>
      <c r="BJ11" s="201">
        <v>85.5</v>
      </c>
      <c r="BK11" s="201">
        <v>88.3</v>
      </c>
      <c r="BL11" s="201">
        <v>90.3</v>
      </c>
      <c r="BM11" s="201">
        <v>75.3</v>
      </c>
      <c r="BN11" s="201">
        <v>90.8</v>
      </c>
      <c r="BO11" s="201">
        <v>103.7</v>
      </c>
      <c r="BP11" s="201">
        <v>86.6</v>
      </c>
      <c r="BQ11" s="201">
        <v>93.4</v>
      </c>
      <c r="BR11" s="201">
        <v>106.3</v>
      </c>
      <c r="BS11" s="201">
        <v>111.5</v>
      </c>
      <c r="BT11" s="201">
        <v>110.2</v>
      </c>
      <c r="BU11" s="201">
        <v>104.6</v>
      </c>
      <c r="BV11" s="201">
        <v>115.7</v>
      </c>
      <c r="BW11" s="201">
        <v>115.2</v>
      </c>
      <c r="BX11" s="201">
        <v>118</v>
      </c>
      <c r="BY11" s="201">
        <v>112.3</v>
      </c>
      <c r="BZ11" s="201">
        <v>117.8</v>
      </c>
      <c r="CA11" s="201">
        <v>119.3</v>
      </c>
      <c r="CB11" s="201">
        <v>116</v>
      </c>
      <c r="CC11" s="201">
        <v>109.9</v>
      </c>
      <c r="CD11" s="201">
        <v>118.4</v>
      </c>
      <c r="CE11" s="201">
        <v>113.3</v>
      </c>
      <c r="CF11" s="201">
        <v>118</v>
      </c>
      <c r="CG11" s="201">
        <v>116.8</v>
      </c>
      <c r="CH11" s="201">
        <v>114.2</v>
      </c>
      <c r="CI11" s="201">
        <v>115.1</v>
      </c>
      <c r="CJ11" s="201">
        <v>114.9</v>
      </c>
      <c r="CK11" s="201">
        <v>113.2</v>
      </c>
      <c r="CL11" s="201">
        <v>112.6</v>
      </c>
      <c r="CM11" s="201">
        <v>116.1</v>
      </c>
      <c r="CN11" s="201">
        <v>110.8</v>
      </c>
      <c r="CO11" s="201">
        <v>111.4</v>
      </c>
      <c r="CP11" s="201">
        <v>102.8</v>
      </c>
      <c r="CQ11" s="201">
        <v>100</v>
      </c>
      <c r="CR11" s="201">
        <v>118.7</v>
      </c>
      <c r="CS11" s="201">
        <v>121.4</v>
      </c>
      <c r="CT11" s="201">
        <v>120.7</v>
      </c>
      <c r="CU11" s="201">
        <v>116.8</v>
      </c>
      <c r="CV11" s="201">
        <v>116.6</v>
      </c>
      <c r="CW11" s="201">
        <v>113.3</v>
      </c>
      <c r="CX11" s="201">
        <v>113</v>
      </c>
      <c r="CY11" s="201">
        <v>120.1</v>
      </c>
      <c r="CZ11" s="201">
        <v>117.6</v>
      </c>
      <c r="DA11" s="201">
        <v>112.5</v>
      </c>
      <c r="DB11" s="201">
        <v>104</v>
      </c>
      <c r="DC11" s="201">
        <v>103</v>
      </c>
      <c r="DD11" s="201">
        <v>117.2</v>
      </c>
      <c r="DE11" s="201">
        <v>117.9</v>
      </c>
      <c r="DF11" s="201">
        <v>116.3</v>
      </c>
      <c r="DG11" s="201">
        <v>120.5</v>
      </c>
      <c r="DH11" s="201">
        <v>120.4</v>
      </c>
      <c r="DI11" s="201">
        <v>120.7</v>
      </c>
      <c r="DJ11" s="201">
        <v>118.8</v>
      </c>
      <c r="DK11" s="201">
        <v>116.7</v>
      </c>
      <c r="DL11" s="201">
        <v>120</v>
      </c>
      <c r="DM11" s="201">
        <v>120.6</v>
      </c>
      <c r="DN11" s="201">
        <v>119.8</v>
      </c>
      <c r="DO11" s="201">
        <v>116.6</v>
      </c>
      <c r="DP11" s="201">
        <v>115.4</v>
      </c>
      <c r="DQ11" s="201">
        <v>113.3</v>
      </c>
      <c r="DR11" s="201">
        <v>115.3</v>
      </c>
      <c r="DS11" s="201">
        <v>117.1</v>
      </c>
      <c r="DT11" s="201">
        <v>121.8</v>
      </c>
      <c r="DU11" s="201">
        <v>118.8</v>
      </c>
      <c r="DV11" s="201">
        <v>119.7</v>
      </c>
      <c r="DW11" s="201">
        <v>122.4</v>
      </c>
      <c r="DX11" s="201">
        <v>102.6</v>
      </c>
      <c r="DY11" s="201">
        <v>101</v>
      </c>
      <c r="DZ11" s="201">
        <v>101.9</v>
      </c>
      <c r="EA11" s="201">
        <v>100.3</v>
      </c>
      <c r="EB11" s="201">
        <v>100.3</v>
      </c>
      <c r="EC11" s="201">
        <v>99.9</v>
      </c>
      <c r="ED11" s="201">
        <v>106</v>
      </c>
      <c r="EE11" s="201">
        <v>106.3</v>
      </c>
      <c r="EF11" s="201">
        <v>115.2</v>
      </c>
      <c r="EG11" s="201">
        <v>111.3</v>
      </c>
      <c r="EH11" s="201">
        <v>109.3</v>
      </c>
      <c r="EI11" s="201">
        <v>110.5</v>
      </c>
      <c r="EJ11" s="201">
        <v>110.6</v>
      </c>
      <c r="EK11" s="201">
        <v>109.7</v>
      </c>
      <c r="EL11" s="201">
        <v>108.5</v>
      </c>
      <c r="EM11" s="201">
        <v>110.7</v>
      </c>
      <c r="EN11" s="201">
        <v>104.2</v>
      </c>
      <c r="EO11" s="201">
        <v>101.6</v>
      </c>
      <c r="EP11" s="201">
        <v>98.2</v>
      </c>
      <c r="EQ11" s="201">
        <v>69.5</v>
      </c>
      <c r="ER11" s="201">
        <v>75.599999999999994</v>
      </c>
      <c r="ES11" s="201">
        <v>100.7</v>
      </c>
      <c r="ET11" s="201">
        <v>101</v>
      </c>
      <c r="EU11" s="201">
        <v>99.1</v>
      </c>
      <c r="EV11" s="201">
        <v>103.4</v>
      </c>
      <c r="EW11" s="201">
        <v>95</v>
      </c>
      <c r="EY11">
        <v>95.9</v>
      </c>
      <c r="EZ11">
        <v>95.9</v>
      </c>
      <c r="FA11">
        <v>100.9</v>
      </c>
      <c r="FB11">
        <v>98.3</v>
      </c>
      <c r="FC11">
        <v>100.3</v>
      </c>
      <c r="FD11">
        <v>95.8</v>
      </c>
      <c r="FE11">
        <v>83.9</v>
      </c>
      <c r="FF11">
        <v>81.400000000000006</v>
      </c>
      <c r="FG11">
        <v>83.4</v>
      </c>
      <c r="FH11">
        <v>80</v>
      </c>
      <c r="FI11">
        <v>81.2</v>
      </c>
      <c r="FJ11">
        <v>78.2</v>
      </c>
      <c r="FK11">
        <v>78.3</v>
      </c>
      <c r="FL11">
        <v>78.5</v>
      </c>
      <c r="FM11">
        <v>78</v>
      </c>
      <c r="FN11">
        <v>84.9</v>
      </c>
      <c r="FO11">
        <v>85.6</v>
      </c>
      <c r="FP11">
        <v>85.1</v>
      </c>
      <c r="FQ11">
        <v>77.400000000000006</v>
      </c>
      <c r="FR11">
        <v>75.900000000000006</v>
      </c>
      <c r="FS11">
        <v>82.7</v>
      </c>
      <c r="FT11">
        <v>82.6</v>
      </c>
      <c r="FU11">
        <v>91.3</v>
      </c>
      <c r="FV11">
        <v>85.2</v>
      </c>
      <c r="FW11">
        <v>96</v>
      </c>
      <c r="FX11">
        <v>92.9</v>
      </c>
      <c r="FY11">
        <v>97.2</v>
      </c>
      <c r="FZ11">
        <v>89.8</v>
      </c>
      <c r="GA11">
        <v>98.7</v>
      </c>
      <c r="GB11">
        <v>91.1</v>
      </c>
      <c r="GC11">
        <v>99.3</v>
      </c>
    </row>
    <row r="12" spans="1:185">
      <c r="A12" t="s">
        <v>476</v>
      </c>
      <c r="B12" t="s">
        <v>573</v>
      </c>
      <c r="C12" s="201">
        <v>46.8</v>
      </c>
      <c r="D12" s="201">
        <v>52</v>
      </c>
      <c r="E12" s="201">
        <v>45.1</v>
      </c>
      <c r="F12" s="201">
        <v>45.9</v>
      </c>
      <c r="G12" s="201">
        <v>67.2</v>
      </c>
      <c r="H12" s="201">
        <v>61.1</v>
      </c>
      <c r="I12" s="201">
        <v>53.9</v>
      </c>
      <c r="J12" s="201">
        <v>36.6</v>
      </c>
      <c r="K12" s="201">
        <v>37.1</v>
      </c>
      <c r="L12" s="201">
        <v>33.700000000000003</v>
      </c>
      <c r="M12" s="201">
        <v>34.9</v>
      </c>
      <c r="N12" s="201">
        <v>44.3</v>
      </c>
      <c r="O12" s="201">
        <v>60.7</v>
      </c>
      <c r="P12" s="201">
        <v>64.7</v>
      </c>
      <c r="Q12" s="201">
        <v>72.2</v>
      </c>
      <c r="R12" s="201">
        <v>68.2</v>
      </c>
      <c r="S12" s="201">
        <v>68</v>
      </c>
      <c r="T12" s="201">
        <v>59.2</v>
      </c>
      <c r="U12" s="201">
        <v>88.1</v>
      </c>
      <c r="V12" s="201">
        <v>91.4</v>
      </c>
      <c r="W12" s="201">
        <v>91.1</v>
      </c>
      <c r="X12" s="201">
        <v>75.3</v>
      </c>
      <c r="Y12" s="201">
        <v>75.5</v>
      </c>
      <c r="Z12" s="201">
        <v>72.900000000000006</v>
      </c>
      <c r="AA12" s="201">
        <v>89.9</v>
      </c>
      <c r="AB12" s="201">
        <v>93.1</v>
      </c>
      <c r="AC12" s="201">
        <v>82.8</v>
      </c>
      <c r="AD12" s="201">
        <v>98.3</v>
      </c>
      <c r="AE12" s="201">
        <v>68.8</v>
      </c>
      <c r="AF12" s="201">
        <v>63.1</v>
      </c>
      <c r="AG12" s="201">
        <v>64.400000000000006</v>
      </c>
      <c r="AH12" s="201">
        <v>36.1</v>
      </c>
      <c r="AI12" s="201">
        <v>73</v>
      </c>
      <c r="AJ12" s="201">
        <v>77.599999999999994</v>
      </c>
      <c r="AK12" s="201">
        <v>62</v>
      </c>
      <c r="AL12" s="201">
        <v>84.2</v>
      </c>
      <c r="AM12" s="201">
        <v>92.4</v>
      </c>
      <c r="AN12" s="201">
        <v>92.4</v>
      </c>
      <c r="AO12" s="201">
        <v>105.8</v>
      </c>
      <c r="AP12" s="201">
        <v>110.3</v>
      </c>
      <c r="AQ12" s="201">
        <v>103.7</v>
      </c>
      <c r="AR12" s="201">
        <v>100.8</v>
      </c>
      <c r="AS12" s="201">
        <v>91.9</v>
      </c>
      <c r="AT12" s="201">
        <v>91.8</v>
      </c>
      <c r="AU12" s="201">
        <v>92.6</v>
      </c>
      <c r="AV12" s="201">
        <v>97.7</v>
      </c>
      <c r="AW12" s="201">
        <v>102.7</v>
      </c>
      <c r="AX12" s="201">
        <v>104.1</v>
      </c>
      <c r="AY12" s="201">
        <v>97.8</v>
      </c>
      <c r="AZ12" s="201">
        <v>90.8</v>
      </c>
      <c r="BA12" s="201">
        <v>86.1</v>
      </c>
      <c r="BB12" s="201">
        <v>88.8</v>
      </c>
      <c r="BC12" s="201">
        <v>89.5</v>
      </c>
      <c r="BD12" s="201">
        <v>105.2</v>
      </c>
      <c r="BE12" s="201">
        <v>102.2</v>
      </c>
      <c r="BF12" s="201">
        <v>100.8</v>
      </c>
      <c r="BG12" s="201">
        <v>103.6</v>
      </c>
      <c r="BH12" s="201">
        <v>98.5</v>
      </c>
      <c r="BI12" s="201">
        <v>101.7</v>
      </c>
      <c r="BJ12" s="201">
        <v>102.3</v>
      </c>
      <c r="BK12" s="201">
        <v>101.5</v>
      </c>
      <c r="BL12" s="201">
        <v>106.2</v>
      </c>
      <c r="BM12" s="201">
        <v>109.2</v>
      </c>
      <c r="BN12" s="201">
        <v>108.2</v>
      </c>
      <c r="BO12" s="201">
        <v>95.8</v>
      </c>
      <c r="BP12" s="201">
        <v>75.5</v>
      </c>
      <c r="BQ12" s="201">
        <v>81.599999999999994</v>
      </c>
      <c r="BR12" s="201">
        <v>93.4</v>
      </c>
      <c r="BS12" s="201">
        <v>92.5</v>
      </c>
      <c r="BT12" s="201">
        <v>95.8</v>
      </c>
      <c r="BU12" s="201">
        <v>84.2</v>
      </c>
      <c r="BV12" s="201">
        <v>85.1</v>
      </c>
      <c r="BW12" s="201">
        <v>92.9</v>
      </c>
      <c r="BX12" s="201">
        <v>71.599999999999994</v>
      </c>
      <c r="BY12" s="201">
        <v>90.1</v>
      </c>
      <c r="BZ12" s="201">
        <v>91.5</v>
      </c>
      <c r="CA12" s="201">
        <v>97.8</v>
      </c>
      <c r="CB12" s="201">
        <v>108</v>
      </c>
      <c r="CC12" s="201">
        <v>102.2</v>
      </c>
      <c r="CD12" s="201">
        <v>91.7</v>
      </c>
      <c r="CE12" s="201">
        <v>103.5</v>
      </c>
      <c r="CF12" s="201">
        <v>111.5</v>
      </c>
      <c r="CG12" s="201">
        <v>106.3</v>
      </c>
      <c r="CH12" s="201">
        <v>107.8</v>
      </c>
      <c r="CI12" s="201">
        <v>106.7</v>
      </c>
      <c r="CJ12" s="201">
        <v>98.5</v>
      </c>
      <c r="CK12" s="201">
        <v>91.7</v>
      </c>
      <c r="CL12" s="201">
        <v>94.1</v>
      </c>
      <c r="CM12" s="201">
        <v>90.3</v>
      </c>
      <c r="CN12" s="201">
        <v>91.6</v>
      </c>
      <c r="CO12" s="201">
        <v>86.1</v>
      </c>
      <c r="CP12" s="201">
        <v>90.3</v>
      </c>
      <c r="CQ12" s="201">
        <v>88.5</v>
      </c>
      <c r="CR12" s="201">
        <v>88.2</v>
      </c>
      <c r="CS12" s="201">
        <v>80.599999999999994</v>
      </c>
      <c r="CT12" s="201">
        <v>78.3</v>
      </c>
      <c r="CU12" s="201">
        <v>76.7</v>
      </c>
      <c r="CV12" s="201">
        <v>80.2</v>
      </c>
      <c r="CW12" s="201">
        <v>79.2</v>
      </c>
      <c r="CX12" s="201">
        <v>78.2</v>
      </c>
      <c r="CY12" s="201">
        <v>49.8</v>
      </c>
      <c r="CZ12" s="201">
        <v>65.400000000000006</v>
      </c>
      <c r="DA12" s="201">
        <v>77</v>
      </c>
      <c r="DB12" s="201">
        <v>83.3</v>
      </c>
      <c r="DC12" s="201">
        <v>79.7</v>
      </c>
      <c r="DD12" s="201">
        <v>85.9</v>
      </c>
      <c r="DE12" s="201">
        <v>97.1</v>
      </c>
      <c r="DF12" s="201">
        <v>90.8</v>
      </c>
      <c r="DG12" s="201">
        <v>98</v>
      </c>
      <c r="DH12" s="201">
        <v>89</v>
      </c>
      <c r="DI12" s="201">
        <v>73.3</v>
      </c>
      <c r="DJ12" s="201">
        <v>84.8</v>
      </c>
      <c r="DK12" s="201">
        <v>80.3</v>
      </c>
      <c r="DL12" s="201">
        <v>86.2</v>
      </c>
      <c r="DM12" s="201">
        <v>86.8</v>
      </c>
      <c r="DN12" s="201">
        <v>84.3</v>
      </c>
      <c r="DO12" s="201">
        <v>93.3</v>
      </c>
      <c r="DP12" s="201">
        <v>96.6</v>
      </c>
      <c r="DQ12" s="201">
        <v>98.2</v>
      </c>
      <c r="DR12" s="201">
        <v>103.2</v>
      </c>
      <c r="DS12" s="201">
        <v>96.5</v>
      </c>
      <c r="DT12" s="201">
        <v>85.5</v>
      </c>
      <c r="DU12" s="201">
        <v>80.900000000000006</v>
      </c>
      <c r="DV12" s="201">
        <v>94</v>
      </c>
      <c r="DW12" s="201">
        <v>91.3</v>
      </c>
      <c r="DX12" s="201">
        <v>64.5</v>
      </c>
      <c r="DY12" s="201">
        <v>74.8</v>
      </c>
      <c r="DZ12" s="201">
        <v>82.9</v>
      </c>
      <c r="EA12" s="201">
        <v>92.8</v>
      </c>
      <c r="EB12" s="201">
        <v>81</v>
      </c>
      <c r="EC12" s="201">
        <v>81.099999999999994</v>
      </c>
      <c r="ED12" s="201">
        <v>78.7</v>
      </c>
      <c r="EE12" s="201">
        <v>78.7</v>
      </c>
      <c r="EF12" s="201">
        <v>77.3</v>
      </c>
      <c r="EG12" s="201">
        <v>82.4</v>
      </c>
      <c r="EH12" s="201">
        <v>68.7</v>
      </c>
      <c r="EI12" s="201">
        <v>63.3</v>
      </c>
      <c r="EJ12" s="201">
        <v>70.8</v>
      </c>
      <c r="EK12" s="201">
        <v>77.099999999999994</v>
      </c>
      <c r="EL12" s="201">
        <v>68.599999999999994</v>
      </c>
      <c r="EM12" s="201">
        <v>82.6</v>
      </c>
      <c r="EN12" s="201">
        <v>82</v>
      </c>
      <c r="EO12" s="201">
        <v>74</v>
      </c>
      <c r="EP12" s="201">
        <v>88</v>
      </c>
      <c r="EQ12" s="201">
        <v>89.6</v>
      </c>
      <c r="ER12" s="201">
        <v>94.2</v>
      </c>
      <c r="ES12" s="201">
        <v>102.1</v>
      </c>
      <c r="ET12" s="201">
        <v>103.9</v>
      </c>
      <c r="EU12" s="201">
        <v>104.3</v>
      </c>
      <c r="EV12" s="201">
        <v>94.4</v>
      </c>
      <c r="EW12" s="201">
        <v>106.1</v>
      </c>
      <c r="EX12">
        <v>104.2</v>
      </c>
      <c r="EY12">
        <v>104.1</v>
      </c>
      <c r="EZ12">
        <v>102.7</v>
      </c>
      <c r="FA12">
        <v>101.8</v>
      </c>
      <c r="FB12">
        <v>108.3</v>
      </c>
      <c r="FC12">
        <v>100.2</v>
      </c>
      <c r="FD12">
        <v>101.3</v>
      </c>
      <c r="FE12">
        <v>100.8</v>
      </c>
      <c r="FF12">
        <v>98.3</v>
      </c>
      <c r="FG12">
        <v>99.9</v>
      </c>
      <c r="FH12">
        <v>93.4</v>
      </c>
      <c r="FI12">
        <v>93.1</v>
      </c>
      <c r="FJ12">
        <v>98.7</v>
      </c>
      <c r="FK12">
        <v>99.4</v>
      </c>
      <c r="FL12">
        <v>97.8</v>
      </c>
      <c r="FM12">
        <v>100.5</v>
      </c>
      <c r="FN12">
        <v>100.4</v>
      </c>
      <c r="FO12">
        <v>93.4</v>
      </c>
      <c r="FP12">
        <v>93.4</v>
      </c>
      <c r="FQ12">
        <v>103.3</v>
      </c>
      <c r="FR12">
        <v>106</v>
      </c>
      <c r="FS12">
        <v>100.2</v>
      </c>
      <c r="FT12">
        <v>100.5</v>
      </c>
      <c r="FU12">
        <v>94.7</v>
      </c>
      <c r="FV12">
        <v>86</v>
      </c>
      <c r="FW12">
        <v>83.5</v>
      </c>
      <c r="FX12">
        <v>86.1</v>
      </c>
      <c r="FY12">
        <v>88.1</v>
      </c>
      <c r="FZ12">
        <v>87.1</v>
      </c>
      <c r="GA12">
        <v>92.6</v>
      </c>
      <c r="GB12">
        <v>96.1</v>
      </c>
      <c r="GC12">
        <v>86.1</v>
      </c>
    </row>
    <row r="13" spans="1:185">
      <c r="A13" t="s">
        <v>476</v>
      </c>
      <c r="B13" t="s">
        <v>574</v>
      </c>
      <c r="C13" s="201">
        <v>103.5</v>
      </c>
      <c r="D13" s="201">
        <v>99.7</v>
      </c>
      <c r="E13" s="201">
        <v>103.4</v>
      </c>
      <c r="F13" s="201">
        <v>102</v>
      </c>
      <c r="G13" s="201">
        <v>92.2</v>
      </c>
      <c r="H13" s="201">
        <v>97.7</v>
      </c>
      <c r="I13" s="201">
        <v>92.2</v>
      </c>
      <c r="J13" s="201">
        <v>95.2</v>
      </c>
      <c r="K13" s="201">
        <v>97.1</v>
      </c>
      <c r="L13" s="201">
        <v>100.4</v>
      </c>
      <c r="M13" s="201">
        <v>102.7</v>
      </c>
      <c r="N13" s="201">
        <v>102.6</v>
      </c>
      <c r="O13" s="201">
        <v>104.5</v>
      </c>
      <c r="P13" s="201">
        <v>106.6</v>
      </c>
      <c r="Q13" s="201">
        <v>106.9</v>
      </c>
      <c r="R13" s="201">
        <v>108.6</v>
      </c>
      <c r="S13" s="201">
        <v>105.6</v>
      </c>
      <c r="T13" s="201">
        <v>106.9</v>
      </c>
      <c r="U13" s="201">
        <v>104.4</v>
      </c>
      <c r="V13" s="201">
        <v>97.8</v>
      </c>
      <c r="W13" s="201">
        <v>98.5</v>
      </c>
      <c r="X13" s="201">
        <v>101.1</v>
      </c>
      <c r="Y13" s="201">
        <v>103</v>
      </c>
      <c r="Z13" s="201">
        <v>109.3</v>
      </c>
      <c r="AA13" s="201">
        <v>106.3</v>
      </c>
      <c r="AB13" s="201">
        <v>107.5</v>
      </c>
      <c r="AC13" s="201">
        <v>83.4</v>
      </c>
      <c r="AD13" s="201">
        <v>100</v>
      </c>
      <c r="AE13" s="201">
        <v>99.1</v>
      </c>
      <c r="AF13" s="201">
        <v>94.3</v>
      </c>
      <c r="AG13" s="201">
        <v>88.8</v>
      </c>
      <c r="AH13" s="201">
        <v>90.6</v>
      </c>
      <c r="AI13" s="201">
        <v>81.900000000000006</v>
      </c>
      <c r="AJ13" s="201">
        <v>99.1</v>
      </c>
      <c r="AK13" s="201">
        <v>104</v>
      </c>
      <c r="AL13" s="201">
        <v>100.3</v>
      </c>
      <c r="AM13" s="201">
        <v>100.2</v>
      </c>
      <c r="AN13" s="201">
        <v>98.9</v>
      </c>
      <c r="AO13" s="201">
        <v>99.8</v>
      </c>
      <c r="AP13" s="201">
        <v>99.4</v>
      </c>
      <c r="AQ13" s="201">
        <v>92.5</v>
      </c>
      <c r="AR13" s="201">
        <v>90.5</v>
      </c>
      <c r="AS13" s="201">
        <v>91.4</v>
      </c>
      <c r="AT13" s="201">
        <v>91.9</v>
      </c>
      <c r="AU13" s="201">
        <v>96.5</v>
      </c>
      <c r="AV13" s="201">
        <v>97.2</v>
      </c>
      <c r="AW13" s="201">
        <v>95.9</v>
      </c>
      <c r="AX13" s="201">
        <v>93.2</v>
      </c>
      <c r="AY13" s="201">
        <v>95.1</v>
      </c>
      <c r="AZ13" s="201">
        <v>100.9</v>
      </c>
      <c r="BA13" s="201">
        <v>106.7</v>
      </c>
      <c r="BB13" s="201">
        <v>93.2</v>
      </c>
      <c r="BC13" s="201">
        <v>92.6</v>
      </c>
      <c r="BD13" s="201">
        <v>95.6</v>
      </c>
      <c r="BE13" s="201">
        <v>101.7</v>
      </c>
      <c r="BF13" s="201">
        <v>110.6</v>
      </c>
      <c r="BG13" s="201">
        <v>113.5</v>
      </c>
      <c r="BH13" s="201">
        <v>113.3</v>
      </c>
      <c r="BI13" s="201">
        <v>104.8</v>
      </c>
      <c r="BJ13" s="201">
        <v>104.2</v>
      </c>
      <c r="BK13" s="201">
        <v>109.3</v>
      </c>
      <c r="BL13" s="201">
        <v>112.3</v>
      </c>
      <c r="BM13" s="201">
        <v>112.2</v>
      </c>
      <c r="BN13" s="201">
        <v>112.9</v>
      </c>
      <c r="BO13" s="201">
        <v>113.1</v>
      </c>
      <c r="BP13" s="201">
        <v>112.3</v>
      </c>
      <c r="BQ13" s="201">
        <v>113.6</v>
      </c>
      <c r="BR13" s="201">
        <v>113.8</v>
      </c>
      <c r="BS13" s="201">
        <v>112.1</v>
      </c>
      <c r="BT13" s="201">
        <v>110.3</v>
      </c>
      <c r="BU13" s="201">
        <v>111.9</v>
      </c>
      <c r="BV13" s="201">
        <v>110.2</v>
      </c>
      <c r="BW13" s="201">
        <v>104.6</v>
      </c>
      <c r="BX13" s="201">
        <v>102.3</v>
      </c>
      <c r="BY13" s="201">
        <v>107</v>
      </c>
      <c r="BZ13" s="201">
        <v>107.9</v>
      </c>
      <c r="CA13" s="201">
        <v>112.3</v>
      </c>
      <c r="CB13" s="201">
        <v>104.9</v>
      </c>
      <c r="CC13" s="201">
        <v>110.7</v>
      </c>
      <c r="CD13" s="201">
        <v>102</v>
      </c>
      <c r="CE13" s="201">
        <v>100.5</v>
      </c>
      <c r="CF13" s="201">
        <v>105</v>
      </c>
      <c r="CG13" s="201">
        <v>112.7</v>
      </c>
      <c r="CH13" s="201">
        <v>112.2</v>
      </c>
      <c r="CI13" s="201">
        <v>112.1</v>
      </c>
      <c r="CJ13" s="201">
        <v>112.8</v>
      </c>
      <c r="CK13" s="201">
        <v>113</v>
      </c>
      <c r="CL13" s="201">
        <v>111.8</v>
      </c>
      <c r="CM13" s="201">
        <v>112.7</v>
      </c>
      <c r="CN13" s="201">
        <v>114.4</v>
      </c>
      <c r="CO13" s="201">
        <v>116.3</v>
      </c>
      <c r="CP13" s="201">
        <v>115.3</v>
      </c>
      <c r="CQ13" s="201">
        <v>114.1</v>
      </c>
      <c r="CR13" s="201">
        <v>113.4</v>
      </c>
      <c r="CS13" s="201">
        <v>110.8</v>
      </c>
      <c r="CT13" s="201">
        <v>113.4</v>
      </c>
      <c r="CU13" s="201">
        <v>113.5</v>
      </c>
      <c r="CV13" s="201">
        <v>112.7</v>
      </c>
      <c r="CW13" s="201">
        <v>114.2</v>
      </c>
      <c r="CX13" s="201">
        <v>115.8</v>
      </c>
      <c r="CY13" s="201">
        <v>116.9</v>
      </c>
      <c r="CZ13" s="201">
        <v>117.8</v>
      </c>
      <c r="DA13" s="201">
        <v>118</v>
      </c>
      <c r="DB13" s="201">
        <v>118.6</v>
      </c>
      <c r="DC13" s="201">
        <v>118.7</v>
      </c>
      <c r="DD13" s="201">
        <v>118.9</v>
      </c>
      <c r="DE13" s="201">
        <v>118.8</v>
      </c>
      <c r="DF13" s="201">
        <v>118.8</v>
      </c>
      <c r="DG13" s="201">
        <v>118.9</v>
      </c>
      <c r="DH13" s="201">
        <v>117.9</v>
      </c>
      <c r="DI13" s="201">
        <v>119.3</v>
      </c>
      <c r="DJ13" s="201">
        <v>113.6</v>
      </c>
      <c r="DK13" s="201">
        <v>106.9</v>
      </c>
      <c r="DL13" s="201">
        <v>117.4</v>
      </c>
      <c r="DM13" s="201">
        <v>118.4</v>
      </c>
      <c r="DN13" s="201">
        <v>100.8</v>
      </c>
      <c r="DO13" s="201">
        <v>115.3</v>
      </c>
      <c r="DP13" s="201">
        <v>113.4</v>
      </c>
      <c r="DQ13" s="201">
        <v>116.5</v>
      </c>
      <c r="DR13" s="201">
        <v>114.9</v>
      </c>
      <c r="DS13" s="201">
        <v>114.3</v>
      </c>
      <c r="DT13" s="201">
        <v>113.6</v>
      </c>
      <c r="DU13" s="201">
        <v>114.1</v>
      </c>
      <c r="DV13" s="201">
        <v>114.4</v>
      </c>
      <c r="DW13" s="201">
        <v>113.1</v>
      </c>
      <c r="DX13" s="201">
        <v>111.6</v>
      </c>
      <c r="DY13" s="201">
        <v>112.3</v>
      </c>
      <c r="DZ13" s="201">
        <v>110.3</v>
      </c>
      <c r="EA13" s="201">
        <v>110.9</v>
      </c>
      <c r="EB13" s="201">
        <v>109</v>
      </c>
      <c r="EC13" s="201">
        <v>113</v>
      </c>
      <c r="ED13" s="201">
        <v>108.4</v>
      </c>
      <c r="EE13" s="201">
        <v>111.8</v>
      </c>
      <c r="EF13" s="201">
        <v>108.9</v>
      </c>
      <c r="EG13" s="201">
        <v>100.3</v>
      </c>
      <c r="EH13" s="201">
        <v>99.8</v>
      </c>
      <c r="EI13" s="201">
        <v>98.3</v>
      </c>
      <c r="EJ13" s="201">
        <v>97.9</v>
      </c>
      <c r="EK13" s="201">
        <v>67.599999999999994</v>
      </c>
      <c r="EL13" s="201">
        <v>84.3</v>
      </c>
      <c r="EM13" s="201">
        <v>88.8</v>
      </c>
      <c r="EN13" s="201">
        <v>98.7</v>
      </c>
      <c r="EO13" s="201">
        <v>98.2</v>
      </c>
      <c r="EP13" s="201">
        <v>97.3</v>
      </c>
      <c r="EQ13" s="201">
        <v>89.8</v>
      </c>
      <c r="ER13" s="201">
        <v>89.5</v>
      </c>
      <c r="ES13" s="201">
        <v>70.599999999999994</v>
      </c>
      <c r="ET13" s="201">
        <v>89.6</v>
      </c>
      <c r="EU13" s="201">
        <v>92.1</v>
      </c>
      <c r="EV13" s="201">
        <v>92.3</v>
      </c>
      <c r="EW13" s="201">
        <v>92.1</v>
      </c>
      <c r="EY13">
        <v>94</v>
      </c>
      <c r="EZ13">
        <v>101.2</v>
      </c>
      <c r="FA13">
        <v>102.3</v>
      </c>
      <c r="FB13">
        <v>108</v>
      </c>
      <c r="FC13">
        <v>111.6</v>
      </c>
      <c r="FD13">
        <v>107</v>
      </c>
      <c r="FE13">
        <v>103.5</v>
      </c>
      <c r="FF13">
        <v>107.1</v>
      </c>
      <c r="FG13">
        <v>99.5</v>
      </c>
      <c r="FH13">
        <v>96.5</v>
      </c>
      <c r="FI13">
        <v>97.2</v>
      </c>
      <c r="FJ13">
        <v>99.1</v>
      </c>
      <c r="FK13">
        <v>95.8</v>
      </c>
      <c r="FL13">
        <v>92</v>
      </c>
      <c r="FM13">
        <v>94.1</v>
      </c>
      <c r="FN13">
        <v>83.9</v>
      </c>
      <c r="FO13">
        <v>74.3</v>
      </c>
      <c r="FP13">
        <v>78.900000000000006</v>
      </c>
      <c r="FQ13">
        <v>79.3</v>
      </c>
      <c r="FR13">
        <v>92.5</v>
      </c>
      <c r="FS13">
        <v>57</v>
      </c>
      <c r="FT13">
        <v>71.7</v>
      </c>
      <c r="FU13">
        <v>86</v>
      </c>
      <c r="FV13">
        <v>81.099999999999994</v>
      </c>
      <c r="FW13">
        <v>84.8</v>
      </c>
      <c r="FX13">
        <v>87.4</v>
      </c>
      <c r="FY13">
        <v>92.7</v>
      </c>
      <c r="FZ13">
        <v>92.7</v>
      </c>
      <c r="GA13">
        <v>86.2</v>
      </c>
      <c r="GB13">
        <v>95.9</v>
      </c>
      <c r="GC13">
        <v>90</v>
      </c>
    </row>
    <row r="14" spans="1:185">
      <c r="A14" t="s">
        <v>575</v>
      </c>
      <c r="B14" t="s">
        <v>570</v>
      </c>
      <c r="C14" s="201">
        <v>0</v>
      </c>
      <c r="D14" s="201">
        <v>0</v>
      </c>
      <c r="E14" s="201">
        <v>0</v>
      </c>
      <c r="F14" s="201">
        <v>0</v>
      </c>
      <c r="G14" s="201">
        <v>0</v>
      </c>
      <c r="H14" s="201">
        <v>0</v>
      </c>
      <c r="I14" s="201">
        <v>0</v>
      </c>
      <c r="J14" s="201">
        <v>0</v>
      </c>
      <c r="K14" s="201">
        <v>0</v>
      </c>
      <c r="L14" s="201">
        <v>0</v>
      </c>
      <c r="M14" s="201">
        <v>0</v>
      </c>
      <c r="N14" s="201">
        <v>0</v>
      </c>
      <c r="O14" s="201">
        <v>0</v>
      </c>
      <c r="P14" s="201">
        <v>0</v>
      </c>
      <c r="Q14" s="201">
        <v>0</v>
      </c>
      <c r="R14" s="201">
        <v>0</v>
      </c>
      <c r="S14" s="201">
        <v>0</v>
      </c>
      <c r="T14" s="201">
        <v>0</v>
      </c>
      <c r="U14" s="201">
        <v>0</v>
      </c>
      <c r="V14" s="201">
        <v>0</v>
      </c>
      <c r="W14" s="201">
        <v>0</v>
      </c>
      <c r="X14" s="201">
        <v>0</v>
      </c>
      <c r="Y14" s="201">
        <v>0</v>
      </c>
      <c r="Z14" s="201">
        <v>0</v>
      </c>
      <c r="AA14" s="201">
        <v>0</v>
      </c>
      <c r="AB14" s="201">
        <v>0</v>
      </c>
      <c r="AC14" s="201">
        <v>0</v>
      </c>
      <c r="AD14" s="201">
        <v>0</v>
      </c>
      <c r="AE14" s="201">
        <v>0</v>
      </c>
      <c r="AF14" s="201">
        <v>0</v>
      </c>
      <c r="AG14" s="201">
        <v>0</v>
      </c>
      <c r="AH14" s="201">
        <v>0</v>
      </c>
      <c r="AI14" s="201">
        <v>0</v>
      </c>
      <c r="AJ14" s="201">
        <v>0</v>
      </c>
      <c r="AK14" s="201">
        <v>0</v>
      </c>
      <c r="AL14" s="201">
        <v>0</v>
      </c>
      <c r="AM14" s="201">
        <v>0</v>
      </c>
      <c r="AN14" s="201">
        <v>0</v>
      </c>
      <c r="AO14" s="201">
        <v>0</v>
      </c>
      <c r="AP14" s="201">
        <v>0</v>
      </c>
      <c r="AQ14" s="201">
        <v>0</v>
      </c>
      <c r="AR14" s="201">
        <v>0</v>
      </c>
      <c r="AS14" s="201">
        <v>0</v>
      </c>
      <c r="AT14" s="201">
        <v>0</v>
      </c>
      <c r="AU14" s="201">
        <v>0</v>
      </c>
      <c r="AV14" s="201">
        <v>0</v>
      </c>
      <c r="AW14" s="201">
        <v>0</v>
      </c>
      <c r="AX14" s="201">
        <v>0</v>
      </c>
      <c r="AY14" s="201">
        <v>0</v>
      </c>
      <c r="AZ14" s="201">
        <v>0</v>
      </c>
      <c r="BA14" s="201">
        <v>0</v>
      </c>
      <c r="BB14" s="201">
        <v>0</v>
      </c>
      <c r="BC14" s="201">
        <v>5</v>
      </c>
      <c r="BD14" s="201">
        <v>7.9</v>
      </c>
      <c r="BE14" s="201">
        <v>10.3</v>
      </c>
      <c r="BF14" s="201">
        <v>13.8</v>
      </c>
      <c r="BG14" s="201">
        <v>1</v>
      </c>
      <c r="BH14" s="201">
        <v>10.5</v>
      </c>
      <c r="BI14" s="201">
        <v>14.6</v>
      </c>
      <c r="BJ14" s="201">
        <v>15.1</v>
      </c>
      <c r="BK14" s="201">
        <v>5.5</v>
      </c>
      <c r="BL14" s="201">
        <v>8</v>
      </c>
      <c r="BM14" s="201">
        <v>26.2</v>
      </c>
      <c r="BN14" s="201">
        <v>17.8</v>
      </c>
      <c r="BO14" s="201">
        <v>11.4</v>
      </c>
      <c r="BP14" s="201">
        <v>11.2</v>
      </c>
      <c r="BQ14" s="201">
        <v>16.3</v>
      </c>
      <c r="BR14" s="201">
        <v>14.9</v>
      </c>
      <c r="BS14" s="201">
        <v>22.9</v>
      </c>
      <c r="BT14" s="201">
        <v>20.9</v>
      </c>
      <c r="BU14" s="201">
        <v>0.4</v>
      </c>
      <c r="BV14" s="201">
        <v>2.8</v>
      </c>
      <c r="BW14" s="201">
        <v>1.7</v>
      </c>
      <c r="BX14" s="201">
        <v>1</v>
      </c>
      <c r="BY14" s="201">
        <v>0.8</v>
      </c>
      <c r="BZ14" s="201">
        <v>0.7</v>
      </c>
      <c r="CA14" s="201">
        <v>9</v>
      </c>
      <c r="CB14" s="201">
        <v>13</v>
      </c>
      <c r="CC14" s="201">
        <v>9.8000000000000007</v>
      </c>
      <c r="CD14" s="201">
        <v>15.2</v>
      </c>
      <c r="CE14" s="201">
        <v>29</v>
      </c>
      <c r="CF14" s="201">
        <v>24.2</v>
      </c>
      <c r="CG14" s="201">
        <v>13.9</v>
      </c>
      <c r="CH14" s="201">
        <v>1.8</v>
      </c>
      <c r="CI14" s="201">
        <v>1.7</v>
      </c>
      <c r="CJ14" s="201">
        <v>0</v>
      </c>
      <c r="CK14" s="201">
        <v>0</v>
      </c>
      <c r="CL14" s="201">
        <v>0</v>
      </c>
      <c r="CM14" s="201">
        <v>0</v>
      </c>
      <c r="CN14" s="201">
        <v>0</v>
      </c>
      <c r="CO14" s="201">
        <v>0</v>
      </c>
      <c r="CP14" s="201">
        <v>0</v>
      </c>
      <c r="CQ14" s="201">
        <v>0</v>
      </c>
      <c r="CR14" s="201">
        <v>0</v>
      </c>
      <c r="CS14" s="201">
        <v>0</v>
      </c>
      <c r="CT14" s="201">
        <v>0</v>
      </c>
      <c r="CU14" s="201">
        <v>1.3</v>
      </c>
      <c r="CV14" s="201">
        <v>5.4</v>
      </c>
      <c r="CW14" s="201">
        <v>2.1</v>
      </c>
      <c r="CX14" s="201">
        <v>0.3</v>
      </c>
      <c r="CY14" s="201">
        <v>0.3</v>
      </c>
      <c r="CZ14" s="201">
        <v>3.5</v>
      </c>
      <c r="DA14" s="201">
        <v>2.2000000000000002</v>
      </c>
      <c r="DB14" s="201">
        <v>0.3</v>
      </c>
      <c r="DC14" s="201">
        <v>3</v>
      </c>
      <c r="DD14" s="201">
        <v>5.6</v>
      </c>
      <c r="DE14" s="201">
        <v>0.3</v>
      </c>
      <c r="DF14" s="201">
        <v>0.1</v>
      </c>
      <c r="DG14" s="201">
        <v>5.6</v>
      </c>
      <c r="DH14" s="201">
        <v>7.8</v>
      </c>
      <c r="DI14" s="201">
        <v>0</v>
      </c>
      <c r="DJ14" s="201">
        <v>5.6</v>
      </c>
      <c r="DK14" s="201">
        <v>4.9000000000000004</v>
      </c>
      <c r="DL14" s="201">
        <v>2.6</v>
      </c>
      <c r="DM14" s="201">
        <v>2.6</v>
      </c>
      <c r="DN14" s="201">
        <v>4.8</v>
      </c>
      <c r="DO14" s="201">
        <v>4.8</v>
      </c>
      <c r="DP14" s="201">
        <v>2.2999999999999998</v>
      </c>
      <c r="DQ14" s="201">
        <v>0.1</v>
      </c>
      <c r="DR14" s="201">
        <v>3.2</v>
      </c>
      <c r="DS14" s="201">
        <v>1</v>
      </c>
      <c r="DT14" s="201">
        <v>1</v>
      </c>
      <c r="DU14" s="201">
        <v>4.3</v>
      </c>
      <c r="DV14" s="201">
        <v>0</v>
      </c>
      <c r="DW14" s="201">
        <v>0.1</v>
      </c>
      <c r="DX14" s="201">
        <v>0.1</v>
      </c>
      <c r="DY14" s="201">
        <v>0.1</v>
      </c>
      <c r="DZ14" s="201">
        <v>0.1</v>
      </c>
      <c r="EA14" s="201">
        <v>0.1</v>
      </c>
      <c r="EB14" s="201">
        <v>0.1</v>
      </c>
      <c r="EC14" s="201">
        <v>0.1</v>
      </c>
      <c r="ED14" s="201">
        <v>0.1</v>
      </c>
      <c r="EE14" s="201">
        <v>0.1</v>
      </c>
      <c r="EF14" s="201">
        <v>0.1</v>
      </c>
      <c r="EG14" s="201">
        <v>0.1</v>
      </c>
      <c r="EH14" s="201">
        <v>0.1</v>
      </c>
      <c r="EI14" s="201">
        <v>0.1</v>
      </c>
      <c r="EJ14" s="201">
        <v>0.1</v>
      </c>
      <c r="EK14" s="201">
        <v>0.1</v>
      </c>
      <c r="EL14" s="201">
        <v>0.1</v>
      </c>
      <c r="EM14" s="201">
        <v>0.1</v>
      </c>
      <c r="EN14" s="201">
        <v>1.2</v>
      </c>
      <c r="EO14" s="201">
        <v>0.1</v>
      </c>
      <c r="EP14" s="201">
        <v>0.1</v>
      </c>
      <c r="EQ14" s="201">
        <v>0.1</v>
      </c>
      <c r="ER14" s="201">
        <v>0.1</v>
      </c>
      <c r="ES14" s="201">
        <v>0.1</v>
      </c>
      <c r="ET14" s="201">
        <v>0.1</v>
      </c>
      <c r="EU14" s="201">
        <v>0.1</v>
      </c>
      <c r="EV14" s="201">
        <v>0.1</v>
      </c>
      <c r="EW14" s="201">
        <v>0.1</v>
      </c>
      <c r="EY14">
        <v>0.1</v>
      </c>
      <c r="EZ14">
        <v>0.1</v>
      </c>
      <c r="FA14">
        <v>0.1</v>
      </c>
      <c r="FB14">
        <v>0.1</v>
      </c>
      <c r="FC14">
        <v>0.2</v>
      </c>
      <c r="FD14">
        <v>0.1</v>
      </c>
      <c r="FE14">
        <v>1</v>
      </c>
      <c r="FF14">
        <v>0.1</v>
      </c>
      <c r="FG14">
        <v>0.1</v>
      </c>
      <c r="FH14">
        <v>0.1</v>
      </c>
      <c r="FI14">
        <v>0.4</v>
      </c>
      <c r="FJ14">
        <v>0.3</v>
      </c>
      <c r="FK14">
        <v>0.1</v>
      </c>
      <c r="FL14">
        <v>1</v>
      </c>
      <c r="FM14">
        <v>0.1</v>
      </c>
      <c r="FN14">
        <v>0.1</v>
      </c>
      <c r="FO14">
        <v>1.1000000000000001</v>
      </c>
      <c r="FP14">
        <v>0.1</v>
      </c>
      <c r="FQ14">
        <v>0.1</v>
      </c>
      <c r="FR14">
        <v>0.1</v>
      </c>
      <c r="FS14">
        <v>0.1</v>
      </c>
      <c r="FT14">
        <v>0.2</v>
      </c>
      <c r="FU14">
        <v>0.1</v>
      </c>
      <c r="FV14">
        <v>0.1</v>
      </c>
      <c r="FW14">
        <v>0.1</v>
      </c>
      <c r="FX14">
        <v>0.1</v>
      </c>
      <c r="FY14">
        <v>0.1</v>
      </c>
      <c r="FZ14">
        <v>0.1</v>
      </c>
      <c r="GA14">
        <v>0</v>
      </c>
      <c r="GB14">
        <v>0</v>
      </c>
      <c r="GC14">
        <v>0</v>
      </c>
    </row>
    <row r="15" spans="1:185">
      <c r="A15" t="s">
        <v>575</v>
      </c>
      <c r="B15" t="s">
        <v>571</v>
      </c>
      <c r="C15" s="201">
        <v>0</v>
      </c>
      <c r="D15" s="201">
        <v>0</v>
      </c>
      <c r="E15" s="201">
        <v>0.4</v>
      </c>
      <c r="F15" s="201">
        <v>1.3</v>
      </c>
      <c r="G15" s="201">
        <v>1.2</v>
      </c>
      <c r="H15" s="201">
        <v>2.2000000000000002</v>
      </c>
      <c r="I15" s="201">
        <v>0.4</v>
      </c>
      <c r="J15" s="201">
        <v>0.7</v>
      </c>
      <c r="K15" s="201">
        <v>1.4</v>
      </c>
      <c r="L15" s="201">
        <v>1.3</v>
      </c>
      <c r="M15" s="201">
        <v>0</v>
      </c>
      <c r="N15" s="201">
        <v>0</v>
      </c>
      <c r="O15" s="201">
        <v>1</v>
      </c>
      <c r="P15" s="201">
        <v>1.3</v>
      </c>
      <c r="Q15" s="201">
        <v>0.5</v>
      </c>
      <c r="R15" s="201">
        <v>0</v>
      </c>
      <c r="S15" s="201">
        <v>0</v>
      </c>
      <c r="T15" s="201">
        <v>3.9</v>
      </c>
      <c r="U15" s="201">
        <v>0.9</v>
      </c>
      <c r="V15" s="201">
        <v>0</v>
      </c>
      <c r="W15" s="201">
        <v>0</v>
      </c>
      <c r="X15" s="201">
        <v>0</v>
      </c>
      <c r="Y15" s="201">
        <v>0</v>
      </c>
      <c r="Z15" s="201">
        <v>2.2000000000000002</v>
      </c>
      <c r="AA15" s="201">
        <v>4.9000000000000004</v>
      </c>
      <c r="AB15" s="201">
        <v>4.8</v>
      </c>
      <c r="AC15" s="201">
        <v>2.7</v>
      </c>
      <c r="AD15" s="201">
        <v>0</v>
      </c>
      <c r="AE15" s="201">
        <v>0.5</v>
      </c>
      <c r="AF15" s="201">
        <v>2.2999999999999998</v>
      </c>
      <c r="AG15" s="201">
        <v>2.5</v>
      </c>
      <c r="AH15" s="201">
        <v>4.8</v>
      </c>
      <c r="AI15" s="201">
        <v>4</v>
      </c>
      <c r="AJ15" s="201">
        <v>5.4</v>
      </c>
      <c r="AK15" s="201">
        <v>3.5</v>
      </c>
      <c r="AL15" s="201">
        <v>4.5</v>
      </c>
      <c r="AM15" s="201">
        <v>4.9000000000000004</v>
      </c>
      <c r="AN15" s="201">
        <v>5.5</v>
      </c>
      <c r="AO15" s="201">
        <v>6.5</v>
      </c>
      <c r="AP15" s="201">
        <v>5.5</v>
      </c>
      <c r="AQ15" s="201">
        <v>7</v>
      </c>
      <c r="AR15" s="201">
        <v>6.9</v>
      </c>
      <c r="AS15" s="201">
        <v>6.5</v>
      </c>
      <c r="AT15" s="201">
        <v>17.899999999999999</v>
      </c>
      <c r="AU15" s="201">
        <v>14.4</v>
      </c>
      <c r="AV15" s="201">
        <v>7.3</v>
      </c>
      <c r="AW15" s="201">
        <v>6.6</v>
      </c>
      <c r="AX15" s="201">
        <v>11.8</v>
      </c>
      <c r="AY15" s="201">
        <v>16.3</v>
      </c>
      <c r="AZ15" s="201">
        <v>18.7</v>
      </c>
      <c r="BA15" s="201">
        <v>17.399999999999999</v>
      </c>
      <c r="BB15" s="201">
        <v>6.6</v>
      </c>
      <c r="BC15" s="201">
        <v>4.4000000000000004</v>
      </c>
      <c r="BD15" s="201">
        <v>7.6</v>
      </c>
      <c r="BE15" s="201">
        <v>18.100000000000001</v>
      </c>
      <c r="BF15" s="201">
        <v>14</v>
      </c>
      <c r="BG15" s="201">
        <v>14</v>
      </c>
      <c r="BH15" s="201">
        <v>9.3000000000000007</v>
      </c>
      <c r="BI15" s="201">
        <v>18.899999999999999</v>
      </c>
      <c r="BJ15" s="201">
        <v>18.8</v>
      </c>
      <c r="BK15" s="201">
        <v>18.899999999999999</v>
      </c>
      <c r="BL15" s="201">
        <v>19.5</v>
      </c>
      <c r="BM15" s="201">
        <v>18.600000000000001</v>
      </c>
      <c r="BN15" s="201">
        <v>11</v>
      </c>
      <c r="BO15" s="201">
        <v>18.899999999999999</v>
      </c>
      <c r="BP15" s="201">
        <v>17.399999999999999</v>
      </c>
      <c r="BQ15" s="201">
        <v>10.8</v>
      </c>
      <c r="BR15" s="201">
        <v>15.8</v>
      </c>
      <c r="BS15" s="201">
        <v>20.100000000000001</v>
      </c>
      <c r="BT15" s="201">
        <v>20.100000000000001</v>
      </c>
      <c r="BU15" s="201">
        <v>20.100000000000001</v>
      </c>
      <c r="BV15" s="201">
        <v>29.2</v>
      </c>
      <c r="BW15" s="201">
        <v>42.5</v>
      </c>
      <c r="BX15" s="201">
        <v>46.4</v>
      </c>
      <c r="BY15" s="201">
        <v>33.4</v>
      </c>
      <c r="BZ15" s="201">
        <v>30.8</v>
      </c>
      <c r="CA15" s="201">
        <v>29.2</v>
      </c>
      <c r="CB15" s="201">
        <v>21.2</v>
      </c>
      <c r="CC15" s="201">
        <v>34.1</v>
      </c>
      <c r="CD15" s="201">
        <v>32.6</v>
      </c>
      <c r="CE15" s="201">
        <v>31.4</v>
      </c>
      <c r="CF15" s="201">
        <v>22.4</v>
      </c>
      <c r="CG15" s="201">
        <v>20.100000000000001</v>
      </c>
      <c r="CH15" s="201">
        <v>15.4</v>
      </c>
      <c r="CI15" s="201">
        <v>13.7</v>
      </c>
      <c r="CJ15" s="201">
        <v>12.5</v>
      </c>
      <c r="CK15" s="201">
        <v>16.2</v>
      </c>
      <c r="CL15" s="201">
        <v>20.100000000000001</v>
      </c>
      <c r="CM15" s="201">
        <v>21.6</v>
      </c>
      <c r="CN15" s="201">
        <v>19.7</v>
      </c>
      <c r="CO15" s="201">
        <v>19.5</v>
      </c>
      <c r="CP15" s="201">
        <v>17.100000000000001</v>
      </c>
      <c r="CQ15" s="201">
        <v>25</v>
      </c>
      <c r="CR15" s="201">
        <v>28.8</v>
      </c>
      <c r="CS15" s="201">
        <v>28.4</v>
      </c>
      <c r="CT15" s="201">
        <v>35.700000000000003</v>
      </c>
      <c r="CU15" s="201">
        <v>35</v>
      </c>
      <c r="CV15" s="201">
        <v>30.6</v>
      </c>
      <c r="CW15" s="201">
        <v>35.4</v>
      </c>
      <c r="CX15" s="201">
        <v>37.9</v>
      </c>
      <c r="CY15" s="201">
        <v>37.4</v>
      </c>
      <c r="CZ15" s="201">
        <v>36.299999999999997</v>
      </c>
      <c r="DA15" s="201">
        <v>37.799999999999997</v>
      </c>
      <c r="DB15" s="201">
        <v>36.6</v>
      </c>
      <c r="DC15" s="201">
        <v>30.1</v>
      </c>
      <c r="DD15" s="201">
        <v>26.1</v>
      </c>
      <c r="DE15" s="201">
        <v>25.6</v>
      </c>
      <c r="DF15" s="201">
        <v>31.4</v>
      </c>
      <c r="DG15" s="201">
        <v>35.299999999999997</v>
      </c>
      <c r="DH15" s="201">
        <v>37.200000000000003</v>
      </c>
      <c r="DI15" s="201">
        <v>37.9</v>
      </c>
      <c r="DJ15" s="201">
        <v>37.9</v>
      </c>
      <c r="DK15" s="201">
        <v>37.9</v>
      </c>
      <c r="DL15" s="201">
        <v>37.9</v>
      </c>
      <c r="DM15" s="201">
        <v>37.299999999999997</v>
      </c>
      <c r="DN15" s="201">
        <v>30.1</v>
      </c>
      <c r="DO15" s="201">
        <v>37.6</v>
      </c>
      <c r="DP15" s="201">
        <v>37.6</v>
      </c>
      <c r="DQ15" s="201">
        <v>21.6</v>
      </c>
      <c r="DR15" s="201">
        <v>12.9</v>
      </c>
      <c r="DS15" s="201">
        <v>25.3</v>
      </c>
      <c r="DT15" s="201">
        <v>35</v>
      </c>
      <c r="DU15" s="201">
        <v>33.1</v>
      </c>
      <c r="DV15" s="201">
        <v>21.5</v>
      </c>
      <c r="DW15" s="201">
        <v>21.8</v>
      </c>
      <c r="DX15" s="201">
        <v>21.1</v>
      </c>
      <c r="DY15" s="201">
        <v>21.3</v>
      </c>
      <c r="DZ15" s="201">
        <v>21.5</v>
      </c>
      <c r="EA15" s="201">
        <v>18.2</v>
      </c>
      <c r="EB15" s="201">
        <v>27.4</v>
      </c>
      <c r="EC15" s="201">
        <v>30.3</v>
      </c>
      <c r="ED15" s="201">
        <v>21.5</v>
      </c>
      <c r="EE15" s="201">
        <v>21.5</v>
      </c>
      <c r="EF15" s="201">
        <v>21.8</v>
      </c>
      <c r="EG15" s="201">
        <v>21.5</v>
      </c>
      <c r="EH15" s="201">
        <v>21.9</v>
      </c>
      <c r="EI15" s="201">
        <v>21.5</v>
      </c>
      <c r="EJ15" s="201">
        <v>20.399999999999999</v>
      </c>
      <c r="EK15" s="201">
        <v>21.5</v>
      </c>
      <c r="EL15" s="201">
        <v>20.7</v>
      </c>
      <c r="EM15" s="201">
        <v>21.5</v>
      </c>
      <c r="EN15" s="201">
        <v>20.7</v>
      </c>
      <c r="EO15" s="201">
        <v>18.3</v>
      </c>
      <c r="EP15" s="201">
        <v>19.100000000000001</v>
      </c>
      <c r="EQ15" s="201">
        <v>14.7</v>
      </c>
      <c r="ER15" s="201">
        <v>14.1</v>
      </c>
      <c r="ES15" s="201">
        <v>7.2</v>
      </c>
      <c r="ET15" s="201">
        <v>5.7</v>
      </c>
      <c r="EU15" s="201">
        <v>12.3</v>
      </c>
      <c r="EV15" s="201">
        <v>10.6</v>
      </c>
      <c r="EW15" s="201">
        <v>10.8</v>
      </c>
      <c r="EY15">
        <v>30.6</v>
      </c>
      <c r="EZ15">
        <v>44.2</v>
      </c>
      <c r="FA15">
        <v>33.1</v>
      </c>
      <c r="FB15">
        <v>31.5</v>
      </c>
      <c r="FC15">
        <v>28.8</v>
      </c>
      <c r="FD15">
        <v>15.3</v>
      </c>
      <c r="FE15">
        <v>17</v>
      </c>
      <c r="FF15">
        <v>22.5</v>
      </c>
      <c r="FG15">
        <v>19.2</v>
      </c>
      <c r="FH15">
        <v>19.899999999999999</v>
      </c>
      <c r="FI15">
        <v>17.7</v>
      </c>
      <c r="FJ15">
        <v>21.3</v>
      </c>
      <c r="FK15">
        <v>21.8</v>
      </c>
      <c r="FL15">
        <v>16.3</v>
      </c>
      <c r="FM15">
        <v>17.600000000000001</v>
      </c>
      <c r="FN15">
        <v>16</v>
      </c>
      <c r="FO15">
        <v>8.4</v>
      </c>
      <c r="FP15">
        <v>16.399999999999999</v>
      </c>
      <c r="FQ15">
        <v>21.1</v>
      </c>
      <c r="FR15">
        <v>16.3</v>
      </c>
      <c r="FS15">
        <v>7.6</v>
      </c>
      <c r="FT15">
        <v>3</v>
      </c>
      <c r="FU15">
        <v>6.2</v>
      </c>
      <c r="FV15">
        <v>15.6</v>
      </c>
      <c r="FW15">
        <v>9</v>
      </c>
      <c r="FX15">
        <v>11.4</v>
      </c>
      <c r="FY15">
        <v>4.5</v>
      </c>
      <c r="FZ15">
        <v>9.9</v>
      </c>
      <c r="GA15">
        <v>16.899999999999999</v>
      </c>
      <c r="GB15">
        <v>8.4</v>
      </c>
      <c r="GC15">
        <v>11.1</v>
      </c>
    </row>
    <row r="16" spans="1:185">
      <c r="A16" t="s">
        <v>575</v>
      </c>
      <c r="B16" t="s">
        <v>572</v>
      </c>
      <c r="C16" s="201">
        <v>0</v>
      </c>
      <c r="D16" s="201">
        <v>0</v>
      </c>
      <c r="E16" s="201">
        <v>0</v>
      </c>
      <c r="F16" s="201">
        <v>0</v>
      </c>
      <c r="G16" s="201">
        <v>1.4</v>
      </c>
      <c r="H16" s="201">
        <v>1.5</v>
      </c>
      <c r="I16" s="201">
        <v>1</v>
      </c>
      <c r="J16" s="201">
        <v>0</v>
      </c>
      <c r="K16" s="201">
        <v>0</v>
      </c>
      <c r="L16" s="201">
        <v>0</v>
      </c>
      <c r="M16" s="201">
        <v>0</v>
      </c>
      <c r="N16" s="201">
        <v>1.8</v>
      </c>
      <c r="O16" s="201">
        <v>2.7</v>
      </c>
      <c r="P16" s="201">
        <v>4.0999999999999996</v>
      </c>
      <c r="Q16" s="201">
        <v>6.8</v>
      </c>
      <c r="R16" s="201">
        <v>0</v>
      </c>
      <c r="S16" s="201">
        <v>1</v>
      </c>
      <c r="T16" s="201">
        <v>1</v>
      </c>
      <c r="U16" s="201">
        <v>1</v>
      </c>
      <c r="V16" s="201">
        <v>0</v>
      </c>
      <c r="W16" s="201">
        <v>0</v>
      </c>
      <c r="X16" s="201">
        <v>0.7</v>
      </c>
      <c r="Y16" s="201">
        <v>0</v>
      </c>
      <c r="Z16" s="201">
        <v>0.9</v>
      </c>
      <c r="AA16" s="201">
        <v>1.6</v>
      </c>
      <c r="AB16" s="201">
        <v>2.1</v>
      </c>
      <c r="AC16" s="201">
        <v>6.1</v>
      </c>
      <c r="AD16" s="201">
        <v>7.4</v>
      </c>
      <c r="AE16" s="201">
        <v>6</v>
      </c>
      <c r="AF16" s="201">
        <v>5.0999999999999996</v>
      </c>
      <c r="AG16" s="201">
        <v>11.9</v>
      </c>
      <c r="AH16" s="201">
        <v>12.5</v>
      </c>
      <c r="AI16" s="201">
        <v>6.6</v>
      </c>
      <c r="AJ16" s="201">
        <v>1.9</v>
      </c>
      <c r="AK16" s="201">
        <v>2.2999999999999998</v>
      </c>
      <c r="AL16" s="201">
        <v>6.1</v>
      </c>
      <c r="AM16" s="201">
        <v>1.5</v>
      </c>
      <c r="AN16" s="201">
        <v>3.1</v>
      </c>
      <c r="AO16" s="201">
        <v>5.9</v>
      </c>
      <c r="AP16" s="201">
        <v>1</v>
      </c>
      <c r="AQ16" s="201">
        <v>0</v>
      </c>
      <c r="AR16" s="201">
        <v>0</v>
      </c>
      <c r="AS16" s="201">
        <v>0</v>
      </c>
      <c r="AT16" s="201">
        <v>0</v>
      </c>
      <c r="AU16" s="201">
        <v>0</v>
      </c>
      <c r="AV16" s="201">
        <v>1.4</v>
      </c>
      <c r="AW16" s="201">
        <v>1.8</v>
      </c>
      <c r="AX16" s="201">
        <v>0</v>
      </c>
      <c r="AY16" s="201">
        <v>0</v>
      </c>
      <c r="AZ16" s="201">
        <v>2.9</v>
      </c>
      <c r="BA16" s="201">
        <v>11.3</v>
      </c>
      <c r="BB16" s="201">
        <v>12.8</v>
      </c>
      <c r="BC16" s="201">
        <v>17</v>
      </c>
      <c r="BD16" s="201">
        <v>15.7</v>
      </c>
      <c r="BE16" s="201">
        <v>15.7</v>
      </c>
      <c r="BF16" s="201">
        <v>15.7</v>
      </c>
      <c r="BG16" s="201">
        <v>7.3</v>
      </c>
      <c r="BH16" s="201">
        <v>0</v>
      </c>
      <c r="BI16" s="201">
        <v>0</v>
      </c>
      <c r="BJ16" s="201">
        <v>0</v>
      </c>
      <c r="BK16" s="201">
        <v>0</v>
      </c>
      <c r="BL16" s="201">
        <v>5.0999999999999996</v>
      </c>
      <c r="BM16" s="201">
        <v>0.1</v>
      </c>
      <c r="BN16" s="201">
        <v>3.5</v>
      </c>
      <c r="BO16" s="201">
        <v>2.2999999999999998</v>
      </c>
      <c r="BP16" s="201">
        <v>6.1</v>
      </c>
      <c r="BQ16" s="201">
        <v>7.5</v>
      </c>
      <c r="BR16" s="201">
        <v>2.7</v>
      </c>
      <c r="BS16" s="201">
        <v>4.3</v>
      </c>
      <c r="BT16" s="201">
        <v>4.3</v>
      </c>
      <c r="BU16" s="201">
        <v>18.600000000000001</v>
      </c>
      <c r="BV16" s="201">
        <v>13.7</v>
      </c>
      <c r="BW16" s="201">
        <v>12</v>
      </c>
      <c r="BX16" s="201">
        <v>20.6</v>
      </c>
      <c r="BY16" s="201">
        <v>34.299999999999997</v>
      </c>
      <c r="BZ16" s="201">
        <v>26.6</v>
      </c>
      <c r="CA16" s="201">
        <v>20.9</v>
      </c>
      <c r="CB16" s="201">
        <v>24.7</v>
      </c>
      <c r="CC16" s="201">
        <v>30.3</v>
      </c>
      <c r="CD16" s="201">
        <v>17.600000000000001</v>
      </c>
      <c r="CE16" s="201">
        <v>31.9</v>
      </c>
      <c r="CF16" s="201">
        <v>29.1</v>
      </c>
      <c r="CG16" s="201">
        <v>18.5</v>
      </c>
      <c r="CH16" s="201">
        <v>27.3</v>
      </c>
      <c r="CI16" s="201">
        <v>25.4</v>
      </c>
      <c r="CJ16" s="201">
        <v>28.4</v>
      </c>
      <c r="CK16" s="201">
        <v>15.5</v>
      </c>
      <c r="CL16" s="201">
        <v>16.899999999999999</v>
      </c>
      <c r="CM16" s="201">
        <v>2.8</v>
      </c>
      <c r="CN16" s="201">
        <v>2.8</v>
      </c>
      <c r="CO16" s="201">
        <v>2.8</v>
      </c>
      <c r="CP16" s="201">
        <v>2.8</v>
      </c>
      <c r="CQ16" s="201">
        <v>9.6999999999999993</v>
      </c>
      <c r="CR16" s="201">
        <v>20.5</v>
      </c>
      <c r="CS16" s="201">
        <v>28.7</v>
      </c>
      <c r="CT16" s="201">
        <v>34.6</v>
      </c>
      <c r="CU16" s="201">
        <v>36</v>
      </c>
      <c r="CV16" s="201">
        <v>24.8</v>
      </c>
      <c r="CW16" s="201">
        <v>19.8</v>
      </c>
      <c r="CX16" s="201">
        <v>17.399999999999999</v>
      </c>
      <c r="CY16" s="201">
        <v>25.2</v>
      </c>
      <c r="CZ16" s="201">
        <v>13.6</v>
      </c>
      <c r="DA16" s="201">
        <v>5.0999999999999996</v>
      </c>
      <c r="DB16" s="201">
        <v>14.2</v>
      </c>
      <c r="DC16" s="201">
        <v>11.7</v>
      </c>
      <c r="DD16" s="201">
        <v>33.200000000000003</v>
      </c>
      <c r="DE16" s="201">
        <v>16.899999999999999</v>
      </c>
      <c r="DF16" s="201">
        <v>40</v>
      </c>
      <c r="DG16" s="201">
        <v>45.1</v>
      </c>
      <c r="DH16" s="201">
        <v>45.1</v>
      </c>
      <c r="DI16" s="201">
        <v>45</v>
      </c>
      <c r="DJ16" s="201">
        <v>42.6</v>
      </c>
      <c r="DK16" s="201">
        <v>41.9</v>
      </c>
      <c r="DL16" s="201">
        <v>45.2</v>
      </c>
      <c r="DM16" s="201">
        <v>45.2</v>
      </c>
      <c r="DN16" s="201">
        <v>45.2</v>
      </c>
      <c r="DO16" s="201">
        <v>41.3</v>
      </c>
      <c r="DP16" s="201">
        <v>30.9</v>
      </c>
      <c r="DQ16" s="201">
        <v>41.9</v>
      </c>
      <c r="DR16" s="201">
        <v>45.1</v>
      </c>
      <c r="DS16" s="201">
        <v>45.3</v>
      </c>
      <c r="DT16" s="201">
        <v>45</v>
      </c>
      <c r="DU16" s="201">
        <v>44.6</v>
      </c>
      <c r="DV16" s="201">
        <v>41.2</v>
      </c>
      <c r="DW16" s="201">
        <v>40.9</v>
      </c>
      <c r="DX16" s="201">
        <v>41.3</v>
      </c>
      <c r="DY16" s="201">
        <v>31.9</v>
      </c>
      <c r="DZ16" s="201">
        <v>13.6</v>
      </c>
      <c r="EA16" s="201">
        <v>19.399999999999999</v>
      </c>
      <c r="EB16" s="201">
        <v>13.8</v>
      </c>
      <c r="EC16" s="201">
        <v>15.3</v>
      </c>
      <c r="ED16" s="201">
        <v>23.7</v>
      </c>
      <c r="EE16" s="201">
        <v>22.6</v>
      </c>
      <c r="EF16" s="201">
        <v>22.9</v>
      </c>
      <c r="EG16" s="201">
        <v>0.8</v>
      </c>
      <c r="EH16" s="201">
        <v>1.8</v>
      </c>
      <c r="EI16" s="201">
        <v>0.1</v>
      </c>
      <c r="EJ16" s="201">
        <v>1.7</v>
      </c>
      <c r="EK16" s="201">
        <v>1.1000000000000001</v>
      </c>
      <c r="EL16" s="201">
        <v>0.8</v>
      </c>
      <c r="EM16" s="201">
        <v>1.3</v>
      </c>
      <c r="EN16" s="201">
        <v>1.2</v>
      </c>
      <c r="EO16" s="201">
        <v>1.4</v>
      </c>
      <c r="EP16" s="201">
        <v>0.1</v>
      </c>
      <c r="EQ16" s="201">
        <v>1.2</v>
      </c>
      <c r="ER16" s="201">
        <v>5.0999999999999996</v>
      </c>
      <c r="ES16" s="201">
        <v>2.1</v>
      </c>
      <c r="ET16" s="201">
        <v>8.1999999999999993</v>
      </c>
      <c r="EU16" s="201">
        <v>0.3</v>
      </c>
      <c r="EV16" s="201">
        <v>0.1</v>
      </c>
      <c r="EW16" s="201">
        <v>6.5</v>
      </c>
      <c r="EY16">
        <v>0.1</v>
      </c>
      <c r="EZ16">
        <v>0.1</v>
      </c>
      <c r="FA16">
        <v>0.1</v>
      </c>
      <c r="FB16">
        <v>0.1</v>
      </c>
      <c r="FC16">
        <v>0.1</v>
      </c>
      <c r="FD16">
        <v>0.1</v>
      </c>
      <c r="FE16">
        <v>0.1</v>
      </c>
      <c r="FF16">
        <v>0.1</v>
      </c>
      <c r="FG16">
        <v>0.1</v>
      </c>
      <c r="FH16">
        <v>0.1</v>
      </c>
      <c r="FI16">
        <v>0.1</v>
      </c>
      <c r="FJ16">
        <v>0.4</v>
      </c>
      <c r="FK16">
        <v>0.1</v>
      </c>
      <c r="FL16">
        <v>0.1</v>
      </c>
      <c r="FM16">
        <v>0.1</v>
      </c>
      <c r="FN16">
        <v>0.1</v>
      </c>
      <c r="FO16">
        <v>0.1</v>
      </c>
      <c r="FP16">
        <v>0.4</v>
      </c>
      <c r="FQ16">
        <v>0.1</v>
      </c>
      <c r="FR16">
        <v>0.1</v>
      </c>
      <c r="FS16">
        <v>0.1</v>
      </c>
      <c r="FT16">
        <v>0.1</v>
      </c>
      <c r="FU16">
        <v>0.1</v>
      </c>
      <c r="FV16">
        <v>0.1</v>
      </c>
      <c r="FW16">
        <v>0.1</v>
      </c>
      <c r="FX16">
        <v>0.1</v>
      </c>
      <c r="FY16">
        <v>0.1</v>
      </c>
      <c r="FZ16">
        <v>0.1</v>
      </c>
      <c r="GA16">
        <v>0.1</v>
      </c>
      <c r="GB16">
        <v>0.1</v>
      </c>
      <c r="GC16">
        <v>0.1</v>
      </c>
    </row>
    <row r="17" spans="1:185">
      <c r="A17" t="s">
        <v>575</v>
      </c>
      <c r="B17" t="s">
        <v>573</v>
      </c>
      <c r="C17" s="201">
        <v>0</v>
      </c>
      <c r="D17" s="201">
        <v>0</v>
      </c>
      <c r="E17" s="201">
        <v>0</v>
      </c>
      <c r="F17" s="201">
        <v>0</v>
      </c>
      <c r="G17" s="201">
        <v>0</v>
      </c>
      <c r="H17" s="201">
        <v>0</v>
      </c>
      <c r="I17" s="201">
        <v>0</v>
      </c>
      <c r="J17" s="201">
        <v>0</v>
      </c>
      <c r="K17" s="201">
        <v>0</v>
      </c>
      <c r="L17" s="201">
        <v>0</v>
      </c>
      <c r="M17" s="201">
        <v>0</v>
      </c>
      <c r="N17" s="201">
        <v>0</v>
      </c>
      <c r="O17" s="201">
        <v>0</v>
      </c>
      <c r="P17" s="201">
        <v>0</v>
      </c>
      <c r="Q17" s="201">
        <v>0</v>
      </c>
      <c r="R17" s="201">
        <v>0</v>
      </c>
      <c r="S17" s="201">
        <v>0</v>
      </c>
      <c r="T17" s="201">
        <v>0</v>
      </c>
      <c r="U17" s="201">
        <v>0</v>
      </c>
      <c r="V17" s="201">
        <v>0</v>
      </c>
      <c r="W17" s="201">
        <v>0</v>
      </c>
      <c r="X17" s="201">
        <v>0</v>
      </c>
      <c r="Y17" s="201">
        <v>0</v>
      </c>
      <c r="Z17" s="201">
        <v>0</v>
      </c>
      <c r="AA17" s="201">
        <v>0.1</v>
      </c>
      <c r="AB17" s="201">
        <v>0</v>
      </c>
      <c r="AC17" s="201">
        <v>0</v>
      </c>
      <c r="AD17" s="201">
        <v>0</v>
      </c>
      <c r="AE17" s="201">
        <v>0</v>
      </c>
      <c r="AF17" s="201">
        <v>0</v>
      </c>
      <c r="AG17" s="201">
        <v>0</v>
      </c>
      <c r="AH17" s="201">
        <v>0</v>
      </c>
      <c r="AI17" s="201">
        <v>0</v>
      </c>
      <c r="AJ17" s="201">
        <v>0</v>
      </c>
      <c r="AK17" s="201">
        <v>0</v>
      </c>
      <c r="AL17" s="201">
        <v>0</v>
      </c>
      <c r="AM17" s="201">
        <v>0</v>
      </c>
      <c r="AN17" s="201">
        <v>0</v>
      </c>
      <c r="AO17" s="201">
        <v>0</v>
      </c>
      <c r="AP17" s="201">
        <v>9</v>
      </c>
      <c r="AQ17" s="201">
        <v>5.7</v>
      </c>
      <c r="AR17" s="201">
        <v>0.2</v>
      </c>
      <c r="AS17" s="201">
        <v>0.8</v>
      </c>
      <c r="AT17" s="201">
        <v>1.3</v>
      </c>
      <c r="AU17" s="201">
        <v>4.4000000000000004</v>
      </c>
      <c r="AV17" s="201">
        <v>1.8</v>
      </c>
      <c r="AW17" s="201">
        <v>6.3</v>
      </c>
      <c r="AX17" s="201">
        <v>7.2</v>
      </c>
      <c r="AY17" s="201">
        <v>2.2999999999999998</v>
      </c>
      <c r="AZ17" s="201">
        <v>4.0999999999999996</v>
      </c>
      <c r="BA17" s="201">
        <v>0.3</v>
      </c>
      <c r="BB17" s="201">
        <v>2.9</v>
      </c>
      <c r="BC17" s="201">
        <v>9.4</v>
      </c>
      <c r="BD17" s="201">
        <v>9.1999999999999993</v>
      </c>
      <c r="BE17" s="201">
        <v>13.5</v>
      </c>
      <c r="BF17" s="201">
        <v>0.2</v>
      </c>
      <c r="BG17" s="201">
        <v>0</v>
      </c>
      <c r="BH17" s="201">
        <v>3.4</v>
      </c>
      <c r="BI17" s="201">
        <v>2.2999999999999998</v>
      </c>
      <c r="BJ17" s="201">
        <v>11.7</v>
      </c>
      <c r="BK17" s="201">
        <v>4.7</v>
      </c>
      <c r="BL17" s="201">
        <v>1.8</v>
      </c>
      <c r="BM17" s="201">
        <v>1.5</v>
      </c>
      <c r="BN17" s="201">
        <v>0</v>
      </c>
      <c r="BO17" s="201">
        <v>0</v>
      </c>
      <c r="BP17" s="201">
        <v>2</v>
      </c>
      <c r="BQ17" s="201">
        <v>0</v>
      </c>
      <c r="BR17" s="201">
        <v>0</v>
      </c>
      <c r="BS17" s="201">
        <v>0</v>
      </c>
      <c r="BT17" s="201">
        <v>0</v>
      </c>
      <c r="BU17" s="201">
        <v>0</v>
      </c>
      <c r="BV17" s="201">
        <v>0</v>
      </c>
      <c r="BW17" s="201">
        <v>1.9</v>
      </c>
      <c r="BX17" s="201">
        <v>0</v>
      </c>
      <c r="BY17" s="201">
        <v>0</v>
      </c>
      <c r="BZ17" s="201">
        <v>0</v>
      </c>
      <c r="CA17" s="201">
        <v>0</v>
      </c>
      <c r="CB17" s="201">
        <v>0</v>
      </c>
      <c r="CC17" s="201">
        <v>0</v>
      </c>
      <c r="CD17" s="201">
        <v>0</v>
      </c>
      <c r="CE17" s="201">
        <v>0</v>
      </c>
      <c r="CF17" s="201">
        <v>0</v>
      </c>
      <c r="CG17" s="201">
        <v>0</v>
      </c>
      <c r="CH17" s="201">
        <v>0</v>
      </c>
      <c r="CI17" s="201">
        <v>0</v>
      </c>
      <c r="CJ17" s="201">
        <v>0</v>
      </c>
      <c r="CK17" s="201">
        <v>0</v>
      </c>
      <c r="CL17" s="201">
        <v>0</v>
      </c>
      <c r="CM17" s="201">
        <v>0</v>
      </c>
      <c r="CN17" s="201">
        <v>0</v>
      </c>
      <c r="CO17" s="201">
        <v>0</v>
      </c>
      <c r="CP17" s="201">
        <v>0</v>
      </c>
      <c r="CQ17" s="201">
        <v>0</v>
      </c>
      <c r="CR17" s="201">
        <v>0</v>
      </c>
      <c r="CS17" s="201">
        <v>0</v>
      </c>
      <c r="CT17" s="201">
        <v>0</v>
      </c>
      <c r="CU17" s="201">
        <v>0</v>
      </c>
      <c r="CV17" s="201">
        <v>0</v>
      </c>
      <c r="CW17" s="201">
        <v>0</v>
      </c>
      <c r="CX17" s="201">
        <v>0</v>
      </c>
      <c r="CY17" s="201">
        <v>0</v>
      </c>
      <c r="CZ17" s="201">
        <v>0</v>
      </c>
      <c r="DA17" s="201">
        <v>0</v>
      </c>
      <c r="DB17" s="201">
        <v>0</v>
      </c>
      <c r="DC17" s="201">
        <v>0</v>
      </c>
      <c r="DD17" s="201">
        <v>0</v>
      </c>
      <c r="DE17" s="201">
        <v>0</v>
      </c>
      <c r="DF17" s="201">
        <v>0</v>
      </c>
      <c r="DG17" s="201">
        <v>0</v>
      </c>
      <c r="DH17" s="201">
        <v>0</v>
      </c>
      <c r="DI17" s="201">
        <v>0</v>
      </c>
      <c r="DJ17" s="201">
        <v>0</v>
      </c>
      <c r="DK17" s="201">
        <v>0.2</v>
      </c>
      <c r="DL17" s="201">
        <v>0</v>
      </c>
      <c r="DM17" s="201">
        <v>0</v>
      </c>
      <c r="DN17" s="201">
        <v>0</v>
      </c>
      <c r="DO17" s="201">
        <v>0</v>
      </c>
      <c r="DP17" s="201">
        <v>0</v>
      </c>
      <c r="DQ17" s="201">
        <v>3.3</v>
      </c>
      <c r="DR17" s="201">
        <v>6.3</v>
      </c>
      <c r="DS17" s="201">
        <v>3.2</v>
      </c>
      <c r="DT17" s="201">
        <v>0</v>
      </c>
      <c r="DU17" s="201">
        <v>1.2</v>
      </c>
      <c r="DV17" s="201">
        <v>1.2</v>
      </c>
      <c r="DW17" s="201">
        <v>0.6</v>
      </c>
      <c r="DX17" s="201">
        <v>0</v>
      </c>
      <c r="DY17" s="201">
        <v>0</v>
      </c>
      <c r="DZ17" s="201">
        <v>0</v>
      </c>
      <c r="EA17" s="201">
        <v>0</v>
      </c>
      <c r="EB17" s="201">
        <v>0</v>
      </c>
      <c r="EC17" s="201">
        <v>0</v>
      </c>
      <c r="ED17" s="201">
        <v>0</v>
      </c>
      <c r="EE17" s="201">
        <v>0</v>
      </c>
      <c r="EF17" s="201">
        <v>0</v>
      </c>
      <c r="EG17" s="201">
        <v>0</v>
      </c>
      <c r="EH17" s="201">
        <v>0</v>
      </c>
      <c r="EI17" s="201">
        <v>0</v>
      </c>
      <c r="EJ17" s="201">
        <v>0</v>
      </c>
      <c r="EK17" s="201">
        <v>0</v>
      </c>
      <c r="EL17" s="201">
        <v>0</v>
      </c>
      <c r="EM17" s="201">
        <v>0</v>
      </c>
      <c r="EN17" s="201">
        <v>2.4</v>
      </c>
      <c r="EO17" s="201">
        <v>0</v>
      </c>
      <c r="EP17" s="201">
        <v>0.2</v>
      </c>
      <c r="EQ17" s="201">
        <v>0.4</v>
      </c>
      <c r="ER17" s="201">
        <v>0</v>
      </c>
      <c r="ES17" s="201">
        <v>7.5</v>
      </c>
      <c r="ET17" s="201">
        <v>8.1</v>
      </c>
      <c r="EU17" s="201">
        <v>15.7</v>
      </c>
      <c r="EV17" s="201">
        <v>23.7</v>
      </c>
      <c r="EW17" s="201">
        <v>8.3000000000000007</v>
      </c>
      <c r="EX17">
        <v>2.9</v>
      </c>
      <c r="EY17">
        <v>4.4000000000000004</v>
      </c>
      <c r="EZ17">
        <v>1.1000000000000001</v>
      </c>
      <c r="FA17">
        <v>2.9</v>
      </c>
      <c r="FB17">
        <v>3.1</v>
      </c>
      <c r="FC17">
        <v>3.3</v>
      </c>
      <c r="FD17">
        <v>0.3</v>
      </c>
      <c r="FE17">
        <v>0</v>
      </c>
      <c r="FF17">
        <v>0</v>
      </c>
      <c r="FG17">
        <v>0</v>
      </c>
      <c r="FH17">
        <v>0</v>
      </c>
      <c r="FI17">
        <v>0</v>
      </c>
      <c r="FJ17">
        <v>0</v>
      </c>
      <c r="FK17">
        <v>0</v>
      </c>
      <c r="FL17">
        <v>0</v>
      </c>
      <c r="FM17">
        <v>0</v>
      </c>
      <c r="FN17">
        <v>0</v>
      </c>
      <c r="FO17">
        <v>0</v>
      </c>
      <c r="FP17">
        <v>0</v>
      </c>
      <c r="FQ17">
        <v>0</v>
      </c>
      <c r="FR17">
        <v>0</v>
      </c>
      <c r="FS17">
        <v>0</v>
      </c>
      <c r="FT17">
        <v>0</v>
      </c>
      <c r="FU17">
        <v>0</v>
      </c>
      <c r="FV17">
        <v>0</v>
      </c>
      <c r="FW17">
        <v>0</v>
      </c>
      <c r="FX17">
        <v>0</v>
      </c>
      <c r="FY17">
        <v>0</v>
      </c>
      <c r="FZ17">
        <v>0</v>
      </c>
      <c r="GA17">
        <v>0</v>
      </c>
      <c r="GB17">
        <v>0</v>
      </c>
      <c r="GC17">
        <v>0</v>
      </c>
    </row>
    <row r="18" spans="1:185">
      <c r="A18" t="s">
        <v>575</v>
      </c>
      <c r="B18" t="s">
        <v>574</v>
      </c>
      <c r="C18" s="201">
        <v>5.5</v>
      </c>
      <c r="D18" s="201">
        <v>9.6</v>
      </c>
      <c r="E18" s="201">
        <v>9.6</v>
      </c>
      <c r="F18" s="201">
        <v>9.6999999999999993</v>
      </c>
      <c r="G18" s="201">
        <v>9.6</v>
      </c>
      <c r="H18" s="201">
        <v>10.199999999999999</v>
      </c>
      <c r="I18" s="201">
        <v>9.6</v>
      </c>
      <c r="J18" s="201">
        <v>8.4</v>
      </c>
      <c r="K18" s="201">
        <v>7.8</v>
      </c>
      <c r="L18" s="201">
        <v>7.8</v>
      </c>
      <c r="M18" s="201">
        <v>6.6</v>
      </c>
      <c r="N18" s="201">
        <v>7.8</v>
      </c>
      <c r="O18" s="201">
        <v>9.6</v>
      </c>
      <c r="P18" s="201">
        <v>9.6</v>
      </c>
      <c r="Q18" s="201">
        <v>7.8</v>
      </c>
      <c r="R18" s="201">
        <v>9.6</v>
      </c>
      <c r="S18" s="201">
        <v>9.6</v>
      </c>
      <c r="T18" s="201">
        <v>9.6</v>
      </c>
      <c r="U18" s="201">
        <v>7.7</v>
      </c>
      <c r="V18" s="201">
        <v>0</v>
      </c>
      <c r="W18" s="201">
        <v>0.2</v>
      </c>
      <c r="X18" s="201">
        <v>6.5</v>
      </c>
      <c r="Y18" s="201">
        <v>7</v>
      </c>
      <c r="Z18" s="201">
        <v>8.1</v>
      </c>
      <c r="AA18" s="201">
        <v>7.8</v>
      </c>
      <c r="AB18" s="201">
        <v>8</v>
      </c>
      <c r="AC18" s="201">
        <v>8.3000000000000007</v>
      </c>
      <c r="AD18" s="201">
        <v>9.5</v>
      </c>
      <c r="AE18" s="201">
        <v>5.5</v>
      </c>
      <c r="AF18" s="201">
        <v>7.5</v>
      </c>
      <c r="AG18" s="201">
        <v>0.8</v>
      </c>
      <c r="AH18" s="201">
        <v>1.6</v>
      </c>
      <c r="AI18" s="201">
        <v>0.7</v>
      </c>
      <c r="AJ18" s="201">
        <v>9.6</v>
      </c>
      <c r="AK18" s="201">
        <v>6.7</v>
      </c>
      <c r="AL18" s="201">
        <v>9.3000000000000007</v>
      </c>
      <c r="AM18" s="201">
        <v>4.3</v>
      </c>
      <c r="AN18" s="201">
        <v>9.6</v>
      </c>
      <c r="AO18" s="201">
        <v>9.1999999999999993</v>
      </c>
      <c r="AP18" s="201">
        <v>7.5</v>
      </c>
      <c r="AQ18" s="201">
        <v>4</v>
      </c>
      <c r="AR18" s="201">
        <v>0</v>
      </c>
      <c r="AS18" s="201">
        <v>0</v>
      </c>
      <c r="AT18" s="201">
        <v>0.2</v>
      </c>
      <c r="AU18" s="201">
        <v>4.9000000000000004</v>
      </c>
      <c r="AV18" s="201">
        <v>8.8000000000000007</v>
      </c>
      <c r="AW18" s="201">
        <v>4</v>
      </c>
      <c r="AX18" s="201">
        <v>0</v>
      </c>
      <c r="AY18" s="201">
        <v>5.8</v>
      </c>
      <c r="AZ18" s="201">
        <v>12.2</v>
      </c>
      <c r="BA18" s="201">
        <v>9.3000000000000007</v>
      </c>
      <c r="BB18" s="201">
        <v>0.9</v>
      </c>
      <c r="BC18" s="201">
        <v>2.9</v>
      </c>
      <c r="BD18" s="201">
        <v>9.6</v>
      </c>
      <c r="BE18" s="201">
        <v>9.6</v>
      </c>
      <c r="BF18" s="201">
        <v>12.3</v>
      </c>
      <c r="BG18" s="201">
        <v>18.5</v>
      </c>
      <c r="BH18" s="201">
        <v>19.2</v>
      </c>
      <c r="BI18" s="201">
        <v>18.899999999999999</v>
      </c>
      <c r="BJ18" s="201">
        <v>18.7</v>
      </c>
      <c r="BK18" s="201">
        <v>16.899999999999999</v>
      </c>
      <c r="BL18" s="201">
        <v>18.399999999999999</v>
      </c>
      <c r="BM18" s="201">
        <v>19.3</v>
      </c>
      <c r="BN18" s="201">
        <v>19.3</v>
      </c>
      <c r="BO18" s="201">
        <v>19.3</v>
      </c>
      <c r="BP18" s="201">
        <v>19.3</v>
      </c>
      <c r="BQ18" s="201">
        <v>19.3</v>
      </c>
      <c r="BR18" s="201">
        <v>19.3</v>
      </c>
      <c r="BS18" s="201">
        <v>17.7</v>
      </c>
      <c r="BT18" s="201">
        <v>10.199999999999999</v>
      </c>
      <c r="BU18" s="201">
        <v>10.199999999999999</v>
      </c>
      <c r="BV18" s="201">
        <v>9.6</v>
      </c>
      <c r="BW18" s="201">
        <v>9.6</v>
      </c>
      <c r="BX18" s="201">
        <v>9.6</v>
      </c>
      <c r="BY18" s="201">
        <v>9.5</v>
      </c>
      <c r="BZ18" s="201">
        <v>9.5</v>
      </c>
      <c r="CA18" s="201">
        <v>4.5</v>
      </c>
      <c r="CB18" s="201">
        <v>7</v>
      </c>
      <c r="CC18" s="201">
        <v>4.5</v>
      </c>
      <c r="CD18" s="201">
        <v>0.2</v>
      </c>
      <c r="CE18" s="201">
        <v>3.7</v>
      </c>
      <c r="CF18" s="201">
        <v>9.6</v>
      </c>
      <c r="CG18" s="201">
        <v>11.3</v>
      </c>
      <c r="CH18" s="201">
        <v>6.2</v>
      </c>
      <c r="CI18" s="201">
        <v>9.1</v>
      </c>
      <c r="CJ18" s="201">
        <v>12.7</v>
      </c>
      <c r="CK18" s="201">
        <v>9.3000000000000007</v>
      </c>
      <c r="CL18" s="201">
        <v>12.8</v>
      </c>
      <c r="CM18" s="201">
        <v>20.399999999999999</v>
      </c>
      <c r="CN18" s="201">
        <v>29.4</v>
      </c>
      <c r="CO18" s="201">
        <v>39.5</v>
      </c>
      <c r="CP18" s="201">
        <v>37.6</v>
      </c>
      <c r="CQ18" s="201">
        <v>41.4</v>
      </c>
      <c r="CR18" s="201">
        <v>43.7</v>
      </c>
      <c r="CS18" s="201">
        <v>44.5</v>
      </c>
      <c r="CT18" s="201">
        <v>44.5</v>
      </c>
      <c r="CU18" s="201">
        <v>43.7</v>
      </c>
      <c r="CV18" s="201">
        <v>44.5</v>
      </c>
      <c r="CW18" s="201">
        <v>44.5</v>
      </c>
      <c r="CX18" s="201">
        <v>44.5</v>
      </c>
      <c r="CY18" s="201">
        <v>44.5</v>
      </c>
      <c r="CZ18" s="201">
        <v>44.5</v>
      </c>
      <c r="DA18" s="201">
        <v>44.5</v>
      </c>
      <c r="DB18" s="201">
        <v>44.5</v>
      </c>
      <c r="DC18" s="201">
        <v>44.5</v>
      </c>
      <c r="DD18" s="201">
        <v>44.5</v>
      </c>
      <c r="DE18" s="201">
        <v>44.5</v>
      </c>
      <c r="DF18" s="201">
        <v>43.1</v>
      </c>
      <c r="DG18" s="201">
        <v>38.4</v>
      </c>
      <c r="DH18" s="201">
        <v>42.5</v>
      </c>
      <c r="DI18" s="201">
        <v>38.200000000000003</v>
      </c>
      <c r="DJ18" s="201">
        <v>37</v>
      </c>
      <c r="DK18" s="201">
        <v>38.200000000000003</v>
      </c>
      <c r="DL18" s="201">
        <v>39.6</v>
      </c>
      <c r="DM18" s="201">
        <v>38.200000000000003</v>
      </c>
      <c r="DN18" s="201">
        <v>38.200000000000003</v>
      </c>
      <c r="DO18" s="201">
        <v>38.200000000000003</v>
      </c>
      <c r="DP18" s="201">
        <v>38.200000000000003</v>
      </c>
      <c r="DQ18" s="201">
        <v>38.200000000000003</v>
      </c>
      <c r="DR18" s="201">
        <v>31.9</v>
      </c>
      <c r="DS18" s="201">
        <v>38.200000000000003</v>
      </c>
      <c r="DT18" s="201">
        <v>34.6</v>
      </c>
      <c r="DU18" s="201">
        <v>32.1</v>
      </c>
      <c r="DV18" s="201">
        <v>29.8</v>
      </c>
      <c r="DW18" s="201">
        <v>23.6</v>
      </c>
      <c r="DX18" s="201">
        <v>22.7</v>
      </c>
      <c r="DY18" s="201">
        <v>23.3</v>
      </c>
      <c r="DZ18" s="201">
        <v>22.7</v>
      </c>
      <c r="EA18" s="201">
        <v>21.4</v>
      </c>
      <c r="EB18" s="201">
        <v>22</v>
      </c>
      <c r="EC18" s="201">
        <v>32.200000000000003</v>
      </c>
      <c r="ED18" s="201">
        <v>39.299999999999997</v>
      </c>
      <c r="EE18" s="201">
        <v>37.700000000000003</v>
      </c>
      <c r="EF18" s="201">
        <v>26.6</v>
      </c>
      <c r="EG18" s="201">
        <v>25.7</v>
      </c>
      <c r="EH18" s="201">
        <v>23.6</v>
      </c>
      <c r="EI18" s="201">
        <v>22.5</v>
      </c>
      <c r="EJ18" s="201">
        <v>12.5</v>
      </c>
      <c r="EK18" s="201">
        <v>0</v>
      </c>
      <c r="EL18" s="201">
        <v>1</v>
      </c>
      <c r="EM18" s="201">
        <v>1.4</v>
      </c>
      <c r="EN18" s="201">
        <v>7.1</v>
      </c>
      <c r="EO18" s="201">
        <v>16.5</v>
      </c>
      <c r="EP18" s="201">
        <v>16.399999999999999</v>
      </c>
      <c r="EQ18" s="201">
        <v>10.8</v>
      </c>
      <c r="ER18" s="201">
        <v>0.7</v>
      </c>
      <c r="ES18" s="201">
        <v>0</v>
      </c>
      <c r="ET18" s="201">
        <v>0</v>
      </c>
      <c r="EU18" s="201">
        <v>0.2</v>
      </c>
      <c r="EV18" s="201">
        <v>4.2</v>
      </c>
      <c r="EW18" s="201">
        <v>7.2</v>
      </c>
      <c r="EY18">
        <v>9.6999999999999993</v>
      </c>
      <c r="EZ18">
        <v>11.5</v>
      </c>
      <c r="FA18">
        <v>11.6</v>
      </c>
      <c r="FB18">
        <v>13.9</v>
      </c>
      <c r="FC18">
        <v>13.3</v>
      </c>
      <c r="FD18">
        <v>17.600000000000001</v>
      </c>
      <c r="FE18">
        <v>16.899999999999999</v>
      </c>
      <c r="FF18">
        <v>17.3</v>
      </c>
      <c r="FG18">
        <v>10.4</v>
      </c>
      <c r="FH18">
        <v>8.6</v>
      </c>
      <c r="FI18">
        <v>9.8000000000000007</v>
      </c>
      <c r="FJ18">
        <v>9.3000000000000007</v>
      </c>
      <c r="FK18">
        <v>8.1999999999999993</v>
      </c>
      <c r="FL18">
        <v>4.0999999999999996</v>
      </c>
      <c r="FM18">
        <v>3.2</v>
      </c>
      <c r="FN18">
        <v>0</v>
      </c>
      <c r="FO18">
        <v>0.2</v>
      </c>
      <c r="FP18">
        <v>0</v>
      </c>
      <c r="FQ18">
        <v>0</v>
      </c>
      <c r="FR18">
        <v>0</v>
      </c>
      <c r="FS18">
        <v>0</v>
      </c>
      <c r="FT18">
        <v>0</v>
      </c>
      <c r="FU18">
        <v>0</v>
      </c>
      <c r="FV18">
        <v>0</v>
      </c>
      <c r="FW18">
        <v>0</v>
      </c>
      <c r="FX18">
        <v>0</v>
      </c>
      <c r="FY18">
        <v>0</v>
      </c>
      <c r="FZ18">
        <v>0</v>
      </c>
      <c r="GA18">
        <v>0</v>
      </c>
      <c r="GB18">
        <v>0</v>
      </c>
      <c r="GC18">
        <v>0</v>
      </c>
    </row>
    <row r="19" spans="1:185">
      <c r="A19" t="s">
        <v>576</v>
      </c>
      <c r="B19" t="s">
        <v>570</v>
      </c>
      <c r="C19" s="201">
        <v>0</v>
      </c>
      <c r="D19" s="201">
        <v>0</v>
      </c>
      <c r="E19" s="201">
        <v>0</v>
      </c>
      <c r="F19" s="201">
        <v>0</v>
      </c>
      <c r="G19" s="201">
        <v>0</v>
      </c>
      <c r="H19" s="201">
        <v>0</v>
      </c>
      <c r="I19" s="201">
        <v>0</v>
      </c>
      <c r="J19" s="201">
        <v>0</v>
      </c>
      <c r="K19" s="201">
        <v>0</v>
      </c>
      <c r="L19" s="201">
        <v>0</v>
      </c>
      <c r="M19" s="201">
        <v>0</v>
      </c>
      <c r="N19" s="201">
        <v>0</v>
      </c>
      <c r="O19" s="201">
        <v>0</v>
      </c>
      <c r="P19" s="201">
        <v>0</v>
      </c>
      <c r="Q19" s="201">
        <v>0</v>
      </c>
      <c r="R19" s="201">
        <v>0</v>
      </c>
      <c r="S19" s="201">
        <v>0</v>
      </c>
      <c r="T19" s="201">
        <v>0</v>
      </c>
      <c r="U19" s="201">
        <v>0</v>
      </c>
      <c r="V19" s="201">
        <v>0</v>
      </c>
      <c r="W19" s="201">
        <v>0</v>
      </c>
      <c r="X19" s="201">
        <v>0</v>
      </c>
      <c r="Y19" s="201">
        <v>0</v>
      </c>
      <c r="Z19" s="201">
        <v>0</v>
      </c>
      <c r="AA19" s="201">
        <v>0</v>
      </c>
      <c r="AB19" s="201">
        <v>0</v>
      </c>
      <c r="AC19" s="201">
        <v>0</v>
      </c>
      <c r="AD19" s="201">
        <v>0</v>
      </c>
      <c r="AE19" s="201">
        <v>0</v>
      </c>
      <c r="AF19" s="201">
        <v>0</v>
      </c>
      <c r="AG19" s="201">
        <v>0</v>
      </c>
      <c r="AH19" s="201">
        <v>0</v>
      </c>
      <c r="AI19" s="201">
        <v>0</v>
      </c>
      <c r="AJ19" s="201">
        <v>0</v>
      </c>
      <c r="AK19" s="201">
        <v>0</v>
      </c>
      <c r="AL19" s="201">
        <v>0</v>
      </c>
      <c r="AM19" s="201">
        <v>0</v>
      </c>
      <c r="AN19" s="201">
        <v>0</v>
      </c>
      <c r="AO19" s="201">
        <v>0</v>
      </c>
      <c r="AP19" s="201">
        <v>0</v>
      </c>
      <c r="AQ19" s="201">
        <v>0</v>
      </c>
      <c r="AR19" s="201">
        <v>0</v>
      </c>
      <c r="AS19" s="201">
        <v>0</v>
      </c>
      <c r="AT19" s="201">
        <v>0</v>
      </c>
      <c r="AU19" s="201">
        <v>0</v>
      </c>
      <c r="AV19" s="201">
        <v>0</v>
      </c>
      <c r="AW19" s="201">
        <v>0</v>
      </c>
      <c r="AX19" s="201">
        <v>0</v>
      </c>
      <c r="AY19" s="201">
        <v>0</v>
      </c>
      <c r="AZ19" s="201">
        <v>0</v>
      </c>
      <c r="BA19" s="201">
        <v>0</v>
      </c>
      <c r="BB19" s="201">
        <v>0</v>
      </c>
      <c r="BC19" s="201">
        <v>0</v>
      </c>
      <c r="BD19" s="201">
        <v>0</v>
      </c>
      <c r="BE19" s="201">
        <v>0</v>
      </c>
      <c r="BF19" s="201">
        <v>0</v>
      </c>
      <c r="BG19" s="201">
        <v>0</v>
      </c>
      <c r="BH19" s="201">
        <v>0</v>
      </c>
      <c r="BI19" s="201">
        <v>0.2</v>
      </c>
      <c r="BJ19" s="201">
        <v>0</v>
      </c>
      <c r="BK19" s="201">
        <v>0</v>
      </c>
      <c r="BL19" s="201">
        <v>1.3</v>
      </c>
      <c r="BM19" s="201">
        <v>2.4</v>
      </c>
      <c r="BN19" s="201">
        <v>2.2000000000000002</v>
      </c>
      <c r="BO19" s="201">
        <v>0</v>
      </c>
      <c r="BP19" s="201">
        <v>2.1</v>
      </c>
      <c r="BQ19" s="201">
        <v>1.4</v>
      </c>
      <c r="BR19" s="201">
        <v>0.8</v>
      </c>
      <c r="BS19" s="201">
        <v>1.4</v>
      </c>
      <c r="BT19" s="201">
        <v>0.2</v>
      </c>
      <c r="BU19" s="201">
        <v>0</v>
      </c>
      <c r="BV19" s="201">
        <v>1.2</v>
      </c>
      <c r="BW19" s="201">
        <v>0</v>
      </c>
      <c r="BX19" s="201">
        <v>0.2</v>
      </c>
      <c r="BY19" s="201">
        <v>0</v>
      </c>
      <c r="BZ19" s="201">
        <v>0.5</v>
      </c>
      <c r="CA19" s="201">
        <v>0.2</v>
      </c>
      <c r="CB19" s="201">
        <v>1</v>
      </c>
      <c r="CC19" s="201">
        <v>0.5</v>
      </c>
      <c r="CD19" s="201">
        <v>0.7</v>
      </c>
      <c r="CE19" s="201">
        <v>3.2</v>
      </c>
      <c r="CF19" s="201">
        <v>0.9</v>
      </c>
      <c r="CG19" s="201">
        <v>0</v>
      </c>
      <c r="CH19" s="201">
        <v>0</v>
      </c>
      <c r="CI19" s="201">
        <v>0</v>
      </c>
      <c r="CJ19" s="201">
        <v>0</v>
      </c>
      <c r="CK19" s="201">
        <v>0</v>
      </c>
      <c r="CL19" s="201">
        <v>0</v>
      </c>
      <c r="CM19" s="201">
        <v>0</v>
      </c>
      <c r="CN19" s="201">
        <v>0</v>
      </c>
      <c r="CO19" s="201">
        <v>0</v>
      </c>
      <c r="CP19" s="201">
        <v>0</v>
      </c>
      <c r="CQ19" s="201">
        <v>0</v>
      </c>
      <c r="CR19" s="201">
        <v>0</v>
      </c>
      <c r="CS19" s="201">
        <v>0</v>
      </c>
      <c r="CT19" s="201">
        <v>0</v>
      </c>
      <c r="CU19" s="201">
        <v>4.0999999999999996</v>
      </c>
      <c r="CV19" s="201">
        <v>4.8</v>
      </c>
      <c r="CW19" s="201">
        <v>0</v>
      </c>
      <c r="CX19" s="201">
        <v>0</v>
      </c>
      <c r="CY19" s="201">
        <v>0</v>
      </c>
      <c r="CZ19" s="201">
        <v>0</v>
      </c>
      <c r="DA19" s="201">
        <v>1.2</v>
      </c>
      <c r="DB19" s="201">
        <v>0</v>
      </c>
      <c r="DC19" s="201">
        <v>0</v>
      </c>
      <c r="DD19" s="201">
        <v>4.3</v>
      </c>
      <c r="DE19" s="201">
        <v>3.1</v>
      </c>
      <c r="DF19" s="201">
        <v>2.7</v>
      </c>
      <c r="DG19" s="201">
        <v>5</v>
      </c>
      <c r="DH19" s="201">
        <v>5.0999999999999996</v>
      </c>
      <c r="DI19" s="201">
        <v>4</v>
      </c>
      <c r="DJ19" s="201">
        <v>5</v>
      </c>
      <c r="DK19" s="201">
        <v>2.6</v>
      </c>
      <c r="DL19" s="201">
        <v>0</v>
      </c>
      <c r="DM19" s="201">
        <v>0</v>
      </c>
      <c r="DN19" s="201">
        <v>2.1</v>
      </c>
      <c r="DO19" s="201">
        <v>4.8</v>
      </c>
      <c r="DP19" s="201">
        <v>0</v>
      </c>
      <c r="DQ19" s="201">
        <v>0</v>
      </c>
      <c r="DR19" s="201">
        <v>0</v>
      </c>
      <c r="DS19" s="201">
        <v>0</v>
      </c>
      <c r="DT19" s="201">
        <v>0.1</v>
      </c>
      <c r="DU19" s="201">
        <v>0</v>
      </c>
      <c r="DV19" s="201">
        <v>0</v>
      </c>
      <c r="DW19" s="201">
        <v>0</v>
      </c>
      <c r="DX19" s="201">
        <v>0</v>
      </c>
      <c r="DY19" s="201">
        <v>0</v>
      </c>
      <c r="DZ19" s="201">
        <v>0</v>
      </c>
      <c r="EA19" s="201">
        <v>0</v>
      </c>
      <c r="EB19" s="201">
        <v>0</v>
      </c>
      <c r="EC19" s="201">
        <v>0</v>
      </c>
      <c r="ED19" s="201">
        <v>0</v>
      </c>
      <c r="EE19" s="201">
        <v>0</v>
      </c>
      <c r="EF19" s="201">
        <v>0</v>
      </c>
      <c r="EG19" s="201">
        <v>0</v>
      </c>
      <c r="EH19" s="201">
        <v>0</v>
      </c>
      <c r="EI19" s="201">
        <v>0</v>
      </c>
      <c r="EJ19" s="201">
        <v>0</v>
      </c>
      <c r="EK19" s="201">
        <v>0</v>
      </c>
      <c r="EL19" s="201">
        <v>0</v>
      </c>
      <c r="EM19" s="201">
        <v>0</v>
      </c>
      <c r="EN19" s="201">
        <v>0</v>
      </c>
      <c r="EO19" s="201">
        <v>0</v>
      </c>
      <c r="EP19" s="201">
        <v>0</v>
      </c>
      <c r="EQ19" s="201">
        <v>0</v>
      </c>
      <c r="ER19" s="201">
        <v>0</v>
      </c>
      <c r="ES19" s="201">
        <v>0</v>
      </c>
      <c r="ET19" s="201">
        <v>0</v>
      </c>
      <c r="EU19" s="201">
        <v>0</v>
      </c>
      <c r="EV19" s="201">
        <v>0</v>
      </c>
      <c r="EW19" s="201">
        <v>0</v>
      </c>
      <c r="EY19">
        <v>0</v>
      </c>
      <c r="EZ19">
        <v>0</v>
      </c>
      <c r="FA19">
        <v>0</v>
      </c>
      <c r="FB19">
        <v>0</v>
      </c>
      <c r="FC19">
        <v>0</v>
      </c>
      <c r="FD19">
        <v>0</v>
      </c>
      <c r="FE19">
        <v>0</v>
      </c>
      <c r="FF19">
        <v>0</v>
      </c>
      <c r="FG19">
        <v>0</v>
      </c>
      <c r="FH19">
        <v>0</v>
      </c>
      <c r="FI19">
        <v>0</v>
      </c>
      <c r="FJ19">
        <v>0</v>
      </c>
      <c r="FK19">
        <v>0</v>
      </c>
      <c r="FL19">
        <v>0</v>
      </c>
      <c r="FM19">
        <v>0</v>
      </c>
      <c r="FN19">
        <v>0</v>
      </c>
      <c r="FO19">
        <v>0</v>
      </c>
      <c r="FP19">
        <v>0</v>
      </c>
      <c r="FQ19">
        <v>0</v>
      </c>
      <c r="FR19">
        <v>0</v>
      </c>
      <c r="FS19">
        <v>0</v>
      </c>
      <c r="FT19">
        <v>0</v>
      </c>
      <c r="FU19">
        <v>0</v>
      </c>
      <c r="FV19">
        <v>0</v>
      </c>
      <c r="FW19">
        <v>0</v>
      </c>
      <c r="FX19">
        <v>0</v>
      </c>
      <c r="FY19">
        <v>0</v>
      </c>
      <c r="FZ19">
        <v>0</v>
      </c>
      <c r="GA19">
        <v>0</v>
      </c>
      <c r="GB19">
        <v>0</v>
      </c>
      <c r="GC19">
        <v>0</v>
      </c>
    </row>
    <row r="20" spans="1:185">
      <c r="A20" t="s">
        <v>576</v>
      </c>
      <c r="B20" t="s">
        <v>571</v>
      </c>
      <c r="C20" s="201">
        <v>0</v>
      </c>
      <c r="D20" s="201">
        <v>0</v>
      </c>
      <c r="E20" s="201">
        <v>0</v>
      </c>
      <c r="F20" s="201">
        <v>0</v>
      </c>
      <c r="G20" s="201">
        <v>0</v>
      </c>
      <c r="H20" s="201">
        <v>0</v>
      </c>
      <c r="I20" s="201">
        <v>0</v>
      </c>
      <c r="J20" s="201">
        <v>0</v>
      </c>
      <c r="K20" s="201">
        <v>0</v>
      </c>
      <c r="L20" s="201">
        <v>0</v>
      </c>
      <c r="M20" s="201">
        <v>0</v>
      </c>
      <c r="N20" s="201">
        <v>0</v>
      </c>
      <c r="O20" s="201">
        <v>0</v>
      </c>
      <c r="P20" s="201">
        <v>0</v>
      </c>
      <c r="Q20" s="201">
        <v>0</v>
      </c>
      <c r="R20" s="201">
        <v>0</v>
      </c>
      <c r="S20" s="201">
        <v>0</v>
      </c>
      <c r="T20" s="201">
        <v>0</v>
      </c>
      <c r="U20" s="201">
        <v>0</v>
      </c>
      <c r="V20" s="201">
        <v>0</v>
      </c>
      <c r="W20" s="201">
        <v>0</v>
      </c>
      <c r="X20" s="201">
        <v>0</v>
      </c>
      <c r="Y20" s="201">
        <v>0</v>
      </c>
      <c r="Z20" s="201">
        <v>0</v>
      </c>
      <c r="AA20" s="201">
        <v>0</v>
      </c>
      <c r="AB20" s="201">
        <v>0</v>
      </c>
      <c r="AC20" s="201">
        <v>0</v>
      </c>
      <c r="AD20" s="201">
        <v>0</v>
      </c>
      <c r="AE20" s="201">
        <v>0</v>
      </c>
      <c r="AF20" s="201">
        <v>0</v>
      </c>
      <c r="AG20" s="201">
        <v>0</v>
      </c>
      <c r="AH20" s="201">
        <v>0</v>
      </c>
      <c r="AI20" s="201">
        <v>0</v>
      </c>
      <c r="AJ20" s="201">
        <v>0</v>
      </c>
      <c r="AK20" s="201">
        <v>0</v>
      </c>
      <c r="AL20" s="201">
        <v>0</v>
      </c>
      <c r="AM20" s="201">
        <v>1.3</v>
      </c>
      <c r="AN20" s="201">
        <v>0.6</v>
      </c>
      <c r="AO20" s="201">
        <v>0</v>
      </c>
      <c r="AP20" s="201">
        <v>0</v>
      </c>
      <c r="AQ20" s="201">
        <v>0</v>
      </c>
      <c r="AR20" s="201">
        <v>3</v>
      </c>
      <c r="AS20" s="201">
        <v>2.2000000000000002</v>
      </c>
      <c r="AT20" s="201">
        <v>13.5</v>
      </c>
      <c r="AU20" s="201">
        <v>2.4</v>
      </c>
      <c r="AV20" s="201">
        <v>0</v>
      </c>
      <c r="AW20" s="201">
        <v>0</v>
      </c>
      <c r="AX20" s="201">
        <v>1.8</v>
      </c>
      <c r="AY20" s="201">
        <v>4</v>
      </c>
      <c r="AZ20" s="201">
        <v>7.3</v>
      </c>
      <c r="BA20" s="201">
        <v>4.0999999999999996</v>
      </c>
      <c r="BB20" s="201">
        <v>0</v>
      </c>
      <c r="BC20" s="201">
        <v>0</v>
      </c>
      <c r="BD20" s="201">
        <v>3.4</v>
      </c>
      <c r="BE20" s="201">
        <v>17.5</v>
      </c>
      <c r="BF20" s="201">
        <v>6.7</v>
      </c>
      <c r="BG20" s="201">
        <v>8.1</v>
      </c>
      <c r="BH20" s="201">
        <v>16.399999999999999</v>
      </c>
      <c r="BI20" s="201">
        <v>11.1</v>
      </c>
      <c r="BJ20" s="201">
        <v>25.1</v>
      </c>
      <c r="BK20" s="201">
        <v>32.9</v>
      </c>
      <c r="BL20" s="201">
        <v>30.9</v>
      </c>
      <c r="BM20" s="201">
        <v>33.299999999999997</v>
      </c>
      <c r="BN20" s="201">
        <v>30</v>
      </c>
      <c r="BO20" s="201">
        <v>32</v>
      </c>
      <c r="BP20" s="201">
        <v>22.3</v>
      </c>
      <c r="BQ20" s="201">
        <v>16.399999999999999</v>
      </c>
      <c r="BR20" s="201">
        <v>13.5</v>
      </c>
      <c r="BS20" s="201">
        <v>42.8</v>
      </c>
      <c r="BT20" s="201">
        <v>40.9</v>
      </c>
      <c r="BU20" s="201">
        <v>43.7</v>
      </c>
      <c r="BV20" s="201">
        <v>39.9</v>
      </c>
      <c r="BW20" s="201">
        <v>57.5</v>
      </c>
      <c r="BX20" s="201">
        <v>48.2</v>
      </c>
      <c r="BY20" s="201">
        <v>62.9</v>
      </c>
      <c r="BZ20" s="201">
        <v>62.7</v>
      </c>
      <c r="CA20" s="201">
        <v>53.9</v>
      </c>
      <c r="CB20" s="201">
        <v>55</v>
      </c>
      <c r="CC20" s="201">
        <v>47.7</v>
      </c>
      <c r="CD20" s="201">
        <v>60.3</v>
      </c>
      <c r="CE20" s="201">
        <v>44.3</v>
      </c>
      <c r="CF20" s="201">
        <v>59.2</v>
      </c>
      <c r="CG20" s="201">
        <v>55.7</v>
      </c>
      <c r="CH20" s="201">
        <v>49.5</v>
      </c>
      <c r="CI20" s="201">
        <v>47.6</v>
      </c>
      <c r="CJ20" s="201">
        <v>47.5</v>
      </c>
      <c r="CK20" s="201">
        <v>49</v>
      </c>
      <c r="CL20" s="201">
        <v>59.4</v>
      </c>
      <c r="CM20" s="201">
        <v>57.3</v>
      </c>
      <c r="CN20" s="201">
        <v>67.099999999999994</v>
      </c>
      <c r="CO20" s="201">
        <v>39.1</v>
      </c>
      <c r="CP20" s="201">
        <v>34.1</v>
      </c>
      <c r="CQ20" s="201">
        <v>40.5</v>
      </c>
      <c r="CR20" s="201">
        <v>45.5</v>
      </c>
      <c r="CS20" s="201">
        <v>47.4</v>
      </c>
      <c r="CT20" s="201">
        <v>36</v>
      </c>
      <c r="CU20" s="201">
        <v>48.3</v>
      </c>
      <c r="CV20" s="201">
        <v>40.1</v>
      </c>
      <c r="CW20" s="201">
        <v>43</v>
      </c>
      <c r="CX20" s="201">
        <v>50.9</v>
      </c>
      <c r="CY20" s="201">
        <v>64.2</v>
      </c>
      <c r="CZ20" s="201">
        <v>58.7</v>
      </c>
      <c r="DA20" s="201">
        <v>46.4</v>
      </c>
      <c r="DB20" s="201">
        <v>31.3</v>
      </c>
      <c r="DC20" s="201">
        <v>26.2</v>
      </c>
      <c r="DD20" s="201">
        <v>25.9</v>
      </c>
      <c r="DE20" s="201">
        <v>22.5</v>
      </c>
      <c r="DF20" s="201">
        <v>33.9</v>
      </c>
      <c r="DG20" s="201">
        <v>25.4</v>
      </c>
      <c r="DH20" s="201">
        <v>32.6</v>
      </c>
      <c r="DI20" s="201">
        <v>28.1</v>
      </c>
      <c r="DJ20" s="201">
        <v>47.3</v>
      </c>
      <c r="DK20" s="201">
        <v>46.6</v>
      </c>
      <c r="DL20" s="201">
        <v>34.9</v>
      </c>
      <c r="DM20" s="201">
        <v>22.5</v>
      </c>
      <c r="DN20" s="201">
        <v>21.5</v>
      </c>
      <c r="DO20" s="201">
        <v>50.9</v>
      </c>
      <c r="DP20" s="201">
        <v>41.7</v>
      </c>
      <c r="DQ20" s="201">
        <v>21.3</v>
      </c>
      <c r="DR20" s="201">
        <v>17.2</v>
      </c>
      <c r="DS20" s="201">
        <v>27.8</v>
      </c>
      <c r="DT20" s="201">
        <v>17.399999999999999</v>
      </c>
      <c r="DU20" s="201">
        <v>41.6</v>
      </c>
      <c r="DV20" s="201">
        <v>45.1</v>
      </c>
      <c r="DW20" s="201">
        <v>55.5</v>
      </c>
      <c r="DX20" s="201">
        <v>62.7</v>
      </c>
      <c r="DY20" s="201">
        <v>65.8</v>
      </c>
      <c r="DZ20" s="201">
        <v>56.8</v>
      </c>
      <c r="EA20" s="201">
        <v>42.3</v>
      </c>
      <c r="EB20" s="201">
        <v>47.6</v>
      </c>
      <c r="EC20" s="201">
        <v>52.2</v>
      </c>
      <c r="ED20" s="201">
        <v>48.7</v>
      </c>
      <c r="EE20" s="201">
        <v>56.1</v>
      </c>
      <c r="EF20" s="201">
        <v>56.3</v>
      </c>
      <c r="EG20" s="201">
        <v>56.3</v>
      </c>
      <c r="EH20" s="201">
        <v>53.5</v>
      </c>
      <c r="EI20" s="201">
        <v>57.2</v>
      </c>
      <c r="EJ20" s="201">
        <v>47.9</v>
      </c>
      <c r="EK20" s="201">
        <v>44.9</v>
      </c>
      <c r="EL20" s="201">
        <v>54.4</v>
      </c>
      <c r="EM20" s="201">
        <v>52.1</v>
      </c>
      <c r="EN20" s="201">
        <v>42.1</v>
      </c>
      <c r="EO20" s="201">
        <v>42.9</v>
      </c>
      <c r="EP20" s="201">
        <v>47</v>
      </c>
      <c r="EQ20" s="201">
        <v>27.8</v>
      </c>
      <c r="ER20" s="201">
        <v>25.7</v>
      </c>
      <c r="ES20" s="201">
        <v>25</v>
      </c>
      <c r="ET20" s="201">
        <v>24.5</v>
      </c>
      <c r="EU20" s="201">
        <v>21.4</v>
      </c>
      <c r="EV20" s="201">
        <v>6.9</v>
      </c>
      <c r="EW20" s="201">
        <v>22.2</v>
      </c>
      <c r="EY20">
        <v>51.9</v>
      </c>
      <c r="EZ20">
        <v>66.3</v>
      </c>
      <c r="FA20">
        <v>49.1</v>
      </c>
      <c r="FB20">
        <v>51.3</v>
      </c>
      <c r="FC20">
        <v>42.1</v>
      </c>
      <c r="FD20">
        <v>23.6</v>
      </c>
      <c r="FE20">
        <v>24.7</v>
      </c>
      <c r="FF20">
        <v>26.2</v>
      </c>
      <c r="FG20">
        <v>24</v>
      </c>
      <c r="FH20">
        <v>28.5</v>
      </c>
      <c r="FI20">
        <v>28.5</v>
      </c>
      <c r="FJ20">
        <v>31.7</v>
      </c>
      <c r="FK20">
        <v>41.5</v>
      </c>
      <c r="FL20">
        <v>33.799999999999997</v>
      </c>
      <c r="FM20">
        <v>22.4</v>
      </c>
      <c r="FN20">
        <v>30.4</v>
      </c>
      <c r="FO20">
        <v>26</v>
      </c>
      <c r="FP20">
        <v>24.3</v>
      </c>
      <c r="FQ20">
        <v>35</v>
      </c>
      <c r="FR20">
        <v>9.5</v>
      </c>
      <c r="FS20">
        <v>7.7</v>
      </c>
      <c r="FT20">
        <v>0</v>
      </c>
      <c r="FU20">
        <v>6.7</v>
      </c>
      <c r="FV20">
        <v>21.4</v>
      </c>
      <c r="FW20">
        <v>18.600000000000001</v>
      </c>
      <c r="FX20">
        <v>20.7</v>
      </c>
      <c r="FY20">
        <v>3.3</v>
      </c>
      <c r="FZ20">
        <v>15.1</v>
      </c>
      <c r="GA20">
        <v>9.6999999999999993</v>
      </c>
      <c r="GB20">
        <v>27.4</v>
      </c>
      <c r="GC20">
        <v>28.2</v>
      </c>
    </row>
    <row r="21" spans="1:185">
      <c r="A21" t="s">
        <v>576</v>
      </c>
      <c r="B21" t="s">
        <v>572</v>
      </c>
      <c r="C21" s="201">
        <v>0</v>
      </c>
      <c r="D21" s="201">
        <v>0</v>
      </c>
      <c r="E21" s="201">
        <v>0</v>
      </c>
      <c r="F21" s="201">
        <v>0</v>
      </c>
      <c r="G21" s="201">
        <v>0</v>
      </c>
      <c r="H21" s="201">
        <v>1.5</v>
      </c>
      <c r="I21" s="201">
        <v>1.7</v>
      </c>
      <c r="J21" s="201">
        <v>1.6</v>
      </c>
      <c r="K21" s="201">
        <v>0</v>
      </c>
      <c r="L21" s="201">
        <v>0</v>
      </c>
      <c r="M21" s="201">
        <v>0</v>
      </c>
      <c r="N21" s="201">
        <v>0</v>
      </c>
      <c r="O21" s="201">
        <v>0.3</v>
      </c>
      <c r="P21" s="201">
        <v>0.5</v>
      </c>
      <c r="Q21" s="201">
        <v>0</v>
      </c>
      <c r="R21" s="201">
        <v>0</v>
      </c>
      <c r="S21" s="201">
        <v>0</v>
      </c>
      <c r="T21" s="201">
        <v>0</v>
      </c>
      <c r="U21" s="201">
        <v>0</v>
      </c>
      <c r="V21" s="201">
        <v>0</v>
      </c>
      <c r="W21" s="201">
        <v>0</v>
      </c>
      <c r="X21" s="201">
        <v>0</v>
      </c>
      <c r="Y21" s="201">
        <v>0</v>
      </c>
      <c r="Z21" s="201">
        <v>0</v>
      </c>
      <c r="AA21" s="201">
        <v>0</v>
      </c>
      <c r="AB21" s="201">
        <v>0</v>
      </c>
      <c r="AC21" s="201">
        <v>0</v>
      </c>
      <c r="AD21" s="201">
        <v>0</v>
      </c>
      <c r="AE21" s="201">
        <v>0</v>
      </c>
      <c r="AF21" s="201">
        <v>0</v>
      </c>
      <c r="AG21" s="201">
        <v>0</v>
      </c>
      <c r="AH21" s="201"/>
      <c r="AI21" s="201">
        <v>0</v>
      </c>
      <c r="AJ21" s="201">
        <v>0</v>
      </c>
      <c r="AK21" s="201">
        <v>0</v>
      </c>
      <c r="AL21" s="201">
        <v>0</v>
      </c>
      <c r="AM21" s="201">
        <v>0</v>
      </c>
      <c r="AN21" s="201">
        <v>0</v>
      </c>
      <c r="AO21" s="201">
        <v>0</v>
      </c>
      <c r="AP21" s="201">
        <v>0</v>
      </c>
      <c r="AQ21" s="201">
        <v>0</v>
      </c>
      <c r="AR21" s="201">
        <v>0</v>
      </c>
      <c r="AS21" s="201">
        <v>0</v>
      </c>
      <c r="AT21" s="201">
        <v>0</v>
      </c>
      <c r="AU21" s="201">
        <v>0</v>
      </c>
      <c r="AV21" s="201">
        <v>0</v>
      </c>
      <c r="AW21" s="201">
        <v>0</v>
      </c>
      <c r="AX21" s="201">
        <v>0</v>
      </c>
      <c r="AY21" s="201">
        <v>0</v>
      </c>
      <c r="AZ21" s="201">
        <v>0</v>
      </c>
      <c r="BA21" s="201">
        <v>0</v>
      </c>
      <c r="BB21" s="201">
        <v>0</v>
      </c>
      <c r="BC21" s="201">
        <v>0</v>
      </c>
      <c r="BD21" s="201">
        <v>0</v>
      </c>
      <c r="BE21" s="201">
        <v>0</v>
      </c>
      <c r="BF21" s="201">
        <v>0</v>
      </c>
      <c r="BG21" s="201">
        <v>0</v>
      </c>
      <c r="BH21" s="201">
        <v>0</v>
      </c>
      <c r="BI21" s="201">
        <v>0</v>
      </c>
      <c r="BJ21" s="201">
        <v>0</v>
      </c>
      <c r="BK21" s="201">
        <v>0</v>
      </c>
      <c r="BL21" s="201">
        <v>0</v>
      </c>
      <c r="BM21" s="201">
        <v>0</v>
      </c>
      <c r="BN21" s="201">
        <v>0</v>
      </c>
      <c r="BO21" s="201">
        <v>0</v>
      </c>
      <c r="BP21" s="201">
        <v>0</v>
      </c>
      <c r="BQ21" s="201">
        <v>0</v>
      </c>
      <c r="BR21" s="201">
        <v>2</v>
      </c>
      <c r="BS21" s="201">
        <v>0</v>
      </c>
      <c r="BT21" s="201">
        <v>0</v>
      </c>
      <c r="BU21" s="201">
        <v>0</v>
      </c>
      <c r="BV21" s="201">
        <v>0</v>
      </c>
      <c r="BW21" s="201">
        <v>0</v>
      </c>
      <c r="BX21" s="201">
        <v>0</v>
      </c>
      <c r="BY21" s="201">
        <v>0</v>
      </c>
      <c r="BZ21" s="201">
        <v>0.1</v>
      </c>
      <c r="CA21" s="201">
        <v>0.3</v>
      </c>
      <c r="CB21" s="201">
        <v>0</v>
      </c>
      <c r="CC21" s="201">
        <v>0</v>
      </c>
      <c r="CD21" s="201">
        <v>0.1</v>
      </c>
      <c r="CE21" s="201">
        <v>0</v>
      </c>
      <c r="CF21" s="201">
        <v>2.4</v>
      </c>
      <c r="CG21" s="201">
        <v>3.6</v>
      </c>
      <c r="CH21" s="201">
        <v>3.8</v>
      </c>
      <c r="CI21" s="201">
        <v>8.1999999999999993</v>
      </c>
      <c r="CJ21" s="201">
        <v>5.4</v>
      </c>
      <c r="CK21" s="201">
        <v>5</v>
      </c>
      <c r="CL21" s="201">
        <v>4.9000000000000004</v>
      </c>
      <c r="CM21" s="201">
        <v>0</v>
      </c>
      <c r="CN21" s="201">
        <v>0</v>
      </c>
      <c r="CO21" s="201">
        <v>0</v>
      </c>
      <c r="CP21" s="201">
        <v>0.1</v>
      </c>
      <c r="CQ21" s="201">
        <v>6.4</v>
      </c>
      <c r="CR21" s="201">
        <v>15.5</v>
      </c>
      <c r="CS21" s="201">
        <v>7.5</v>
      </c>
      <c r="CT21" s="201">
        <v>2.8</v>
      </c>
      <c r="CU21" s="201">
        <v>11.2</v>
      </c>
      <c r="CV21" s="201">
        <v>10.199999999999999</v>
      </c>
      <c r="CW21" s="201">
        <v>5.0999999999999996</v>
      </c>
      <c r="CX21" s="201">
        <v>1.3</v>
      </c>
      <c r="CY21" s="201">
        <v>1.7</v>
      </c>
      <c r="CZ21" s="201">
        <v>0.7</v>
      </c>
      <c r="DA21" s="201">
        <v>0.2</v>
      </c>
      <c r="DB21" s="201">
        <v>1</v>
      </c>
      <c r="DC21" s="201">
        <v>2.6</v>
      </c>
      <c r="DD21" s="201">
        <v>2.2999999999999998</v>
      </c>
      <c r="DE21" s="201">
        <v>0.2</v>
      </c>
      <c r="DF21" s="201">
        <v>2.5</v>
      </c>
      <c r="DG21" s="201">
        <v>9.4</v>
      </c>
      <c r="DH21" s="201">
        <v>14.4</v>
      </c>
      <c r="DI21" s="201">
        <v>10.5</v>
      </c>
      <c r="DJ21" s="201">
        <v>10.5</v>
      </c>
      <c r="DK21" s="201">
        <v>8.5</v>
      </c>
      <c r="DL21" s="201">
        <v>7</v>
      </c>
      <c r="DM21" s="201">
        <v>16.5</v>
      </c>
      <c r="DN21" s="201">
        <v>18.399999999999999</v>
      </c>
      <c r="DO21" s="201">
        <v>5.3</v>
      </c>
      <c r="DP21" s="201">
        <v>0.8</v>
      </c>
      <c r="DQ21" s="201">
        <v>1.4</v>
      </c>
      <c r="DR21" s="201">
        <v>15.4</v>
      </c>
      <c r="DS21" s="201">
        <v>26.7</v>
      </c>
      <c r="DT21" s="201">
        <v>19.100000000000001</v>
      </c>
      <c r="DU21" s="201">
        <v>16.399999999999999</v>
      </c>
      <c r="DV21" s="201">
        <v>11.2</v>
      </c>
      <c r="DW21" s="201">
        <v>8.6999999999999993</v>
      </c>
      <c r="DX21" s="201">
        <v>9.6</v>
      </c>
      <c r="DY21" s="201">
        <v>0</v>
      </c>
      <c r="DZ21" s="201"/>
      <c r="EA21" s="201">
        <v>0</v>
      </c>
      <c r="EB21" s="201">
        <v>0</v>
      </c>
      <c r="EC21" s="201">
        <v>0</v>
      </c>
      <c r="ED21" s="201">
        <v>0</v>
      </c>
      <c r="EE21" s="201">
        <v>0</v>
      </c>
      <c r="EF21" s="201">
        <v>0</v>
      </c>
      <c r="EG21" s="201">
        <v>0</v>
      </c>
      <c r="EH21" s="201">
        <v>0.6</v>
      </c>
      <c r="EI21" s="201">
        <v>0.2</v>
      </c>
      <c r="EJ21" s="201">
        <v>0.2</v>
      </c>
      <c r="EK21" s="201">
        <v>0.2</v>
      </c>
      <c r="EL21" s="201">
        <v>0.2</v>
      </c>
      <c r="EM21" s="201">
        <v>0.2</v>
      </c>
      <c r="EN21" s="201">
        <v>0.2</v>
      </c>
      <c r="EO21" s="201">
        <v>0</v>
      </c>
      <c r="EP21" s="201">
        <v>0</v>
      </c>
      <c r="EQ21" s="201">
        <v>0</v>
      </c>
      <c r="ER21" s="201">
        <v>0</v>
      </c>
      <c r="ES21" s="201">
        <v>0</v>
      </c>
      <c r="ET21" s="201">
        <v>1.3</v>
      </c>
      <c r="EU21" s="201">
        <v>0.2</v>
      </c>
      <c r="EV21" s="201">
        <v>0</v>
      </c>
      <c r="EW21" s="201">
        <v>0.2</v>
      </c>
      <c r="EY21">
        <v>0</v>
      </c>
      <c r="EZ21">
        <v>0</v>
      </c>
      <c r="FA21">
        <v>0</v>
      </c>
      <c r="FB21">
        <v>0</v>
      </c>
      <c r="FC21">
        <v>0</v>
      </c>
      <c r="FD21">
        <v>0</v>
      </c>
      <c r="FE21">
        <v>0.5</v>
      </c>
      <c r="FF21">
        <v>0</v>
      </c>
      <c r="FG21">
        <v>0</v>
      </c>
      <c r="FH21">
        <v>0</v>
      </c>
      <c r="FI21">
        <v>0</v>
      </c>
      <c r="FJ21">
        <v>0</v>
      </c>
      <c r="FK21">
        <v>0</v>
      </c>
      <c r="FL21">
        <v>0</v>
      </c>
      <c r="FM21">
        <v>0</v>
      </c>
      <c r="FN21">
        <v>0</v>
      </c>
      <c r="FO21">
        <v>0</v>
      </c>
      <c r="FP21">
        <v>0</v>
      </c>
      <c r="FQ21">
        <v>0</v>
      </c>
      <c r="FR21">
        <v>0</v>
      </c>
      <c r="FS21">
        <v>0</v>
      </c>
      <c r="FT21">
        <v>0</v>
      </c>
      <c r="FU21">
        <v>0</v>
      </c>
      <c r="FV21">
        <v>0</v>
      </c>
      <c r="FW21">
        <v>0</v>
      </c>
      <c r="FX21">
        <v>0</v>
      </c>
      <c r="FY21">
        <v>0</v>
      </c>
      <c r="FZ21">
        <v>0</v>
      </c>
      <c r="GA21">
        <v>0</v>
      </c>
      <c r="GB21">
        <v>0</v>
      </c>
      <c r="GC21">
        <v>0</v>
      </c>
    </row>
    <row r="22" spans="1:185">
      <c r="A22" t="s">
        <v>576</v>
      </c>
      <c r="B22" t="s">
        <v>573</v>
      </c>
      <c r="C22" s="201">
        <v>0</v>
      </c>
      <c r="D22" s="201">
        <v>0</v>
      </c>
      <c r="E22" s="201">
        <v>0</v>
      </c>
      <c r="F22" s="201">
        <v>0</v>
      </c>
      <c r="G22" s="201">
        <v>0</v>
      </c>
      <c r="H22" s="201">
        <v>0</v>
      </c>
      <c r="I22" s="201">
        <v>0</v>
      </c>
      <c r="J22" s="201">
        <v>0</v>
      </c>
      <c r="K22" s="201">
        <v>0</v>
      </c>
      <c r="L22" s="201">
        <v>0</v>
      </c>
      <c r="M22" s="201">
        <v>0</v>
      </c>
      <c r="N22" s="201">
        <v>0</v>
      </c>
      <c r="O22" s="201">
        <v>0</v>
      </c>
      <c r="P22" s="201">
        <v>0</v>
      </c>
      <c r="Q22" s="201">
        <v>0</v>
      </c>
      <c r="R22" s="201">
        <v>0</v>
      </c>
      <c r="S22" s="201">
        <v>0</v>
      </c>
      <c r="T22" s="201">
        <v>0</v>
      </c>
      <c r="U22" s="201">
        <v>0</v>
      </c>
      <c r="V22" s="201">
        <v>0</v>
      </c>
      <c r="W22" s="201">
        <v>0</v>
      </c>
      <c r="X22" s="201">
        <v>0</v>
      </c>
      <c r="Y22" s="201">
        <v>0</v>
      </c>
      <c r="Z22" s="201">
        <v>0</v>
      </c>
      <c r="AA22" s="201">
        <v>0</v>
      </c>
      <c r="AB22" s="201">
        <v>0</v>
      </c>
      <c r="AC22" s="201">
        <v>0</v>
      </c>
      <c r="AD22" s="201">
        <v>0</v>
      </c>
      <c r="AE22" s="201">
        <v>0</v>
      </c>
      <c r="AF22" s="201">
        <v>0</v>
      </c>
      <c r="AG22" s="201">
        <v>0</v>
      </c>
      <c r="AH22" s="201">
        <v>0</v>
      </c>
      <c r="AI22" s="201">
        <v>0</v>
      </c>
      <c r="AJ22" s="201">
        <v>0</v>
      </c>
      <c r="AK22" s="201">
        <v>0</v>
      </c>
      <c r="AL22" s="201">
        <v>0</v>
      </c>
      <c r="AM22" s="201">
        <v>0</v>
      </c>
      <c r="AN22" s="201">
        <v>0</v>
      </c>
      <c r="AO22" s="201">
        <v>1.4</v>
      </c>
      <c r="AP22" s="201">
        <v>0.1</v>
      </c>
      <c r="AQ22" s="201">
        <v>0</v>
      </c>
      <c r="AR22" s="201">
        <v>0</v>
      </c>
      <c r="AS22" s="201">
        <v>0</v>
      </c>
      <c r="AT22" s="201">
        <v>0</v>
      </c>
      <c r="AU22" s="201">
        <v>0</v>
      </c>
      <c r="AV22" s="201">
        <v>0</v>
      </c>
      <c r="AW22" s="201">
        <v>0</v>
      </c>
      <c r="AX22" s="201">
        <v>0</v>
      </c>
      <c r="AY22" s="201">
        <v>0</v>
      </c>
      <c r="AZ22" s="201">
        <v>0</v>
      </c>
      <c r="BA22" s="201">
        <v>0</v>
      </c>
      <c r="BB22" s="201">
        <v>0</v>
      </c>
      <c r="BC22" s="201">
        <v>0</v>
      </c>
      <c r="BD22" s="201">
        <v>5.5</v>
      </c>
      <c r="BE22" s="201">
        <v>5.4</v>
      </c>
      <c r="BF22" s="201">
        <v>5.2</v>
      </c>
      <c r="BG22" s="201">
        <v>1.1000000000000001</v>
      </c>
      <c r="BH22" s="201">
        <v>5.8</v>
      </c>
      <c r="BI22" s="201">
        <v>8.3000000000000007</v>
      </c>
      <c r="BJ22" s="201">
        <v>10.199999999999999</v>
      </c>
      <c r="BK22" s="201">
        <v>10.1</v>
      </c>
      <c r="BL22" s="201">
        <v>10.199999999999999</v>
      </c>
      <c r="BM22" s="201">
        <v>6.3</v>
      </c>
      <c r="BN22" s="201">
        <v>0</v>
      </c>
      <c r="BO22" s="201">
        <v>0</v>
      </c>
      <c r="BP22" s="201">
        <v>0</v>
      </c>
      <c r="BQ22" s="201">
        <v>0</v>
      </c>
      <c r="BR22" s="201">
        <v>0</v>
      </c>
      <c r="BS22" s="201">
        <v>0</v>
      </c>
      <c r="BT22" s="201">
        <v>0</v>
      </c>
      <c r="BU22" s="201">
        <v>0</v>
      </c>
      <c r="BV22" s="201">
        <v>0</v>
      </c>
      <c r="BW22" s="201">
        <v>0</v>
      </c>
      <c r="BX22" s="201">
        <v>0</v>
      </c>
      <c r="BY22" s="201">
        <v>0</v>
      </c>
      <c r="BZ22" s="201">
        <v>0</v>
      </c>
      <c r="CA22" s="201">
        <v>0</v>
      </c>
      <c r="CB22" s="201">
        <v>1.3</v>
      </c>
      <c r="CC22" s="201">
        <v>0</v>
      </c>
      <c r="CD22" s="201">
        <v>0</v>
      </c>
      <c r="CE22" s="201">
        <v>3</v>
      </c>
      <c r="CF22" s="201">
        <v>0.4</v>
      </c>
      <c r="CG22" s="201">
        <v>0.2</v>
      </c>
      <c r="CH22" s="201">
        <v>0</v>
      </c>
      <c r="CI22" s="201">
        <v>0</v>
      </c>
      <c r="CJ22" s="201">
        <v>0</v>
      </c>
      <c r="CK22" s="201">
        <v>0</v>
      </c>
      <c r="CL22" s="201">
        <v>0</v>
      </c>
      <c r="CM22" s="201">
        <v>0</v>
      </c>
      <c r="CN22" s="201">
        <v>0</v>
      </c>
      <c r="CO22" s="201">
        <v>0</v>
      </c>
      <c r="CP22" s="201">
        <v>0</v>
      </c>
      <c r="CQ22" s="201">
        <v>0</v>
      </c>
      <c r="CR22" s="201">
        <v>0</v>
      </c>
      <c r="CS22" s="201">
        <v>0</v>
      </c>
      <c r="CT22" s="201">
        <v>0</v>
      </c>
      <c r="CU22" s="201">
        <v>0</v>
      </c>
      <c r="CV22" s="201">
        <v>0</v>
      </c>
      <c r="CW22" s="201">
        <v>0</v>
      </c>
      <c r="CX22" s="201">
        <v>0</v>
      </c>
      <c r="CY22" s="201">
        <v>0</v>
      </c>
      <c r="CZ22" s="201">
        <v>0</v>
      </c>
      <c r="DA22" s="201">
        <v>0</v>
      </c>
      <c r="DB22" s="201">
        <v>0</v>
      </c>
      <c r="DC22" s="201">
        <v>0</v>
      </c>
      <c r="DD22" s="201">
        <v>0</v>
      </c>
      <c r="DE22" s="201">
        <v>0</v>
      </c>
      <c r="DF22" s="201">
        <v>0</v>
      </c>
      <c r="DG22" s="201">
        <v>0</v>
      </c>
      <c r="DH22" s="201">
        <v>0</v>
      </c>
      <c r="DI22" s="201">
        <v>0</v>
      </c>
      <c r="DJ22" s="201">
        <v>0</v>
      </c>
      <c r="DK22" s="201">
        <v>0</v>
      </c>
      <c r="DL22" s="201">
        <v>0</v>
      </c>
      <c r="DM22" s="201">
        <v>0</v>
      </c>
      <c r="DN22" s="201">
        <v>0</v>
      </c>
      <c r="DO22" s="201">
        <v>0</v>
      </c>
      <c r="DP22" s="201">
        <v>0</v>
      </c>
      <c r="DQ22" s="201">
        <v>0</v>
      </c>
      <c r="DR22" s="201">
        <v>0</v>
      </c>
      <c r="DS22" s="201">
        <v>0</v>
      </c>
      <c r="DT22" s="201">
        <v>0</v>
      </c>
      <c r="DU22" s="201">
        <v>0</v>
      </c>
      <c r="DV22" s="201">
        <v>0</v>
      </c>
      <c r="DW22" s="201">
        <v>0</v>
      </c>
      <c r="DX22" s="201">
        <v>0</v>
      </c>
      <c r="DY22" s="201">
        <v>0</v>
      </c>
      <c r="DZ22" s="201">
        <v>0</v>
      </c>
      <c r="EA22" s="201">
        <v>0</v>
      </c>
      <c r="EB22" s="201">
        <v>0</v>
      </c>
      <c r="EC22" s="201">
        <v>0</v>
      </c>
      <c r="ED22" s="201">
        <v>0</v>
      </c>
      <c r="EE22" s="201">
        <v>0</v>
      </c>
      <c r="EF22" s="201">
        <v>0</v>
      </c>
      <c r="EG22" s="201">
        <v>0</v>
      </c>
      <c r="EH22" s="201">
        <v>0</v>
      </c>
      <c r="EI22" s="201">
        <v>0</v>
      </c>
      <c r="EJ22" s="201">
        <v>0</v>
      </c>
      <c r="EK22" s="201">
        <v>0</v>
      </c>
      <c r="EL22" s="201">
        <v>0</v>
      </c>
      <c r="EM22" s="201">
        <v>0</v>
      </c>
      <c r="EN22" s="201">
        <v>0</v>
      </c>
      <c r="EO22" s="201">
        <v>0</v>
      </c>
      <c r="EP22" s="201">
        <v>0</v>
      </c>
      <c r="EQ22" s="201">
        <v>0</v>
      </c>
      <c r="ER22" s="201">
        <v>0</v>
      </c>
      <c r="ES22" s="201">
        <v>0</v>
      </c>
      <c r="ET22" s="201">
        <v>2</v>
      </c>
      <c r="EU22" s="201">
        <v>0.7</v>
      </c>
      <c r="EV22" s="201">
        <v>1.8</v>
      </c>
      <c r="EW22" s="201">
        <v>1.2</v>
      </c>
      <c r="EX22">
        <v>2.1</v>
      </c>
      <c r="EY22">
        <v>0.1</v>
      </c>
      <c r="EZ22">
        <v>0.4</v>
      </c>
      <c r="FA22">
        <v>0</v>
      </c>
      <c r="FB22">
        <v>0</v>
      </c>
      <c r="FC22">
        <v>0</v>
      </c>
      <c r="FD22">
        <v>4.4000000000000004</v>
      </c>
      <c r="FE22">
        <v>0</v>
      </c>
      <c r="FF22">
        <v>0</v>
      </c>
      <c r="FG22">
        <v>0</v>
      </c>
      <c r="FH22">
        <v>0</v>
      </c>
      <c r="FI22">
        <v>0</v>
      </c>
      <c r="FJ22">
        <v>0</v>
      </c>
      <c r="FK22">
        <v>0</v>
      </c>
      <c r="FL22">
        <v>0</v>
      </c>
      <c r="FM22">
        <v>0</v>
      </c>
      <c r="FN22">
        <v>0</v>
      </c>
      <c r="FO22">
        <v>0</v>
      </c>
      <c r="FP22">
        <v>0</v>
      </c>
      <c r="FQ22">
        <v>2.1</v>
      </c>
      <c r="FR22">
        <v>5.3</v>
      </c>
      <c r="FS22">
        <v>5.0999999999999996</v>
      </c>
      <c r="FT22">
        <v>5.0999999999999996</v>
      </c>
      <c r="FU22">
        <v>3.3</v>
      </c>
      <c r="FV22">
        <v>0</v>
      </c>
      <c r="FW22">
        <v>0</v>
      </c>
      <c r="FX22">
        <v>0</v>
      </c>
      <c r="FY22">
        <v>0</v>
      </c>
      <c r="FZ22">
        <v>0</v>
      </c>
      <c r="GA22">
        <v>0</v>
      </c>
      <c r="GB22">
        <v>0</v>
      </c>
      <c r="GC22">
        <v>0</v>
      </c>
    </row>
    <row r="23" spans="1:185">
      <c r="A23" t="s">
        <v>576</v>
      </c>
      <c r="B23" t="s">
        <v>574</v>
      </c>
      <c r="C23" s="201">
        <v>0</v>
      </c>
      <c r="D23" s="201">
        <v>0</v>
      </c>
      <c r="E23" s="201">
        <v>6.3</v>
      </c>
      <c r="F23" s="201">
        <v>6.3</v>
      </c>
      <c r="G23" s="201">
        <v>2</v>
      </c>
      <c r="H23" s="201">
        <v>0.9</v>
      </c>
      <c r="I23" s="201">
        <v>0</v>
      </c>
      <c r="J23" s="201">
        <v>2.5</v>
      </c>
      <c r="K23" s="201">
        <v>6</v>
      </c>
      <c r="L23" s="201">
        <v>5.6</v>
      </c>
      <c r="M23" s="201">
        <v>5.8</v>
      </c>
      <c r="N23" s="201">
        <v>2.9</v>
      </c>
      <c r="O23" s="201">
        <v>0.8</v>
      </c>
      <c r="P23" s="201">
        <v>0</v>
      </c>
      <c r="Q23" s="201">
        <v>2.8</v>
      </c>
      <c r="R23" s="201">
        <v>0</v>
      </c>
      <c r="S23" s="201">
        <v>0</v>
      </c>
      <c r="T23" s="201">
        <v>0</v>
      </c>
      <c r="U23" s="201">
        <v>0</v>
      </c>
      <c r="V23" s="201">
        <v>0</v>
      </c>
      <c r="W23" s="201">
        <v>1.4</v>
      </c>
      <c r="X23" s="201">
        <v>0</v>
      </c>
      <c r="Y23" s="201">
        <v>0</v>
      </c>
      <c r="Z23" s="201">
        <v>3.2</v>
      </c>
      <c r="AA23" s="201">
        <v>3.2</v>
      </c>
      <c r="AB23" s="201">
        <v>0</v>
      </c>
      <c r="AC23" s="201">
        <v>0</v>
      </c>
      <c r="AD23" s="201">
        <v>0</v>
      </c>
      <c r="AE23" s="201">
        <v>0</v>
      </c>
      <c r="AF23" s="201">
        <v>0</v>
      </c>
      <c r="AG23" s="201">
        <v>0</v>
      </c>
      <c r="AH23" s="201">
        <v>0</v>
      </c>
      <c r="AI23" s="201">
        <v>0</v>
      </c>
      <c r="AJ23" s="201">
        <v>0</v>
      </c>
      <c r="AK23" s="201">
        <v>0</v>
      </c>
      <c r="AL23" s="201">
        <v>0</v>
      </c>
      <c r="AM23" s="201">
        <v>0</v>
      </c>
      <c r="AN23" s="201">
        <v>0</v>
      </c>
      <c r="AO23" s="201">
        <v>0</v>
      </c>
      <c r="AP23" s="201">
        <v>0</v>
      </c>
      <c r="AQ23" s="201">
        <v>0</v>
      </c>
      <c r="AR23" s="201">
        <v>0</v>
      </c>
      <c r="AS23" s="201">
        <v>0</v>
      </c>
      <c r="AT23" s="201">
        <v>0</v>
      </c>
      <c r="AU23" s="201">
        <v>0</v>
      </c>
      <c r="AV23" s="201">
        <v>0</v>
      </c>
      <c r="AW23" s="201">
        <v>0</v>
      </c>
      <c r="AX23" s="201">
        <v>0</v>
      </c>
      <c r="AY23" s="201">
        <v>0</v>
      </c>
      <c r="AZ23" s="201">
        <v>0</v>
      </c>
      <c r="BA23" s="201">
        <v>0</v>
      </c>
      <c r="BB23" s="201">
        <v>0</v>
      </c>
      <c r="BC23" s="201">
        <v>0</v>
      </c>
      <c r="BD23" s="201">
        <v>0</v>
      </c>
      <c r="BE23" s="201">
        <v>0</v>
      </c>
      <c r="BF23" s="201">
        <v>0.2</v>
      </c>
      <c r="BG23" s="201">
        <v>9.6</v>
      </c>
      <c r="BH23" s="201">
        <v>10.199999999999999</v>
      </c>
      <c r="BI23" s="201">
        <v>9.6999999999999993</v>
      </c>
      <c r="BJ23" s="201">
        <v>9.1999999999999993</v>
      </c>
      <c r="BK23" s="201">
        <v>9.4</v>
      </c>
      <c r="BL23" s="201">
        <v>10.4</v>
      </c>
      <c r="BM23" s="201">
        <v>12.2</v>
      </c>
      <c r="BN23" s="201">
        <v>13</v>
      </c>
      <c r="BO23" s="201">
        <v>13</v>
      </c>
      <c r="BP23" s="201">
        <v>13</v>
      </c>
      <c r="BQ23" s="201">
        <v>13</v>
      </c>
      <c r="BR23" s="201">
        <v>12.8</v>
      </c>
      <c r="BS23" s="201">
        <v>12</v>
      </c>
      <c r="BT23" s="201">
        <v>9.4</v>
      </c>
      <c r="BU23" s="201">
        <v>0.1</v>
      </c>
      <c r="BV23" s="201">
        <v>0.3</v>
      </c>
      <c r="BW23" s="201">
        <v>0</v>
      </c>
      <c r="BX23" s="201">
        <v>0.1</v>
      </c>
      <c r="BY23" s="201">
        <v>0.2</v>
      </c>
      <c r="BZ23" s="201">
        <v>0</v>
      </c>
      <c r="CA23" s="201">
        <v>0</v>
      </c>
      <c r="CB23" s="201">
        <v>1.5</v>
      </c>
      <c r="CC23" s="201">
        <v>1.3</v>
      </c>
      <c r="CD23" s="201">
        <v>0</v>
      </c>
      <c r="CE23" s="201">
        <v>0</v>
      </c>
      <c r="CF23" s="201">
        <v>0</v>
      </c>
      <c r="CG23" s="201">
        <v>0</v>
      </c>
      <c r="CH23" s="201">
        <v>1.5</v>
      </c>
      <c r="CI23" s="201">
        <v>1.1000000000000001</v>
      </c>
      <c r="CJ23" s="201">
        <v>6.3</v>
      </c>
      <c r="CK23" s="201">
        <v>6</v>
      </c>
      <c r="CL23" s="201">
        <v>6.3</v>
      </c>
      <c r="CM23" s="201">
        <v>8.6</v>
      </c>
      <c r="CN23" s="201">
        <v>13</v>
      </c>
      <c r="CO23" s="201">
        <v>17.2</v>
      </c>
      <c r="CP23" s="201">
        <v>16.600000000000001</v>
      </c>
      <c r="CQ23" s="201">
        <v>35</v>
      </c>
      <c r="CR23" s="201">
        <v>34.5</v>
      </c>
      <c r="CS23" s="201">
        <v>34.299999999999997</v>
      </c>
      <c r="CT23" s="201">
        <v>35.200000000000003</v>
      </c>
      <c r="CU23" s="201">
        <v>44.3</v>
      </c>
      <c r="CV23" s="201">
        <v>47.1</v>
      </c>
      <c r="CW23" s="201">
        <v>26.7</v>
      </c>
      <c r="CX23" s="201">
        <v>27.4</v>
      </c>
      <c r="CY23" s="201">
        <v>42.8</v>
      </c>
      <c r="CZ23" s="201">
        <v>41.1</v>
      </c>
      <c r="DA23" s="201">
        <v>29.8</v>
      </c>
      <c r="DB23" s="201">
        <v>43.2</v>
      </c>
      <c r="DC23" s="201">
        <v>52.7</v>
      </c>
      <c r="DD23" s="201">
        <v>53.3</v>
      </c>
      <c r="DE23" s="201">
        <v>49.2</v>
      </c>
      <c r="DF23" s="201">
        <v>43.2</v>
      </c>
      <c r="DG23" s="201">
        <v>42.7</v>
      </c>
      <c r="DH23" s="201">
        <v>43.1</v>
      </c>
      <c r="DI23" s="201">
        <v>38.6</v>
      </c>
      <c r="DJ23" s="201">
        <v>27.2</v>
      </c>
      <c r="DK23" s="201">
        <v>37.200000000000003</v>
      </c>
      <c r="DL23" s="201">
        <v>43.2</v>
      </c>
      <c r="DM23" s="201">
        <v>43.2</v>
      </c>
      <c r="DN23" s="201">
        <v>43.2</v>
      </c>
      <c r="DO23" s="201">
        <v>43.2</v>
      </c>
      <c r="DP23" s="201">
        <v>42.9</v>
      </c>
      <c r="DQ23" s="201">
        <v>36</v>
      </c>
      <c r="DR23" s="201">
        <v>19.3</v>
      </c>
      <c r="DS23" s="201">
        <v>28</v>
      </c>
      <c r="DT23" s="201">
        <v>38.9</v>
      </c>
      <c r="DU23" s="201">
        <v>38.4</v>
      </c>
      <c r="DV23" s="201">
        <v>24.3</v>
      </c>
      <c r="DW23" s="201">
        <v>14.5</v>
      </c>
      <c r="DX23" s="201">
        <v>14.5</v>
      </c>
      <c r="DY23" s="201">
        <v>12.6</v>
      </c>
      <c r="DZ23" s="201">
        <v>14.5</v>
      </c>
      <c r="EA23" s="201">
        <v>12.8</v>
      </c>
      <c r="EB23" s="201">
        <v>13.1</v>
      </c>
      <c r="EC23" s="201">
        <v>19.600000000000001</v>
      </c>
      <c r="ED23" s="201">
        <v>24.7</v>
      </c>
      <c r="EE23" s="201">
        <v>20.9</v>
      </c>
      <c r="EF23" s="201">
        <v>11</v>
      </c>
      <c r="EG23" s="201">
        <v>12.3</v>
      </c>
      <c r="EH23" s="201">
        <v>10.3</v>
      </c>
      <c r="EI23" s="201">
        <v>9.6999999999999993</v>
      </c>
      <c r="EJ23" s="201">
        <v>6.8</v>
      </c>
      <c r="EK23" s="201">
        <v>0</v>
      </c>
      <c r="EL23" s="201">
        <v>0</v>
      </c>
      <c r="EM23" s="201">
        <v>2.7</v>
      </c>
      <c r="EN23" s="201">
        <v>5.2</v>
      </c>
      <c r="EO23" s="201">
        <v>6.4</v>
      </c>
      <c r="EP23" s="201">
        <v>7.5</v>
      </c>
      <c r="EQ23" s="201">
        <v>10.5</v>
      </c>
      <c r="ER23" s="201">
        <v>0.8</v>
      </c>
      <c r="ES23" s="201">
        <v>0</v>
      </c>
      <c r="ET23" s="201">
        <v>5.0999999999999996</v>
      </c>
      <c r="EU23" s="201">
        <v>8.3000000000000007</v>
      </c>
      <c r="EV23" s="201">
        <v>11.3</v>
      </c>
      <c r="EW23" s="201">
        <v>11.3</v>
      </c>
      <c r="EY23">
        <v>7.9</v>
      </c>
      <c r="EZ23">
        <v>8</v>
      </c>
      <c r="FA23">
        <v>10.199999999999999</v>
      </c>
      <c r="FB23">
        <v>10.199999999999999</v>
      </c>
      <c r="FC23">
        <v>12.7</v>
      </c>
      <c r="FD23">
        <v>10.199999999999999</v>
      </c>
      <c r="FE23">
        <v>10.199999999999999</v>
      </c>
      <c r="FF23">
        <v>12.3</v>
      </c>
      <c r="FG23">
        <v>10.199999999999999</v>
      </c>
      <c r="FH23">
        <v>9.6999999999999993</v>
      </c>
      <c r="FI23">
        <v>9.6999999999999993</v>
      </c>
      <c r="FJ23">
        <v>10.199999999999999</v>
      </c>
      <c r="FK23">
        <v>9.6999999999999993</v>
      </c>
      <c r="FL23">
        <v>9.6999999999999993</v>
      </c>
      <c r="FM23">
        <v>8.6999999999999993</v>
      </c>
      <c r="FN23">
        <v>0.6</v>
      </c>
      <c r="FO23">
        <v>0</v>
      </c>
      <c r="FP23">
        <v>2.6</v>
      </c>
      <c r="FQ23">
        <v>4.7</v>
      </c>
      <c r="FR23">
        <v>0.5</v>
      </c>
      <c r="FS23">
        <v>1.1000000000000001</v>
      </c>
      <c r="FT23">
        <v>0</v>
      </c>
      <c r="FU23">
        <v>0</v>
      </c>
      <c r="FV23">
        <v>0.6</v>
      </c>
      <c r="FW23">
        <v>0</v>
      </c>
      <c r="FX23">
        <v>5.8</v>
      </c>
      <c r="FY23">
        <v>9.3000000000000007</v>
      </c>
      <c r="FZ23">
        <v>9.6999999999999993</v>
      </c>
      <c r="GA23">
        <v>8.6999999999999993</v>
      </c>
      <c r="GB23">
        <v>9.6999999999999993</v>
      </c>
      <c r="GC23">
        <v>9.6999999999999993</v>
      </c>
    </row>
    <row r="24" spans="1:185">
      <c r="A24" t="s">
        <v>477</v>
      </c>
      <c r="B24" t="s">
        <v>570</v>
      </c>
      <c r="C24" s="201">
        <v>6.7</v>
      </c>
      <c r="D24" s="201">
        <v>6.9</v>
      </c>
      <c r="E24" s="201">
        <v>6.5</v>
      </c>
      <c r="F24" s="201">
        <v>6.6</v>
      </c>
      <c r="G24" s="201">
        <v>9.1</v>
      </c>
      <c r="H24" s="201">
        <v>10.1</v>
      </c>
      <c r="I24" s="201">
        <v>12</v>
      </c>
      <c r="J24" s="201">
        <v>10.4</v>
      </c>
      <c r="K24" s="201">
        <v>9.8000000000000007</v>
      </c>
      <c r="L24" s="201">
        <v>10.4</v>
      </c>
      <c r="M24" s="201">
        <v>23.6</v>
      </c>
      <c r="N24" s="201">
        <v>24.6</v>
      </c>
      <c r="O24" s="201">
        <v>23.4</v>
      </c>
      <c r="P24" s="201">
        <v>29.6</v>
      </c>
      <c r="Q24" s="201">
        <v>29</v>
      </c>
      <c r="R24" s="201">
        <v>20.9</v>
      </c>
      <c r="S24" s="201">
        <v>19.899999999999999</v>
      </c>
      <c r="T24" s="201">
        <v>19.7</v>
      </c>
      <c r="U24" s="201">
        <v>13</v>
      </c>
      <c r="V24" s="201">
        <v>12.5</v>
      </c>
      <c r="W24" s="201">
        <v>14.8</v>
      </c>
      <c r="X24" s="201">
        <v>36.9</v>
      </c>
      <c r="Y24" s="201">
        <v>29.8</v>
      </c>
      <c r="Z24" s="201">
        <v>29</v>
      </c>
      <c r="AA24" s="201">
        <v>41.5</v>
      </c>
      <c r="AB24" s="201">
        <v>33.6</v>
      </c>
      <c r="AC24" s="201">
        <v>30.7</v>
      </c>
      <c r="AD24" s="201">
        <v>24.6</v>
      </c>
      <c r="AE24" s="201">
        <v>28</v>
      </c>
      <c r="AF24" s="201">
        <v>35.200000000000003</v>
      </c>
      <c r="AG24" s="201">
        <v>34</v>
      </c>
      <c r="AH24" s="201">
        <v>39.200000000000003</v>
      </c>
      <c r="AI24" s="201">
        <v>47</v>
      </c>
      <c r="AJ24" s="201">
        <v>39.9</v>
      </c>
      <c r="AK24" s="201">
        <v>38.5</v>
      </c>
      <c r="AL24" s="201">
        <v>45.9</v>
      </c>
      <c r="AM24" s="201">
        <v>42.2</v>
      </c>
      <c r="AN24" s="201">
        <v>42.9</v>
      </c>
      <c r="AO24" s="201">
        <v>45.1</v>
      </c>
      <c r="AP24" s="201">
        <v>36.700000000000003</v>
      </c>
      <c r="AQ24" s="201">
        <v>55.3</v>
      </c>
      <c r="AR24" s="201">
        <v>57.8</v>
      </c>
      <c r="AS24" s="201">
        <v>51.5</v>
      </c>
      <c r="AT24" s="201">
        <v>45.1</v>
      </c>
      <c r="AU24" s="201">
        <v>45.3</v>
      </c>
      <c r="AV24" s="201">
        <v>48.3</v>
      </c>
      <c r="AW24" s="201">
        <v>40.9</v>
      </c>
      <c r="AX24" s="201">
        <v>38.9</v>
      </c>
      <c r="AY24" s="201">
        <v>34.4</v>
      </c>
      <c r="AZ24" s="201">
        <v>25.5</v>
      </c>
      <c r="BA24" s="201">
        <v>9.1999999999999993</v>
      </c>
      <c r="BB24" s="201">
        <v>17.100000000000001</v>
      </c>
      <c r="BC24" s="201">
        <v>72.099999999999994</v>
      </c>
      <c r="BD24" s="201">
        <v>76.400000000000006</v>
      </c>
      <c r="BE24" s="201">
        <v>55.9</v>
      </c>
      <c r="BF24" s="201">
        <v>57.3</v>
      </c>
      <c r="BG24" s="201">
        <v>45.1</v>
      </c>
      <c r="BH24" s="201">
        <v>49.3</v>
      </c>
      <c r="BI24" s="201">
        <v>56.3</v>
      </c>
      <c r="BJ24" s="201">
        <v>72.3</v>
      </c>
      <c r="BK24" s="201">
        <v>60.5</v>
      </c>
      <c r="BL24" s="201">
        <v>66.2</v>
      </c>
      <c r="BM24" s="201">
        <v>81.099999999999994</v>
      </c>
      <c r="BN24" s="201">
        <v>76.2</v>
      </c>
      <c r="BO24" s="201">
        <v>64.400000000000006</v>
      </c>
      <c r="BP24" s="201">
        <v>69.3</v>
      </c>
      <c r="BQ24" s="201">
        <v>82.6</v>
      </c>
      <c r="BR24" s="201">
        <v>72.099999999999994</v>
      </c>
      <c r="BS24" s="201">
        <v>71.5</v>
      </c>
      <c r="BT24" s="201">
        <v>76.2</v>
      </c>
      <c r="BU24" s="201">
        <v>96</v>
      </c>
      <c r="BV24" s="201">
        <v>70.7</v>
      </c>
      <c r="BW24" s="201">
        <v>64.099999999999994</v>
      </c>
      <c r="BX24" s="201">
        <v>76.400000000000006</v>
      </c>
      <c r="BY24" s="201">
        <v>72.2</v>
      </c>
      <c r="BZ24" s="201">
        <v>68.8</v>
      </c>
      <c r="CA24" s="201">
        <v>72.3</v>
      </c>
      <c r="CB24" s="201">
        <v>66.7</v>
      </c>
      <c r="CC24" s="201">
        <v>50.5</v>
      </c>
      <c r="CD24" s="201">
        <v>52.7</v>
      </c>
      <c r="CE24" s="201">
        <v>62.4</v>
      </c>
      <c r="CF24" s="201">
        <v>55</v>
      </c>
      <c r="CG24" s="201">
        <v>63.3</v>
      </c>
      <c r="CH24" s="201">
        <v>60.2</v>
      </c>
      <c r="CI24" s="201">
        <v>52</v>
      </c>
      <c r="CJ24" s="201">
        <v>44.6</v>
      </c>
      <c r="CK24" s="201">
        <v>54.9</v>
      </c>
      <c r="CL24" s="201">
        <v>59.9</v>
      </c>
      <c r="CM24" s="201">
        <v>59.1</v>
      </c>
      <c r="CN24" s="201">
        <v>61.4</v>
      </c>
      <c r="CO24" s="201">
        <v>47.6</v>
      </c>
      <c r="CP24" s="201">
        <v>45.6</v>
      </c>
      <c r="CQ24" s="201">
        <v>62.4</v>
      </c>
      <c r="CR24" s="201">
        <v>59.3</v>
      </c>
      <c r="CS24" s="201">
        <v>68.5</v>
      </c>
      <c r="CT24" s="201">
        <v>101.9</v>
      </c>
      <c r="CU24" s="201">
        <v>105.8</v>
      </c>
      <c r="CV24" s="201">
        <v>105.5</v>
      </c>
      <c r="CW24" s="201">
        <v>112.7</v>
      </c>
      <c r="CX24" s="201">
        <v>103.1</v>
      </c>
      <c r="CY24" s="201">
        <v>92.1</v>
      </c>
      <c r="CZ24" s="201">
        <v>118.2</v>
      </c>
      <c r="DA24" s="201">
        <v>111.1</v>
      </c>
      <c r="DB24" s="201">
        <v>121.1</v>
      </c>
      <c r="DC24" s="201">
        <v>118.6</v>
      </c>
      <c r="DD24" s="201">
        <v>120.8</v>
      </c>
      <c r="DE24" s="201">
        <v>116.6</v>
      </c>
      <c r="DF24" s="201">
        <v>114.8</v>
      </c>
      <c r="DG24" s="201">
        <v>116.3</v>
      </c>
      <c r="DH24" s="201">
        <v>121.4</v>
      </c>
      <c r="DI24" s="201">
        <v>102.8</v>
      </c>
      <c r="DJ24" s="201">
        <v>114.6</v>
      </c>
      <c r="DK24" s="201">
        <v>115.7</v>
      </c>
      <c r="DL24" s="201">
        <v>104.4</v>
      </c>
      <c r="DM24" s="201">
        <v>102.8</v>
      </c>
      <c r="DN24" s="201">
        <v>111</v>
      </c>
      <c r="DO24" s="201">
        <v>119.3</v>
      </c>
      <c r="DP24" s="201">
        <v>104.2</v>
      </c>
      <c r="DQ24" s="201">
        <v>110.6</v>
      </c>
      <c r="DR24" s="201">
        <v>97.6</v>
      </c>
      <c r="DS24" s="201">
        <v>62.6</v>
      </c>
      <c r="DT24" s="201">
        <v>64.7</v>
      </c>
      <c r="DU24" s="201">
        <v>73.400000000000006</v>
      </c>
      <c r="DV24" s="201">
        <v>79.8</v>
      </c>
      <c r="DW24" s="201">
        <v>84.9</v>
      </c>
      <c r="DX24" s="201">
        <v>85.7</v>
      </c>
      <c r="DY24" s="201">
        <v>86.8</v>
      </c>
      <c r="DZ24" s="201">
        <v>84.6</v>
      </c>
      <c r="EA24" s="201">
        <v>84.6</v>
      </c>
      <c r="EB24" s="201">
        <v>90.6</v>
      </c>
      <c r="EC24" s="201">
        <v>85.3</v>
      </c>
      <c r="ED24" s="201">
        <v>87.8</v>
      </c>
      <c r="EE24" s="201">
        <v>88.7</v>
      </c>
      <c r="EF24" s="201">
        <v>91.1</v>
      </c>
      <c r="EG24" s="201">
        <v>74.3</v>
      </c>
      <c r="EH24" s="201">
        <v>74</v>
      </c>
      <c r="EI24" s="201">
        <v>67.5</v>
      </c>
      <c r="EJ24" s="201">
        <v>75.3</v>
      </c>
      <c r="EK24" s="201">
        <v>50.3</v>
      </c>
      <c r="EL24" s="201">
        <v>46</v>
      </c>
      <c r="EM24" s="201">
        <v>60.6</v>
      </c>
      <c r="EN24" s="201">
        <v>45.4</v>
      </c>
      <c r="EO24" s="201">
        <v>38.6</v>
      </c>
      <c r="EP24" s="201">
        <v>54.9</v>
      </c>
      <c r="EQ24" s="201">
        <v>63.3</v>
      </c>
      <c r="ER24" s="201">
        <v>53.3</v>
      </c>
      <c r="ES24" s="201">
        <v>66.900000000000006</v>
      </c>
      <c r="ET24" s="201">
        <v>86.2</v>
      </c>
      <c r="EU24" s="201">
        <v>81</v>
      </c>
      <c r="EV24" s="201">
        <v>74.900000000000006</v>
      </c>
      <c r="EW24" s="201">
        <v>85.3</v>
      </c>
      <c r="EY24">
        <v>73.599999999999994</v>
      </c>
      <c r="EZ24">
        <v>65.3</v>
      </c>
      <c r="FA24">
        <v>70.3</v>
      </c>
      <c r="FB24">
        <v>71.599999999999994</v>
      </c>
      <c r="FC24">
        <v>68.3</v>
      </c>
      <c r="FD24">
        <v>62.8</v>
      </c>
      <c r="FE24">
        <v>57.2</v>
      </c>
      <c r="FF24">
        <v>53.6</v>
      </c>
      <c r="FG24">
        <v>66.8</v>
      </c>
      <c r="FH24">
        <v>41.9</v>
      </c>
      <c r="FI24">
        <v>50.8</v>
      </c>
      <c r="FJ24">
        <v>43.9</v>
      </c>
      <c r="FK24">
        <v>45.9</v>
      </c>
      <c r="FL24">
        <v>65.2</v>
      </c>
      <c r="FM24">
        <v>53.6</v>
      </c>
      <c r="FN24">
        <v>73.5</v>
      </c>
      <c r="FO24">
        <v>89.6</v>
      </c>
      <c r="FP24">
        <v>88.7</v>
      </c>
      <c r="FQ24">
        <v>61.9</v>
      </c>
      <c r="FR24">
        <v>69.599999999999994</v>
      </c>
      <c r="FS24">
        <v>91.9</v>
      </c>
      <c r="FT24">
        <v>82</v>
      </c>
      <c r="FU24">
        <v>84.8</v>
      </c>
      <c r="FV24">
        <v>85.5</v>
      </c>
      <c r="FW24">
        <v>76.599999999999994</v>
      </c>
      <c r="FX24">
        <v>53.5</v>
      </c>
      <c r="FY24">
        <v>57.8</v>
      </c>
      <c r="FZ24">
        <v>75</v>
      </c>
      <c r="GA24">
        <v>76.099999999999994</v>
      </c>
      <c r="GB24">
        <v>92.2</v>
      </c>
      <c r="GC24">
        <v>105.1</v>
      </c>
    </row>
    <row r="25" spans="1:185">
      <c r="A25" t="s">
        <v>477</v>
      </c>
      <c r="B25" t="s">
        <v>571</v>
      </c>
      <c r="C25" s="201">
        <v>8.4</v>
      </c>
      <c r="D25" s="201">
        <v>7.4</v>
      </c>
      <c r="E25" s="201">
        <v>5.0999999999999996</v>
      </c>
      <c r="F25" s="201">
        <v>5</v>
      </c>
      <c r="G25" s="201">
        <v>5</v>
      </c>
      <c r="H25" s="201">
        <v>5</v>
      </c>
      <c r="I25" s="201">
        <v>5</v>
      </c>
      <c r="J25" s="201">
        <v>6.6</v>
      </c>
      <c r="K25" s="201">
        <v>6.6</v>
      </c>
      <c r="L25" s="201">
        <v>6.6</v>
      </c>
      <c r="M25" s="201">
        <v>5.7</v>
      </c>
      <c r="N25" s="201">
        <v>5</v>
      </c>
      <c r="O25" s="201">
        <v>5.0999999999999996</v>
      </c>
      <c r="P25" s="201">
        <v>5</v>
      </c>
      <c r="Q25" s="201">
        <v>5</v>
      </c>
      <c r="R25" s="201">
        <v>5</v>
      </c>
      <c r="S25" s="201">
        <v>5.4</v>
      </c>
      <c r="T25" s="201">
        <v>6.3</v>
      </c>
      <c r="U25" s="201">
        <v>5.6</v>
      </c>
      <c r="V25" s="201">
        <v>6.4</v>
      </c>
      <c r="W25" s="201">
        <v>9</v>
      </c>
      <c r="X25" s="201">
        <v>7.3</v>
      </c>
      <c r="Y25" s="201">
        <v>15.9</v>
      </c>
      <c r="Z25" s="201">
        <v>16.399999999999999</v>
      </c>
      <c r="AA25" s="201">
        <v>13.1</v>
      </c>
      <c r="AB25" s="201">
        <v>16.899999999999999</v>
      </c>
      <c r="AC25" s="201">
        <v>13.8</v>
      </c>
      <c r="AD25" s="201">
        <v>7.3</v>
      </c>
      <c r="AE25" s="201">
        <v>7.8</v>
      </c>
      <c r="AF25" s="201">
        <v>21.8</v>
      </c>
      <c r="AG25" s="201">
        <v>15.6</v>
      </c>
      <c r="AH25" s="201">
        <v>9.5</v>
      </c>
      <c r="AI25" s="201">
        <v>9.4</v>
      </c>
      <c r="AJ25" s="201">
        <v>12.2</v>
      </c>
      <c r="AK25" s="201">
        <v>10.4</v>
      </c>
      <c r="AL25" s="201">
        <v>9.3000000000000007</v>
      </c>
      <c r="AM25" s="201">
        <v>11.4</v>
      </c>
      <c r="AN25" s="201">
        <v>11</v>
      </c>
      <c r="AO25" s="201">
        <v>11</v>
      </c>
      <c r="AP25" s="201">
        <v>12.2</v>
      </c>
      <c r="AQ25" s="201">
        <v>10.5</v>
      </c>
      <c r="AR25" s="201">
        <v>9</v>
      </c>
      <c r="AS25" s="201">
        <v>9.3000000000000007</v>
      </c>
      <c r="AT25" s="201">
        <v>12.2</v>
      </c>
      <c r="AU25" s="201">
        <v>13.2</v>
      </c>
      <c r="AV25" s="201">
        <v>12.2</v>
      </c>
      <c r="AW25" s="201">
        <v>12.7</v>
      </c>
      <c r="AX25" s="201">
        <v>12.2</v>
      </c>
      <c r="AY25" s="201">
        <v>12.7</v>
      </c>
      <c r="AZ25" s="201">
        <v>12.2</v>
      </c>
      <c r="BA25" s="201">
        <v>12.9</v>
      </c>
      <c r="BB25" s="201">
        <v>13.5</v>
      </c>
      <c r="BC25" s="201">
        <v>11.5</v>
      </c>
      <c r="BD25" s="201">
        <v>11.8</v>
      </c>
      <c r="BE25" s="201">
        <v>8.3000000000000007</v>
      </c>
      <c r="BF25" s="201">
        <v>8.4</v>
      </c>
      <c r="BG25" s="201">
        <v>9</v>
      </c>
      <c r="BH25" s="201">
        <v>9.6999999999999993</v>
      </c>
      <c r="BI25" s="201">
        <v>9.8000000000000007</v>
      </c>
      <c r="BJ25" s="201">
        <v>5.0999999999999996</v>
      </c>
      <c r="BK25" s="201">
        <v>7.1</v>
      </c>
      <c r="BL25" s="201">
        <v>5.7</v>
      </c>
      <c r="BM25" s="201">
        <v>5.0999999999999996</v>
      </c>
      <c r="BN25" s="201">
        <v>5</v>
      </c>
      <c r="BO25" s="201">
        <v>5.9</v>
      </c>
      <c r="BP25" s="201">
        <v>6.6</v>
      </c>
      <c r="BQ25" s="201">
        <v>6</v>
      </c>
      <c r="BR25" s="201">
        <v>8.5</v>
      </c>
      <c r="BS25" s="201">
        <v>8.4</v>
      </c>
      <c r="BT25" s="201">
        <v>9.1</v>
      </c>
      <c r="BU25" s="201">
        <v>9.9</v>
      </c>
      <c r="BV25" s="201">
        <v>22.7</v>
      </c>
      <c r="BW25" s="201">
        <v>26.6</v>
      </c>
      <c r="BX25" s="201">
        <v>17.100000000000001</v>
      </c>
      <c r="BY25" s="201">
        <v>10</v>
      </c>
      <c r="BZ25" s="201">
        <v>8.4</v>
      </c>
      <c r="CA25" s="201">
        <v>8.4</v>
      </c>
      <c r="CB25" s="201">
        <v>8.4</v>
      </c>
      <c r="CC25" s="201">
        <v>10.8</v>
      </c>
      <c r="CD25" s="201">
        <v>6.7</v>
      </c>
      <c r="CE25" s="201">
        <v>5</v>
      </c>
      <c r="CF25" s="201">
        <v>5</v>
      </c>
      <c r="CG25" s="201">
        <v>5</v>
      </c>
      <c r="CH25" s="201">
        <v>5</v>
      </c>
      <c r="CI25" s="201">
        <v>5</v>
      </c>
      <c r="CJ25" s="201">
        <v>5</v>
      </c>
      <c r="CK25" s="201">
        <v>5</v>
      </c>
      <c r="CL25" s="201">
        <v>5</v>
      </c>
      <c r="CM25" s="201">
        <v>5</v>
      </c>
      <c r="CN25" s="201">
        <v>5</v>
      </c>
      <c r="CO25" s="201">
        <v>5</v>
      </c>
      <c r="CP25" s="201">
        <v>5</v>
      </c>
      <c r="CQ25" s="201">
        <v>5</v>
      </c>
      <c r="CR25" s="201">
        <v>5</v>
      </c>
      <c r="CS25" s="201">
        <v>5.3</v>
      </c>
      <c r="CT25" s="201">
        <v>5.0999999999999996</v>
      </c>
      <c r="CU25" s="201">
        <v>5</v>
      </c>
      <c r="CV25" s="201">
        <v>5</v>
      </c>
      <c r="CW25" s="201">
        <v>5</v>
      </c>
      <c r="CX25" s="201">
        <v>5</v>
      </c>
      <c r="CY25" s="201">
        <v>5.0999999999999996</v>
      </c>
      <c r="CZ25" s="201">
        <v>5</v>
      </c>
      <c r="DA25" s="201">
        <v>5</v>
      </c>
      <c r="DB25" s="201">
        <v>5</v>
      </c>
      <c r="DC25" s="201">
        <v>8.1</v>
      </c>
      <c r="DD25" s="201">
        <v>8.4</v>
      </c>
      <c r="DE25" s="201">
        <v>8.3000000000000007</v>
      </c>
      <c r="DF25" s="201">
        <v>7.8</v>
      </c>
      <c r="DG25" s="201">
        <v>7.8</v>
      </c>
      <c r="DH25" s="201">
        <v>7.8</v>
      </c>
      <c r="DI25" s="201">
        <v>8.4</v>
      </c>
      <c r="DJ25" s="201">
        <v>8.4</v>
      </c>
      <c r="DK25" s="201">
        <v>8.4</v>
      </c>
      <c r="DL25" s="201">
        <v>7.5</v>
      </c>
      <c r="DM25" s="201">
        <v>5</v>
      </c>
      <c r="DN25" s="201">
        <v>5</v>
      </c>
      <c r="DO25" s="201">
        <v>6.6</v>
      </c>
      <c r="DP25" s="201">
        <v>5.0999999999999996</v>
      </c>
      <c r="DQ25" s="201">
        <v>5</v>
      </c>
      <c r="DR25" s="201">
        <v>5</v>
      </c>
      <c r="DS25" s="201">
        <v>5.0999999999999996</v>
      </c>
      <c r="DT25" s="201">
        <v>5.0999999999999996</v>
      </c>
      <c r="DU25" s="201">
        <v>5</v>
      </c>
      <c r="DV25" s="201">
        <v>5</v>
      </c>
      <c r="DW25" s="201">
        <v>5</v>
      </c>
      <c r="DX25" s="201">
        <v>5.0999999999999996</v>
      </c>
      <c r="DY25" s="201">
        <v>5</v>
      </c>
      <c r="DZ25" s="201">
        <v>7.8</v>
      </c>
      <c r="EA25" s="201">
        <v>8.4</v>
      </c>
      <c r="EB25" s="201">
        <v>9.6999999999999993</v>
      </c>
      <c r="EC25" s="201">
        <v>8.4</v>
      </c>
      <c r="ED25" s="201">
        <v>5</v>
      </c>
      <c r="EE25" s="201">
        <v>5</v>
      </c>
      <c r="EF25" s="201">
        <v>5</v>
      </c>
      <c r="EG25" s="201">
        <v>8.4</v>
      </c>
      <c r="EH25" s="201">
        <v>13.9</v>
      </c>
      <c r="EI25" s="201">
        <v>14</v>
      </c>
      <c r="EJ25" s="201">
        <v>10.199999999999999</v>
      </c>
      <c r="EK25" s="201">
        <v>5</v>
      </c>
      <c r="EL25" s="201">
        <v>5</v>
      </c>
      <c r="EM25" s="201">
        <v>5</v>
      </c>
      <c r="EN25" s="201">
        <v>6.4</v>
      </c>
      <c r="EO25" s="201">
        <v>5</v>
      </c>
      <c r="EP25" s="201">
        <v>9.1999999999999993</v>
      </c>
      <c r="EQ25" s="201">
        <v>7.6</v>
      </c>
      <c r="ER25" s="201">
        <v>6</v>
      </c>
      <c r="ES25" s="201">
        <v>5</v>
      </c>
      <c r="ET25" s="201">
        <v>5.0999999999999996</v>
      </c>
      <c r="EU25" s="201">
        <v>18.3</v>
      </c>
      <c r="EV25" s="201">
        <v>55.2</v>
      </c>
      <c r="EW25" s="201">
        <v>84.8</v>
      </c>
      <c r="EY25">
        <v>61.8</v>
      </c>
      <c r="EZ25">
        <v>32</v>
      </c>
      <c r="FA25">
        <v>6.6</v>
      </c>
      <c r="FB25">
        <v>6.2</v>
      </c>
      <c r="FC25">
        <v>5.0999999999999996</v>
      </c>
      <c r="FD25">
        <v>7</v>
      </c>
      <c r="FE25">
        <v>5.0999999999999996</v>
      </c>
      <c r="FF25">
        <v>5</v>
      </c>
      <c r="FG25">
        <v>5</v>
      </c>
      <c r="FH25">
        <v>5</v>
      </c>
      <c r="FI25">
        <v>7.5</v>
      </c>
      <c r="FJ25">
        <v>5</v>
      </c>
      <c r="FK25">
        <v>5</v>
      </c>
      <c r="FL25">
        <v>5</v>
      </c>
      <c r="FM25">
        <v>5</v>
      </c>
      <c r="FN25">
        <v>5</v>
      </c>
      <c r="FO25">
        <v>5</v>
      </c>
      <c r="FP25">
        <v>10.7</v>
      </c>
      <c r="FQ25">
        <v>14.5</v>
      </c>
      <c r="FR25">
        <v>22.6</v>
      </c>
      <c r="FS25">
        <v>14</v>
      </c>
      <c r="FT25">
        <v>13.1</v>
      </c>
      <c r="FU25">
        <v>14.7</v>
      </c>
      <c r="FV25">
        <v>17.100000000000001</v>
      </c>
      <c r="FW25">
        <v>28.9</v>
      </c>
      <c r="FX25">
        <v>25.3</v>
      </c>
      <c r="FY25">
        <v>24.5</v>
      </c>
      <c r="FZ25">
        <v>28.7</v>
      </c>
      <c r="GA25">
        <v>25.6</v>
      </c>
      <c r="GB25">
        <v>24.8</v>
      </c>
      <c r="GC25">
        <v>23.9</v>
      </c>
    </row>
    <row r="26" spans="1:185">
      <c r="A26" t="s">
        <v>477</v>
      </c>
      <c r="B26" t="s">
        <v>572</v>
      </c>
      <c r="C26" s="201">
        <v>9.9</v>
      </c>
      <c r="D26" s="201">
        <v>13</v>
      </c>
      <c r="E26" s="201">
        <v>14.7</v>
      </c>
      <c r="F26" s="201">
        <v>11.7</v>
      </c>
      <c r="G26" s="201">
        <v>9.9</v>
      </c>
      <c r="H26" s="201">
        <v>11</v>
      </c>
      <c r="I26" s="201">
        <v>11.1</v>
      </c>
      <c r="J26" s="201">
        <v>12.7</v>
      </c>
      <c r="K26" s="201">
        <v>15.9</v>
      </c>
      <c r="L26" s="201">
        <v>17.3</v>
      </c>
      <c r="M26" s="201">
        <v>14.5</v>
      </c>
      <c r="N26" s="201">
        <v>22.5</v>
      </c>
      <c r="O26" s="201">
        <v>5</v>
      </c>
      <c r="P26" s="201">
        <v>8.4</v>
      </c>
      <c r="Q26" s="201">
        <v>28.1</v>
      </c>
      <c r="R26" s="201">
        <v>22.1</v>
      </c>
      <c r="S26" s="201">
        <v>14.1</v>
      </c>
      <c r="T26" s="201">
        <v>17.7</v>
      </c>
      <c r="U26" s="201">
        <v>22.4</v>
      </c>
      <c r="V26" s="201">
        <v>17.100000000000001</v>
      </c>
      <c r="W26" s="201">
        <v>14.6</v>
      </c>
      <c r="X26" s="201">
        <v>10.199999999999999</v>
      </c>
      <c r="Y26" s="201">
        <v>10.1</v>
      </c>
      <c r="Z26" s="201">
        <v>21.9</v>
      </c>
      <c r="AA26" s="201">
        <v>28.5</v>
      </c>
      <c r="AB26" s="201">
        <v>29.9</v>
      </c>
      <c r="AC26" s="201">
        <v>29.8</v>
      </c>
      <c r="AD26" s="201">
        <v>36.6</v>
      </c>
      <c r="AE26" s="201">
        <v>50.8</v>
      </c>
      <c r="AF26" s="201">
        <v>70</v>
      </c>
      <c r="AG26" s="201">
        <v>46.3</v>
      </c>
      <c r="AH26" s="201">
        <v>45</v>
      </c>
      <c r="AI26" s="201">
        <v>47.4</v>
      </c>
      <c r="AJ26" s="201">
        <v>25.6</v>
      </c>
      <c r="AK26" s="201">
        <v>25.5</v>
      </c>
      <c r="AL26" s="201">
        <v>34.799999999999997</v>
      </c>
      <c r="AM26" s="201">
        <v>27.2</v>
      </c>
      <c r="AN26" s="201">
        <v>30.6</v>
      </c>
      <c r="AO26" s="201">
        <v>28.8</v>
      </c>
      <c r="AP26" s="201">
        <v>20.399999999999999</v>
      </c>
      <c r="AQ26" s="201">
        <v>36.6</v>
      </c>
      <c r="AR26" s="201">
        <v>42.5</v>
      </c>
      <c r="AS26" s="201">
        <v>41.4</v>
      </c>
      <c r="AT26" s="201">
        <v>38</v>
      </c>
      <c r="AU26" s="201">
        <v>24.8</v>
      </c>
      <c r="AV26" s="201">
        <v>15.1</v>
      </c>
      <c r="AW26" s="201">
        <v>18.8</v>
      </c>
      <c r="AX26" s="201">
        <v>22.4</v>
      </c>
      <c r="AY26" s="201">
        <v>23.2</v>
      </c>
      <c r="AZ26" s="201">
        <v>49.7</v>
      </c>
      <c r="BA26" s="201">
        <v>79.2</v>
      </c>
      <c r="BB26" s="201">
        <v>85.2</v>
      </c>
      <c r="BC26" s="201">
        <v>78.3</v>
      </c>
      <c r="BD26" s="201">
        <v>65.2</v>
      </c>
      <c r="BE26" s="201">
        <v>37.200000000000003</v>
      </c>
      <c r="BF26" s="201">
        <v>37.700000000000003</v>
      </c>
      <c r="BG26" s="201">
        <v>66.3</v>
      </c>
      <c r="BH26" s="201">
        <v>73.7</v>
      </c>
      <c r="BI26" s="201">
        <v>66.2</v>
      </c>
      <c r="BJ26" s="201">
        <v>70.400000000000006</v>
      </c>
      <c r="BK26" s="201">
        <v>71</v>
      </c>
      <c r="BL26" s="201">
        <v>52.2</v>
      </c>
      <c r="BM26" s="201">
        <v>59.9</v>
      </c>
      <c r="BN26" s="201">
        <v>76.5</v>
      </c>
      <c r="BO26" s="201">
        <v>85.4</v>
      </c>
      <c r="BP26" s="201">
        <v>89.3</v>
      </c>
      <c r="BQ26" s="201">
        <v>54</v>
      </c>
      <c r="BR26" s="201">
        <v>34.9</v>
      </c>
      <c r="BS26" s="201">
        <v>27.7</v>
      </c>
      <c r="BT26" s="201">
        <v>29.2</v>
      </c>
      <c r="BU26" s="201">
        <v>72.8</v>
      </c>
      <c r="BV26" s="201">
        <v>62.7</v>
      </c>
      <c r="BW26" s="201">
        <v>65.400000000000006</v>
      </c>
      <c r="BX26" s="201">
        <v>73.3</v>
      </c>
      <c r="BY26" s="201">
        <v>77.400000000000006</v>
      </c>
      <c r="BZ26" s="201">
        <v>49.6</v>
      </c>
      <c r="CA26" s="201">
        <v>43.6</v>
      </c>
      <c r="CB26" s="201">
        <v>28.5</v>
      </c>
      <c r="CC26" s="201">
        <v>29.9</v>
      </c>
      <c r="CD26" s="201">
        <v>30.2</v>
      </c>
      <c r="CE26" s="201">
        <v>27.2</v>
      </c>
      <c r="CF26" s="201">
        <v>20.8</v>
      </c>
      <c r="CG26" s="201">
        <v>23.9</v>
      </c>
      <c r="CH26" s="201">
        <v>19.8</v>
      </c>
      <c r="CI26" s="201">
        <v>32.4</v>
      </c>
      <c r="CJ26" s="201">
        <v>27.5</v>
      </c>
      <c r="CK26" s="201">
        <v>27.1</v>
      </c>
      <c r="CL26" s="201">
        <v>34.200000000000003</v>
      </c>
      <c r="CM26" s="201">
        <v>33.299999999999997</v>
      </c>
      <c r="CN26" s="201">
        <v>34.6</v>
      </c>
      <c r="CO26" s="201">
        <v>32.299999999999997</v>
      </c>
      <c r="CP26" s="201">
        <v>35</v>
      </c>
      <c r="CQ26" s="201">
        <v>32.9</v>
      </c>
      <c r="CR26" s="201">
        <v>58.2</v>
      </c>
      <c r="CS26" s="201">
        <v>61.9</v>
      </c>
      <c r="CT26" s="201">
        <v>66.900000000000006</v>
      </c>
      <c r="CU26" s="201">
        <v>51.4</v>
      </c>
      <c r="CV26" s="201">
        <v>50.5</v>
      </c>
      <c r="CW26" s="201">
        <v>23.6</v>
      </c>
      <c r="CX26" s="201">
        <v>54</v>
      </c>
      <c r="CY26" s="201">
        <v>67.8</v>
      </c>
      <c r="CZ26" s="201">
        <v>69.5</v>
      </c>
      <c r="DA26" s="201">
        <v>57.6</v>
      </c>
      <c r="DB26" s="201">
        <v>36.4</v>
      </c>
      <c r="DC26" s="201">
        <v>32.1</v>
      </c>
      <c r="DD26" s="201">
        <v>41.4</v>
      </c>
      <c r="DE26" s="201">
        <v>31</v>
      </c>
      <c r="DF26" s="201">
        <v>44.8</v>
      </c>
      <c r="DG26" s="201">
        <v>40.9</v>
      </c>
      <c r="DH26" s="201">
        <v>49.6</v>
      </c>
      <c r="DI26" s="201">
        <v>52.6</v>
      </c>
      <c r="DJ26" s="201">
        <v>53.2</v>
      </c>
      <c r="DK26" s="201">
        <v>66.099999999999994</v>
      </c>
      <c r="DL26" s="201">
        <v>61.5</v>
      </c>
      <c r="DM26" s="201">
        <v>66.400000000000006</v>
      </c>
      <c r="DN26" s="201">
        <v>44.7</v>
      </c>
      <c r="DO26" s="201">
        <v>36.700000000000003</v>
      </c>
      <c r="DP26" s="201">
        <v>45.5</v>
      </c>
      <c r="DQ26" s="201">
        <v>45.4</v>
      </c>
      <c r="DR26" s="201">
        <v>50.4</v>
      </c>
      <c r="DS26" s="201">
        <v>54.2</v>
      </c>
      <c r="DT26" s="201">
        <v>52.9</v>
      </c>
      <c r="DU26" s="201">
        <v>54.8</v>
      </c>
      <c r="DV26" s="201">
        <v>64.7</v>
      </c>
      <c r="DW26" s="201">
        <v>60.5</v>
      </c>
      <c r="DX26" s="201">
        <v>63</v>
      </c>
      <c r="DY26" s="201">
        <v>64.2</v>
      </c>
      <c r="DZ26" s="201">
        <v>69.7</v>
      </c>
      <c r="EA26" s="201">
        <v>62.1</v>
      </c>
      <c r="EB26" s="201">
        <v>56.2</v>
      </c>
      <c r="EC26" s="201">
        <v>47.7</v>
      </c>
      <c r="ED26" s="201">
        <v>34.200000000000003</v>
      </c>
      <c r="EE26" s="201">
        <v>43.3</v>
      </c>
      <c r="EF26" s="201">
        <v>39.4</v>
      </c>
      <c r="EG26" s="201">
        <v>41.8</v>
      </c>
      <c r="EH26" s="201">
        <v>42.6</v>
      </c>
      <c r="EI26" s="201">
        <v>46.5</v>
      </c>
      <c r="EJ26" s="201">
        <v>37.4</v>
      </c>
      <c r="EK26" s="201">
        <v>32.4</v>
      </c>
      <c r="EL26" s="201">
        <v>32.5</v>
      </c>
      <c r="EM26" s="201">
        <v>39.4</v>
      </c>
      <c r="EN26" s="201">
        <v>43.7</v>
      </c>
      <c r="EO26" s="201">
        <v>36.799999999999997</v>
      </c>
      <c r="EP26" s="201">
        <v>35.4</v>
      </c>
      <c r="EQ26" s="201">
        <v>46.6</v>
      </c>
      <c r="ER26" s="201">
        <v>31.8</v>
      </c>
      <c r="ES26" s="201">
        <v>34.6</v>
      </c>
      <c r="ET26" s="201">
        <v>53.2</v>
      </c>
      <c r="EU26" s="201">
        <v>53</v>
      </c>
      <c r="EV26" s="201">
        <v>49.7</v>
      </c>
      <c r="EW26" s="201">
        <v>51.8</v>
      </c>
      <c r="EY26">
        <v>68.599999999999994</v>
      </c>
      <c r="EZ26">
        <v>36.700000000000003</v>
      </c>
      <c r="FA26">
        <v>31.1</v>
      </c>
      <c r="FB26">
        <v>56.7</v>
      </c>
      <c r="FC26">
        <v>59.1</v>
      </c>
      <c r="FD26">
        <v>52.3</v>
      </c>
      <c r="FE26">
        <v>68.3</v>
      </c>
      <c r="FF26">
        <v>62.9</v>
      </c>
      <c r="FG26">
        <v>54.3</v>
      </c>
      <c r="FH26">
        <v>55.5</v>
      </c>
      <c r="FI26">
        <v>67</v>
      </c>
      <c r="FJ26">
        <v>69</v>
      </c>
      <c r="FK26">
        <v>67.8</v>
      </c>
      <c r="FL26">
        <v>58.9</v>
      </c>
      <c r="FM26">
        <v>53.2</v>
      </c>
      <c r="FN26">
        <v>39.6</v>
      </c>
      <c r="FO26">
        <v>41.7</v>
      </c>
      <c r="FP26">
        <v>49.9</v>
      </c>
      <c r="FQ26">
        <v>63.9</v>
      </c>
      <c r="FR26">
        <v>49.5</v>
      </c>
      <c r="FS26">
        <v>49.6</v>
      </c>
      <c r="FT26">
        <v>43.3</v>
      </c>
      <c r="FU26">
        <v>47.9</v>
      </c>
      <c r="FV26">
        <v>45.9</v>
      </c>
      <c r="FW26">
        <v>47.2</v>
      </c>
      <c r="FX26">
        <v>50.8</v>
      </c>
      <c r="FY26">
        <v>43.5</v>
      </c>
      <c r="FZ26">
        <v>42.7</v>
      </c>
      <c r="GA26">
        <v>30.3</v>
      </c>
      <c r="GB26">
        <v>36.299999999999997</v>
      </c>
      <c r="GC26">
        <v>37.799999999999997</v>
      </c>
    </row>
    <row r="27" spans="1:185">
      <c r="A27" t="s">
        <v>477</v>
      </c>
      <c r="B27" t="s">
        <v>573</v>
      </c>
      <c r="C27" s="201">
        <v>55</v>
      </c>
      <c r="D27" s="201">
        <v>65.099999999999994</v>
      </c>
      <c r="E27" s="201">
        <v>67.2</v>
      </c>
      <c r="F27" s="201">
        <v>55.4</v>
      </c>
      <c r="G27" s="201">
        <v>41.3</v>
      </c>
      <c r="H27" s="201">
        <v>42.5</v>
      </c>
      <c r="I27" s="201">
        <v>45</v>
      </c>
      <c r="J27" s="201">
        <v>51.6</v>
      </c>
      <c r="K27" s="201">
        <v>57.9</v>
      </c>
      <c r="L27" s="201">
        <v>59.6</v>
      </c>
      <c r="M27" s="201">
        <v>58.3</v>
      </c>
      <c r="N27" s="201">
        <v>48.6</v>
      </c>
      <c r="O27" s="201">
        <v>48.7</v>
      </c>
      <c r="P27" s="201">
        <v>56.4</v>
      </c>
      <c r="Q27" s="201">
        <v>53.6</v>
      </c>
      <c r="R27" s="201">
        <v>54.4</v>
      </c>
      <c r="S27" s="201">
        <v>54.1</v>
      </c>
      <c r="T27" s="201">
        <v>55.9</v>
      </c>
      <c r="U27" s="201">
        <v>51.1</v>
      </c>
      <c r="V27" s="201">
        <v>48.5</v>
      </c>
      <c r="W27" s="201">
        <v>54.9</v>
      </c>
      <c r="X27" s="201">
        <v>54.8</v>
      </c>
      <c r="Y27" s="201">
        <v>56.5</v>
      </c>
      <c r="Z27" s="201">
        <v>59.3</v>
      </c>
      <c r="AA27" s="201">
        <v>63</v>
      </c>
      <c r="AB27" s="201">
        <v>59.6</v>
      </c>
      <c r="AC27" s="201">
        <v>61.5</v>
      </c>
      <c r="AD27" s="201">
        <v>88.5</v>
      </c>
      <c r="AE27" s="201">
        <v>92.7</v>
      </c>
      <c r="AF27" s="201">
        <v>107.6</v>
      </c>
      <c r="AG27" s="201">
        <v>113.4</v>
      </c>
      <c r="AH27" s="201">
        <v>81.900000000000006</v>
      </c>
      <c r="AI27" s="201">
        <v>50.3</v>
      </c>
      <c r="AJ27" s="201">
        <v>56.9</v>
      </c>
      <c r="AK27" s="201">
        <v>82.5</v>
      </c>
      <c r="AL27" s="201">
        <v>89.8</v>
      </c>
      <c r="AM27" s="201">
        <v>94.3</v>
      </c>
      <c r="AN27" s="201">
        <v>63.4</v>
      </c>
      <c r="AO27" s="201">
        <v>83.4</v>
      </c>
      <c r="AP27" s="201">
        <v>69.400000000000006</v>
      </c>
      <c r="AQ27" s="201">
        <v>69.5</v>
      </c>
      <c r="AR27" s="201">
        <v>79.400000000000006</v>
      </c>
      <c r="AS27" s="201">
        <v>94.1</v>
      </c>
      <c r="AT27" s="201">
        <v>114.1</v>
      </c>
      <c r="AU27" s="201">
        <v>109.2</v>
      </c>
      <c r="AV27" s="201">
        <v>88.8</v>
      </c>
      <c r="AW27" s="201">
        <v>64.900000000000006</v>
      </c>
      <c r="AX27" s="201">
        <v>63.1</v>
      </c>
      <c r="AY27" s="201">
        <v>92.9</v>
      </c>
      <c r="AZ27" s="201">
        <v>98.8</v>
      </c>
      <c r="BA27" s="201">
        <v>91</v>
      </c>
      <c r="BB27" s="201">
        <v>70.7</v>
      </c>
      <c r="BC27" s="201">
        <v>71.3</v>
      </c>
      <c r="BD27" s="201">
        <v>39</v>
      </c>
      <c r="BE27" s="201">
        <v>36</v>
      </c>
      <c r="BF27" s="201">
        <v>60.5</v>
      </c>
      <c r="BG27" s="201">
        <v>49.5</v>
      </c>
      <c r="BH27" s="201">
        <v>50.1</v>
      </c>
      <c r="BI27" s="201">
        <v>58.2</v>
      </c>
      <c r="BJ27" s="201">
        <v>75.2</v>
      </c>
      <c r="BK27" s="201">
        <v>80.2</v>
      </c>
      <c r="BL27" s="201">
        <v>109.6</v>
      </c>
      <c r="BM27" s="201">
        <v>122</v>
      </c>
      <c r="BN27" s="201">
        <v>120.8</v>
      </c>
      <c r="BO27" s="201">
        <v>135.4</v>
      </c>
      <c r="BP27" s="201">
        <v>137.80000000000001</v>
      </c>
      <c r="BQ27" s="201">
        <v>109.3</v>
      </c>
      <c r="BR27" s="201">
        <v>61.4</v>
      </c>
      <c r="BS27" s="201">
        <v>57.3</v>
      </c>
      <c r="BT27" s="201">
        <v>75.900000000000006</v>
      </c>
      <c r="BU27" s="201">
        <v>69.900000000000006</v>
      </c>
      <c r="BV27" s="201">
        <v>74.099999999999994</v>
      </c>
      <c r="BW27" s="201">
        <v>67.8</v>
      </c>
      <c r="BX27" s="201">
        <v>90.8</v>
      </c>
      <c r="BY27" s="201">
        <v>76.3</v>
      </c>
      <c r="BZ27" s="201">
        <v>75.5</v>
      </c>
      <c r="CA27" s="201">
        <v>85.8</v>
      </c>
      <c r="CB27" s="201">
        <v>87.7</v>
      </c>
      <c r="CC27" s="201">
        <v>98.6</v>
      </c>
      <c r="CD27" s="201">
        <v>93.3</v>
      </c>
      <c r="CE27" s="201">
        <v>79.8</v>
      </c>
      <c r="CF27" s="201">
        <v>72.2</v>
      </c>
      <c r="CG27" s="201">
        <v>83.2</v>
      </c>
      <c r="CH27" s="201">
        <v>85</v>
      </c>
      <c r="CI27" s="201">
        <v>63.5</v>
      </c>
      <c r="CJ27" s="201">
        <v>51.5</v>
      </c>
      <c r="CK27" s="201">
        <v>50.1</v>
      </c>
      <c r="CL27" s="201">
        <v>60.2</v>
      </c>
      <c r="CM27" s="201">
        <v>39.1</v>
      </c>
      <c r="CN27" s="201">
        <v>36.6</v>
      </c>
      <c r="CO27" s="201">
        <v>69.5</v>
      </c>
      <c r="CP27" s="201">
        <v>62.1</v>
      </c>
      <c r="CQ27" s="201">
        <v>88.9</v>
      </c>
      <c r="CR27" s="201">
        <v>86.2</v>
      </c>
      <c r="CS27" s="201">
        <v>93.2</v>
      </c>
      <c r="CT27" s="201">
        <v>77.099999999999994</v>
      </c>
      <c r="CU27" s="201">
        <v>70.599999999999994</v>
      </c>
      <c r="CV27" s="201">
        <v>71.3</v>
      </c>
      <c r="CW27" s="201">
        <v>80.3</v>
      </c>
      <c r="CX27" s="201">
        <v>82.9</v>
      </c>
      <c r="CY27" s="201">
        <v>82.7</v>
      </c>
      <c r="CZ27" s="201">
        <v>83.5</v>
      </c>
      <c r="DA27" s="201">
        <v>47.6</v>
      </c>
      <c r="DB27" s="201">
        <v>45</v>
      </c>
      <c r="DC27" s="201">
        <v>76.599999999999994</v>
      </c>
      <c r="DD27" s="201">
        <v>66.599999999999994</v>
      </c>
      <c r="DE27" s="201">
        <v>55</v>
      </c>
      <c r="DF27" s="201">
        <v>51.2</v>
      </c>
      <c r="DG27" s="201">
        <v>73.099999999999994</v>
      </c>
      <c r="DH27" s="201">
        <v>91.8</v>
      </c>
      <c r="DI27" s="201">
        <v>104.6</v>
      </c>
      <c r="DJ27" s="201">
        <v>131.5</v>
      </c>
      <c r="DK27" s="201">
        <v>137.30000000000001</v>
      </c>
      <c r="DL27" s="201">
        <v>123.5</v>
      </c>
      <c r="DM27" s="201">
        <v>121.5</v>
      </c>
      <c r="DN27" s="201">
        <v>119.9</v>
      </c>
      <c r="DO27" s="201">
        <v>68</v>
      </c>
      <c r="DP27" s="201">
        <v>65.900000000000006</v>
      </c>
      <c r="DQ27" s="201">
        <v>73.2</v>
      </c>
      <c r="DR27" s="201">
        <v>70.8</v>
      </c>
      <c r="DS27" s="201">
        <v>69</v>
      </c>
      <c r="DT27" s="201">
        <v>51.5</v>
      </c>
      <c r="DU27" s="201">
        <v>48.9</v>
      </c>
      <c r="DV27" s="201">
        <v>46.9</v>
      </c>
      <c r="DW27" s="201">
        <v>43.3</v>
      </c>
      <c r="DX27" s="201">
        <v>73.5</v>
      </c>
      <c r="DY27" s="201">
        <v>105.4</v>
      </c>
      <c r="DZ27" s="201">
        <v>114.2</v>
      </c>
      <c r="EA27" s="201">
        <v>106.7</v>
      </c>
      <c r="EB27" s="201">
        <v>88.1</v>
      </c>
      <c r="EC27" s="201">
        <v>64.7</v>
      </c>
      <c r="ED27" s="201">
        <v>64.7</v>
      </c>
      <c r="EE27" s="201">
        <v>82.2</v>
      </c>
      <c r="EF27" s="201">
        <v>98</v>
      </c>
      <c r="EG27" s="201">
        <v>110.8</v>
      </c>
      <c r="EH27" s="201">
        <v>110.7</v>
      </c>
      <c r="EI27" s="201">
        <v>100.1</v>
      </c>
      <c r="EJ27" s="201">
        <v>48.3</v>
      </c>
      <c r="EK27" s="201">
        <v>48.3</v>
      </c>
      <c r="EL27" s="201">
        <v>64.599999999999994</v>
      </c>
      <c r="EM27" s="201">
        <v>54</v>
      </c>
      <c r="EN27" s="201">
        <v>56.6</v>
      </c>
      <c r="EO27" s="201">
        <v>73.2</v>
      </c>
      <c r="EP27" s="201">
        <v>69.3</v>
      </c>
      <c r="EQ27" s="201">
        <v>44.2</v>
      </c>
      <c r="ER27" s="201">
        <v>53.8</v>
      </c>
      <c r="ES27" s="201">
        <v>54.7</v>
      </c>
      <c r="ET27" s="201">
        <v>80</v>
      </c>
      <c r="EU27" s="201">
        <v>65.599999999999994</v>
      </c>
      <c r="EV27" s="201">
        <v>71.3</v>
      </c>
      <c r="EW27" s="201">
        <v>91.9</v>
      </c>
      <c r="EX27">
        <v>68.900000000000006</v>
      </c>
      <c r="EY27">
        <v>74.2</v>
      </c>
      <c r="EZ27">
        <v>75.900000000000006</v>
      </c>
      <c r="FA27">
        <v>86.1</v>
      </c>
      <c r="FB27">
        <v>113.1</v>
      </c>
      <c r="FC27">
        <v>123.9</v>
      </c>
      <c r="FD27">
        <v>110.2</v>
      </c>
      <c r="FE27">
        <v>70.5</v>
      </c>
      <c r="FF27">
        <v>64</v>
      </c>
      <c r="FG27">
        <v>80.900000000000006</v>
      </c>
      <c r="FH27">
        <v>54.8</v>
      </c>
      <c r="FI27">
        <v>67.2</v>
      </c>
      <c r="FJ27">
        <v>80.900000000000006</v>
      </c>
      <c r="FK27">
        <v>84.7</v>
      </c>
      <c r="FL27">
        <v>53.1</v>
      </c>
      <c r="FM27">
        <v>53.6</v>
      </c>
      <c r="FN27">
        <v>70.900000000000006</v>
      </c>
      <c r="FO27">
        <v>60.9</v>
      </c>
      <c r="FP27">
        <v>70.900000000000006</v>
      </c>
      <c r="FQ27">
        <v>75.2</v>
      </c>
      <c r="FR27">
        <v>69.3</v>
      </c>
      <c r="FS27">
        <v>49</v>
      </c>
      <c r="FT27">
        <v>48.4</v>
      </c>
      <c r="FU27">
        <v>52.4</v>
      </c>
      <c r="FV27">
        <v>45.2</v>
      </c>
      <c r="FW27">
        <v>46.4</v>
      </c>
      <c r="FX27">
        <v>56.7</v>
      </c>
      <c r="FY27">
        <v>54.7</v>
      </c>
      <c r="FZ27">
        <v>44.4</v>
      </c>
      <c r="GA27">
        <v>53.7</v>
      </c>
      <c r="GB27">
        <v>57.1</v>
      </c>
      <c r="GC27">
        <v>68.8</v>
      </c>
    </row>
    <row r="28" spans="1:185">
      <c r="A28" t="s">
        <v>477</v>
      </c>
      <c r="B28" t="s">
        <v>574</v>
      </c>
      <c r="C28" s="201">
        <v>22.1</v>
      </c>
      <c r="D28" s="201">
        <v>23.3</v>
      </c>
      <c r="E28" s="201">
        <v>9.1999999999999993</v>
      </c>
      <c r="F28" s="201">
        <v>10.8</v>
      </c>
      <c r="G28" s="201">
        <v>26.5</v>
      </c>
      <c r="H28" s="201">
        <v>9.5</v>
      </c>
      <c r="I28" s="201">
        <v>10.9</v>
      </c>
      <c r="J28" s="201">
        <v>21.6</v>
      </c>
      <c r="K28" s="201">
        <v>16.600000000000001</v>
      </c>
      <c r="L28" s="201">
        <v>10.1</v>
      </c>
      <c r="M28" s="201">
        <v>15.1</v>
      </c>
      <c r="N28" s="201">
        <v>29.3</v>
      </c>
      <c r="O28" s="201">
        <v>24.5</v>
      </c>
      <c r="P28" s="201">
        <v>29.7</v>
      </c>
      <c r="Q28" s="201">
        <v>34.799999999999997</v>
      </c>
      <c r="R28" s="201">
        <v>47</v>
      </c>
      <c r="S28" s="201">
        <v>30.6</v>
      </c>
      <c r="T28" s="201">
        <v>30</v>
      </c>
      <c r="U28" s="201">
        <v>21.5</v>
      </c>
      <c r="V28" s="201">
        <v>16.2</v>
      </c>
      <c r="W28" s="201">
        <v>13.8</v>
      </c>
      <c r="X28" s="201">
        <v>21.7</v>
      </c>
      <c r="Y28" s="201">
        <v>25.7</v>
      </c>
      <c r="Z28" s="201">
        <v>19.100000000000001</v>
      </c>
      <c r="AA28" s="201">
        <v>21</v>
      </c>
      <c r="AB28" s="201">
        <v>29.9</v>
      </c>
      <c r="AC28" s="201">
        <v>27.4</v>
      </c>
      <c r="AD28" s="201">
        <v>28.2</v>
      </c>
      <c r="AE28" s="201">
        <v>24.5</v>
      </c>
      <c r="AF28" s="201">
        <v>15</v>
      </c>
      <c r="AG28" s="201">
        <v>26.5</v>
      </c>
      <c r="AH28" s="201">
        <v>37.5</v>
      </c>
      <c r="AI28" s="201">
        <v>41.4</v>
      </c>
      <c r="AJ28" s="201">
        <v>48</v>
      </c>
      <c r="AK28" s="201">
        <v>58.1</v>
      </c>
      <c r="AL28" s="201">
        <v>65.400000000000006</v>
      </c>
      <c r="AM28" s="201">
        <v>67.8</v>
      </c>
      <c r="AN28" s="201">
        <v>39</v>
      </c>
      <c r="AO28" s="201">
        <v>27.7</v>
      </c>
      <c r="AP28" s="201">
        <v>38.9</v>
      </c>
      <c r="AQ28" s="201">
        <v>35.9</v>
      </c>
      <c r="AR28" s="201">
        <v>27.3</v>
      </c>
      <c r="AS28" s="201">
        <v>24.5</v>
      </c>
      <c r="AT28" s="201">
        <v>24.6</v>
      </c>
      <c r="AU28" s="201">
        <v>14.7</v>
      </c>
      <c r="AV28" s="201">
        <v>14.7</v>
      </c>
      <c r="AW28" s="201">
        <v>25</v>
      </c>
      <c r="AX28" s="201">
        <v>18.600000000000001</v>
      </c>
      <c r="AY28" s="201">
        <v>21.3</v>
      </c>
      <c r="AZ28" s="201">
        <v>40</v>
      </c>
      <c r="BA28" s="201">
        <v>58.5</v>
      </c>
      <c r="BB28" s="201">
        <v>39.200000000000003</v>
      </c>
      <c r="BC28" s="201">
        <v>43.7</v>
      </c>
      <c r="BD28" s="201">
        <v>68.8</v>
      </c>
      <c r="BE28" s="201">
        <v>53.1</v>
      </c>
      <c r="BF28" s="201">
        <v>69.2</v>
      </c>
      <c r="BG28" s="201">
        <v>70.400000000000006</v>
      </c>
      <c r="BH28" s="201">
        <v>60.8</v>
      </c>
      <c r="BI28" s="201">
        <v>61.8</v>
      </c>
      <c r="BJ28" s="201">
        <v>62.6</v>
      </c>
      <c r="BK28" s="201">
        <v>58.4</v>
      </c>
      <c r="BL28" s="201">
        <v>70.099999999999994</v>
      </c>
      <c r="BM28" s="201">
        <v>72.400000000000006</v>
      </c>
      <c r="BN28" s="201">
        <v>73.599999999999994</v>
      </c>
      <c r="BO28" s="201">
        <v>53.8</v>
      </c>
      <c r="BP28" s="201">
        <v>62.6</v>
      </c>
      <c r="BQ28" s="201">
        <v>68.5</v>
      </c>
      <c r="BR28" s="201">
        <v>87.7</v>
      </c>
      <c r="BS28" s="201">
        <v>89.3</v>
      </c>
      <c r="BT28" s="201">
        <v>95.9</v>
      </c>
      <c r="BU28" s="201">
        <v>84.6</v>
      </c>
      <c r="BV28" s="201">
        <v>71.099999999999994</v>
      </c>
      <c r="BW28" s="201">
        <v>58.4</v>
      </c>
      <c r="BX28" s="201">
        <v>57.2</v>
      </c>
      <c r="BY28" s="201">
        <v>47.3</v>
      </c>
      <c r="BZ28" s="201">
        <v>54</v>
      </c>
      <c r="CA28" s="201">
        <v>43.7</v>
      </c>
      <c r="CB28" s="201">
        <v>48.8</v>
      </c>
      <c r="CC28" s="201">
        <v>26.6</v>
      </c>
      <c r="CD28" s="201">
        <v>35.6</v>
      </c>
      <c r="CE28" s="201">
        <v>46.1</v>
      </c>
      <c r="CF28" s="201">
        <v>66.8</v>
      </c>
      <c r="CG28" s="201">
        <v>55.5</v>
      </c>
      <c r="CH28" s="201">
        <v>48.7</v>
      </c>
      <c r="CI28" s="201">
        <v>50.1</v>
      </c>
      <c r="CJ28" s="201">
        <v>45.7</v>
      </c>
      <c r="CK28" s="201">
        <v>27.4</v>
      </c>
      <c r="CL28" s="201">
        <v>33.799999999999997</v>
      </c>
      <c r="CM28" s="201">
        <v>55.6</v>
      </c>
      <c r="CN28" s="201">
        <v>44.5</v>
      </c>
      <c r="CO28" s="201">
        <v>43.3</v>
      </c>
      <c r="CP28" s="201">
        <v>41.7</v>
      </c>
      <c r="CQ28" s="201">
        <v>19.899999999999999</v>
      </c>
      <c r="CR28" s="201">
        <v>19.899999999999999</v>
      </c>
      <c r="CS28" s="201">
        <v>19.899999999999999</v>
      </c>
      <c r="CT28" s="201">
        <v>33.9</v>
      </c>
      <c r="CU28" s="201">
        <v>32.700000000000003</v>
      </c>
      <c r="CV28" s="201">
        <v>45.3</v>
      </c>
      <c r="CW28" s="201">
        <v>55.3</v>
      </c>
      <c r="CX28" s="201">
        <v>56.5</v>
      </c>
      <c r="CY28" s="201">
        <v>24.5</v>
      </c>
      <c r="CZ28" s="201">
        <v>20</v>
      </c>
      <c r="DA28" s="201">
        <v>16.8</v>
      </c>
      <c r="DB28" s="201">
        <v>22.4</v>
      </c>
      <c r="DC28" s="201">
        <v>14.4</v>
      </c>
      <c r="DD28" s="201">
        <v>22</v>
      </c>
      <c r="DE28" s="201">
        <v>14</v>
      </c>
      <c r="DF28" s="201">
        <v>18.600000000000001</v>
      </c>
      <c r="DG28" s="201">
        <v>18.399999999999999</v>
      </c>
      <c r="DH28" s="201">
        <v>19.100000000000001</v>
      </c>
      <c r="DI28" s="201">
        <v>16.2</v>
      </c>
      <c r="DJ28" s="201">
        <v>23.7</v>
      </c>
      <c r="DK28" s="201">
        <v>25.3</v>
      </c>
      <c r="DL28" s="201">
        <v>34.200000000000003</v>
      </c>
      <c r="DM28" s="201">
        <v>40</v>
      </c>
      <c r="DN28" s="201">
        <v>41</v>
      </c>
      <c r="DO28" s="201">
        <v>48.6</v>
      </c>
      <c r="DP28" s="201">
        <v>49.4</v>
      </c>
      <c r="DQ28" s="201">
        <v>27.9</v>
      </c>
      <c r="DR28" s="201">
        <v>27.3</v>
      </c>
      <c r="DS28" s="201">
        <v>23.1</v>
      </c>
      <c r="DT28" s="201">
        <v>27</v>
      </c>
      <c r="DU28" s="201">
        <v>43.2</v>
      </c>
      <c r="DV28" s="201">
        <v>66.099999999999994</v>
      </c>
      <c r="DW28" s="201">
        <v>48.7</v>
      </c>
      <c r="DX28" s="201">
        <v>51.6</v>
      </c>
      <c r="DY28" s="201">
        <v>56.7</v>
      </c>
      <c r="DZ28" s="201">
        <v>38.6</v>
      </c>
      <c r="EA28" s="201">
        <v>49.6</v>
      </c>
      <c r="EB28" s="201">
        <v>58.1</v>
      </c>
      <c r="EC28" s="201">
        <v>93.8</v>
      </c>
      <c r="ED28" s="201">
        <v>97.8</v>
      </c>
      <c r="EE28" s="201">
        <v>106.5</v>
      </c>
      <c r="EF28" s="201">
        <v>127.9</v>
      </c>
      <c r="EG28" s="201">
        <v>106</v>
      </c>
      <c r="EH28" s="201">
        <v>79.7</v>
      </c>
      <c r="EI28" s="201">
        <v>72.599999999999994</v>
      </c>
      <c r="EJ28" s="201">
        <v>72.900000000000006</v>
      </c>
      <c r="EK28" s="201">
        <v>82.9</v>
      </c>
      <c r="EL28" s="201">
        <v>70.2</v>
      </c>
      <c r="EM28" s="201">
        <v>67.7</v>
      </c>
      <c r="EN28" s="201">
        <v>54.9</v>
      </c>
      <c r="EO28" s="201">
        <v>31.8</v>
      </c>
      <c r="EP28" s="201">
        <v>31.1</v>
      </c>
      <c r="EQ28" s="201">
        <v>46.6</v>
      </c>
      <c r="ER28" s="201">
        <v>55.5</v>
      </c>
      <c r="ES28" s="201">
        <v>59.3</v>
      </c>
      <c r="ET28" s="201">
        <v>70.2</v>
      </c>
      <c r="EU28" s="201">
        <v>76.7</v>
      </c>
      <c r="EV28" s="201">
        <v>62</v>
      </c>
      <c r="EW28" s="201">
        <v>61.9</v>
      </c>
      <c r="EY28">
        <v>76.900000000000006</v>
      </c>
      <c r="EZ28">
        <v>79.599999999999994</v>
      </c>
      <c r="FA28">
        <v>78.8</v>
      </c>
      <c r="FB28">
        <v>79.7</v>
      </c>
      <c r="FC28">
        <v>87.8</v>
      </c>
      <c r="FD28">
        <v>69.099999999999994</v>
      </c>
      <c r="FE28">
        <v>75.400000000000006</v>
      </c>
      <c r="FF28">
        <v>73</v>
      </c>
      <c r="FG28">
        <v>65.900000000000006</v>
      </c>
      <c r="FH28">
        <v>56.5</v>
      </c>
      <c r="FI28">
        <v>60.2</v>
      </c>
      <c r="FJ28">
        <v>70.400000000000006</v>
      </c>
      <c r="FK28">
        <v>58.7</v>
      </c>
      <c r="FL28">
        <v>56.3</v>
      </c>
      <c r="FM28">
        <v>88.4</v>
      </c>
      <c r="FN28">
        <v>87.9</v>
      </c>
      <c r="FO28">
        <v>100.1</v>
      </c>
      <c r="FP28">
        <v>103.5</v>
      </c>
      <c r="FQ28">
        <v>105</v>
      </c>
      <c r="FR28">
        <v>82.4</v>
      </c>
      <c r="FS28">
        <v>87</v>
      </c>
      <c r="FT28">
        <v>99.1</v>
      </c>
      <c r="FU28">
        <v>86.7</v>
      </c>
      <c r="FV28">
        <v>78</v>
      </c>
      <c r="FW28">
        <v>77.599999999999994</v>
      </c>
      <c r="FX28">
        <v>69.3</v>
      </c>
      <c r="FY28">
        <v>45.2</v>
      </c>
      <c r="FZ28">
        <v>45.3</v>
      </c>
      <c r="GA28">
        <v>59.3</v>
      </c>
      <c r="GB28">
        <v>52.4</v>
      </c>
      <c r="GC28">
        <v>65.7</v>
      </c>
    </row>
    <row r="29" spans="1:185">
      <c r="A29" t="s">
        <v>577</v>
      </c>
      <c r="B29" t="s">
        <v>570</v>
      </c>
      <c r="C29" s="201">
        <v>0</v>
      </c>
      <c r="D29" s="201">
        <v>0</v>
      </c>
      <c r="E29" s="201">
        <v>0</v>
      </c>
      <c r="F29" s="201">
        <v>6.1</v>
      </c>
      <c r="G29" s="201">
        <v>9</v>
      </c>
      <c r="H29" s="201">
        <v>16.2</v>
      </c>
      <c r="I29" s="201">
        <v>0</v>
      </c>
      <c r="J29" s="201">
        <v>3.5</v>
      </c>
      <c r="K29" s="201">
        <v>0.5</v>
      </c>
      <c r="L29" s="201">
        <v>0</v>
      </c>
      <c r="M29" s="201">
        <v>5</v>
      </c>
      <c r="N29" s="201">
        <v>3.1</v>
      </c>
      <c r="O29" s="201">
        <v>0</v>
      </c>
      <c r="P29" s="201">
        <v>0</v>
      </c>
      <c r="Q29" s="201">
        <v>13.1</v>
      </c>
      <c r="R29" s="201">
        <v>6.8</v>
      </c>
      <c r="S29" s="201">
        <v>0</v>
      </c>
      <c r="T29" s="201">
        <v>3.3</v>
      </c>
      <c r="U29" s="201">
        <v>0</v>
      </c>
      <c r="V29" s="201">
        <v>2.5</v>
      </c>
      <c r="W29" s="201">
        <v>6.3</v>
      </c>
      <c r="X29" s="201">
        <v>10.8</v>
      </c>
      <c r="Y29" s="201">
        <v>3.5</v>
      </c>
      <c r="Z29" s="201">
        <v>0</v>
      </c>
      <c r="AA29" s="201">
        <v>13.3</v>
      </c>
      <c r="AB29" s="201">
        <v>10.5</v>
      </c>
      <c r="AC29" s="201">
        <v>0</v>
      </c>
      <c r="AD29" s="201">
        <v>4.3</v>
      </c>
      <c r="AE29" s="201">
        <v>0</v>
      </c>
      <c r="AF29" s="201">
        <v>0</v>
      </c>
      <c r="AG29" s="201">
        <v>0</v>
      </c>
      <c r="AH29" s="201">
        <v>0</v>
      </c>
      <c r="AI29" s="201">
        <v>12.1</v>
      </c>
      <c r="AJ29" s="201">
        <v>12.8</v>
      </c>
      <c r="AK29" s="201">
        <v>17.8</v>
      </c>
      <c r="AL29" s="201">
        <v>21</v>
      </c>
      <c r="AM29" s="201">
        <v>0</v>
      </c>
      <c r="AN29" s="201">
        <v>0</v>
      </c>
      <c r="AO29" s="201">
        <v>0</v>
      </c>
      <c r="AP29" s="201">
        <v>0.1</v>
      </c>
      <c r="AQ29" s="201">
        <v>9.3000000000000007</v>
      </c>
      <c r="AR29" s="201">
        <v>6.2</v>
      </c>
      <c r="AS29" s="201">
        <v>0</v>
      </c>
      <c r="AT29" s="201">
        <v>4.5999999999999996</v>
      </c>
      <c r="AU29" s="201">
        <v>0</v>
      </c>
      <c r="AV29" s="201">
        <v>8.3000000000000007</v>
      </c>
      <c r="AW29" s="201">
        <v>3.8</v>
      </c>
      <c r="AX29" s="201">
        <v>0</v>
      </c>
      <c r="AY29" s="201">
        <v>0</v>
      </c>
      <c r="AZ29" s="201">
        <v>0.6</v>
      </c>
      <c r="BA29" s="201">
        <v>0</v>
      </c>
      <c r="BB29" s="201">
        <v>6.8</v>
      </c>
      <c r="BC29" s="201">
        <v>0.8</v>
      </c>
      <c r="BD29" s="201">
        <v>1.9</v>
      </c>
      <c r="BE29" s="201">
        <v>7.1</v>
      </c>
      <c r="BF29" s="201">
        <v>4.9000000000000004</v>
      </c>
      <c r="BG29" s="201">
        <v>14.6</v>
      </c>
      <c r="BH29" s="201">
        <v>27.5</v>
      </c>
      <c r="BI29" s="201">
        <v>45.9</v>
      </c>
      <c r="BJ29" s="201">
        <v>42.3</v>
      </c>
      <c r="BK29" s="201">
        <v>7.3</v>
      </c>
      <c r="BL29" s="201">
        <v>0</v>
      </c>
      <c r="BM29" s="201">
        <v>16.5</v>
      </c>
      <c r="BN29" s="201">
        <v>3.1</v>
      </c>
      <c r="BO29" s="201">
        <v>0</v>
      </c>
      <c r="BP29" s="201">
        <v>0</v>
      </c>
      <c r="BQ29" s="201">
        <v>7.1</v>
      </c>
      <c r="BR29" s="201">
        <v>20.5</v>
      </c>
      <c r="BS29" s="201">
        <v>17.600000000000001</v>
      </c>
      <c r="BT29" s="201">
        <v>5.0999999999999996</v>
      </c>
      <c r="BU29" s="201">
        <v>5.7</v>
      </c>
      <c r="BV29" s="201">
        <v>6.9</v>
      </c>
      <c r="BW29" s="201">
        <v>0</v>
      </c>
      <c r="BX29" s="201">
        <v>6.4</v>
      </c>
      <c r="BY29" s="201">
        <v>2.9</v>
      </c>
      <c r="BZ29" s="201">
        <v>7.3</v>
      </c>
      <c r="CA29" s="201">
        <v>10.7</v>
      </c>
      <c r="CB29" s="201">
        <v>9.9</v>
      </c>
      <c r="CC29" s="201">
        <v>16</v>
      </c>
      <c r="CD29" s="201">
        <v>30</v>
      </c>
      <c r="CE29" s="201">
        <v>41.4</v>
      </c>
      <c r="CF29" s="201">
        <v>31</v>
      </c>
      <c r="CG29" s="201">
        <v>42.5</v>
      </c>
      <c r="CH29" s="201">
        <v>13.6</v>
      </c>
      <c r="CI29" s="201">
        <v>4.3</v>
      </c>
      <c r="CJ29" s="201">
        <v>3</v>
      </c>
      <c r="CK29" s="201">
        <v>3</v>
      </c>
      <c r="CL29" s="201">
        <v>8.4</v>
      </c>
      <c r="CM29" s="201">
        <v>8.5</v>
      </c>
      <c r="CN29" s="201">
        <v>0</v>
      </c>
      <c r="CO29" s="201">
        <v>0</v>
      </c>
      <c r="CP29" s="201">
        <v>1.2</v>
      </c>
      <c r="CQ29" s="201">
        <v>0</v>
      </c>
      <c r="CR29" s="201">
        <v>0</v>
      </c>
      <c r="CS29" s="201">
        <v>5.8</v>
      </c>
      <c r="CT29" s="201">
        <v>10.3</v>
      </c>
      <c r="CU29" s="201">
        <v>19.7</v>
      </c>
      <c r="CV29" s="201">
        <v>11.6</v>
      </c>
      <c r="CW29" s="201">
        <v>5.7</v>
      </c>
      <c r="CX29" s="201">
        <v>0</v>
      </c>
      <c r="CY29" s="201">
        <v>10</v>
      </c>
      <c r="CZ29" s="201">
        <v>12.5</v>
      </c>
      <c r="DA29" s="201">
        <v>7.6</v>
      </c>
      <c r="DB29" s="201">
        <v>17.399999999999999</v>
      </c>
      <c r="DC29" s="201">
        <v>26.8</v>
      </c>
      <c r="DD29" s="201">
        <v>34.4</v>
      </c>
      <c r="DE29" s="201">
        <v>41.5</v>
      </c>
      <c r="DF29" s="201">
        <v>10.3</v>
      </c>
      <c r="DG29" s="201">
        <v>35.299999999999997</v>
      </c>
      <c r="DH29" s="201">
        <v>58.9</v>
      </c>
      <c r="DI29" s="201">
        <v>24.2</v>
      </c>
      <c r="DJ29" s="201">
        <v>45.5</v>
      </c>
      <c r="DK29" s="201">
        <v>27.4</v>
      </c>
      <c r="DL29" s="201">
        <v>11</v>
      </c>
      <c r="DM29" s="201">
        <v>12.6</v>
      </c>
      <c r="DN29" s="201">
        <v>37.299999999999997</v>
      </c>
      <c r="DO29" s="201">
        <v>33.9</v>
      </c>
      <c r="DP29" s="201">
        <v>5.3</v>
      </c>
      <c r="DQ29" s="201">
        <v>11</v>
      </c>
      <c r="DR29" s="201">
        <v>8.3000000000000007</v>
      </c>
      <c r="DS29" s="201">
        <v>1.2</v>
      </c>
      <c r="DT29" s="201">
        <v>6.6</v>
      </c>
      <c r="DU29" s="201">
        <v>12.3</v>
      </c>
      <c r="DV29" s="201">
        <v>1.5</v>
      </c>
      <c r="DW29" s="201">
        <v>2</v>
      </c>
      <c r="DX29" s="201">
        <v>1.3</v>
      </c>
      <c r="DY29" s="201">
        <v>2.4</v>
      </c>
      <c r="DZ29" s="201">
        <v>2.1</v>
      </c>
      <c r="EA29" s="201">
        <v>0</v>
      </c>
      <c r="EB29" s="201">
        <v>12.1</v>
      </c>
      <c r="EC29" s="201">
        <v>5.3</v>
      </c>
      <c r="ED29" s="201">
        <v>7.1</v>
      </c>
      <c r="EE29" s="201">
        <v>20.399999999999999</v>
      </c>
      <c r="EF29" s="201">
        <v>28.5</v>
      </c>
      <c r="EG29" s="201">
        <v>11</v>
      </c>
      <c r="EH29" s="201">
        <v>11.2</v>
      </c>
      <c r="EI29" s="201">
        <v>19.5</v>
      </c>
      <c r="EJ29" s="201">
        <v>18.399999999999999</v>
      </c>
      <c r="EK29" s="201">
        <v>4.0999999999999996</v>
      </c>
      <c r="EL29" s="201">
        <v>7.5</v>
      </c>
      <c r="EM29" s="201">
        <v>17.3</v>
      </c>
      <c r="EN29" s="201">
        <v>34.700000000000003</v>
      </c>
      <c r="EO29" s="201">
        <v>5.7</v>
      </c>
      <c r="EP29" s="201">
        <v>23</v>
      </c>
      <c r="EQ29" s="201">
        <v>5.6</v>
      </c>
      <c r="ER29" s="201">
        <v>8.3000000000000007</v>
      </c>
      <c r="ES29" s="201">
        <v>10.3</v>
      </c>
      <c r="ET29" s="201">
        <v>5.7</v>
      </c>
      <c r="EU29" s="201">
        <v>9</v>
      </c>
      <c r="EV29" s="201">
        <v>5.7</v>
      </c>
      <c r="EW29" s="201">
        <v>6.2</v>
      </c>
      <c r="EY29">
        <v>29.8</v>
      </c>
      <c r="EZ29">
        <v>23.4</v>
      </c>
      <c r="FA29">
        <v>24.4</v>
      </c>
      <c r="FB29">
        <v>23.1</v>
      </c>
      <c r="FC29">
        <v>10.6</v>
      </c>
      <c r="FD29">
        <v>12.1</v>
      </c>
      <c r="FE29">
        <v>29.1</v>
      </c>
      <c r="FF29">
        <v>25.7</v>
      </c>
      <c r="FG29">
        <v>15.7</v>
      </c>
      <c r="FH29">
        <v>12.9</v>
      </c>
      <c r="FI29">
        <v>12</v>
      </c>
      <c r="FJ29">
        <v>3.9</v>
      </c>
      <c r="FK29">
        <v>4</v>
      </c>
      <c r="FL29">
        <v>13.6</v>
      </c>
      <c r="FM29">
        <v>9.9</v>
      </c>
      <c r="FN29">
        <v>18.100000000000001</v>
      </c>
      <c r="FO29">
        <v>3.5</v>
      </c>
      <c r="FP29">
        <v>9.6999999999999993</v>
      </c>
      <c r="FQ29">
        <v>2.1</v>
      </c>
      <c r="FR29">
        <v>7.5</v>
      </c>
      <c r="FS29">
        <v>10.7</v>
      </c>
      <c r="FT29">
        <v>16.600000000000001</v>
      </c>
      <c r="FU29">
        <v>7</v>
      </c>
      <c r="FV29">
        <v>12.2</v>
      </c>
      <c r="FW29">
        <v>7.6</v>
      </c>
      <c r="FX29">
        <v>2.7</v>
      </c>
      <c r="FY29">
        <v>3</v>
      </c>
      <c r="FZ29">
        <v>3.1</v>
      </c>
      <c r="GA29">
        <v>10.6</v>
      </c>
      <c r="GB29">
        <v>12.6</v>
      </c>
      <c r="GC29">
        <v>22.2</v>
      </c>
    </row>
    <row r="30" spans="1:185">
      <c r="A30" t="s">
        <v>577</v>
      </c>
      <c r="B30" t="s">
        <v>571</v>
      </c>
      <c r="C30" s="201">
        <v>0</v>
      </c>
      <c r="D30" s="201">
        <v>0</v>
      </c>
      <c r="E30" s="201">
        <v>3.5</v>
      </c>
      <c r="F30" s="201">
        <v>14.3</v>
      </c>
      <c r="G30" s="201">
        <v>11.7</v>
      </c>
      <c r="H30" s="201">
        <v>12.2</v>
      </c>
      <c r="I30" s="201">
        <v>12.2</v>
      </c>
      <c r="J30" s="201">
        <v>12.2</v>
      </c>
      <c r="K30" s="201">
        <v>19.2</v>
      </c>
      <c r="L30" s="201">
        <v>34.299999999999997</v>
      </c>
      <c r="M30" s="201">
        <v>44.6</v>
      </c>
      <c r="N30" s="201">
        <v>26.1</v>
      </c>
      <c r="O30" s="201">
        <v>15.6</v>
      </c>
      <c r="P30" s="201">
        <v>11.8</v>
      </c>
      <c r="Q30" s="201">
        <v>11.5</v>
      </c>
      <c r="R30" s="201">
        <v>10.6</v>
      </c>
      <c r="S30" s="201">
        <v>14.1</v>
      </c>
      <c r="T30" s="201">
        <v>33.700000000000003</v>
      </c>
      <c r="U30" s="201">
        <v>10.8</v>
      </c>
      <c r="V30" s="201">
        <v>19.3</v>
      </c>
      <c r="W30" s="201">
        <v>10</v>
      </c>
      <c r="X30" s="201">
        <v>10.3</v>
      </c>
      <c r="Y30" s="201">
        <v>20.5</v>
      </c>
      <c r="Z30" s="201">
        <v>15.1</v>
      </c>
      <c r="AA30" s="201">
        <v>10</v>
      </c>
      <c r="AB30" s="201">
        <v>21.4</v>
      </c>
      <c r="AC30" s="201">
        <v>22.1</v>
      </c>
      <c r="AD30" s="201">
        <v>10.4</v>
      </c>
      <c r="AE30" s="201">
        <v>10.4</v>
      </c>
      <c r="AF30" s="201">
        <v>41.2</v>
      </c>
      <c r="AG30" s="201">
        <v>13.9</v>
      </c>
      <c r="AH30" s="201">
        <v>10.1</v>
      </c>
      <c r="AI30" s="201">
        <v>12.5</v>
      </c>
      <c r="AJ30" s="201">
        <v>9.6</v>
      </c>
      <c r="AK30" s="201">
        <v>4.4000000000000004</v>
      </c>
      <c r="AL30" s="201">
        <v>1.2</v>
      </c>
      <c r="AM30" s="201">
        <v>18.3</v>
      </c>
      <c r="AN30" s="201">
        <v>8.5</v>
      </c>
      <c r="AO30" s="201">
        <v>30.4</v>
      </c>
      <c r="AP30" s="201">
        <v>14.1</v>
      </c>
      <c r="AQ30" s="201">
        <v>8.6</v>
      </c>
      <c r="AR30" s="201">
        <v>8.5</v>
      </c>
      <c r="AS30" s="201">
        <v>8.5</v>
      </c>
      <c r="AT30" s="201">
        <v>32.799999999999997</v>
      </c>
      <c r="AU30" s="201">
        <v>12.8</v>
      </c>
      <c r="AV30" s="201">
        <v>9.1999999999999993</v>
      </c>
      <c r="AW30" s="201">
        <v>9.8000000000000007</v>
      </c>
      <c r="AX30" s="201">
        <v>26</v>
      </c>
      <c r="AY30" s="201">
        <v>9.6999999999999993</v>
      </c>
      <c r="AZ30" s="201">
        <v>15.5</v>
      </c>
      <c r="BA30" s="201">
        <v>21.4</v>
      </c>
      <c r="BB30" s="201">
        <v>9.1999999999999993</v>
      </c>
      <c r="BC30" s="201">
        <v>8.8000000000000007</v>
      </c>
      <c r="BD30" s="201">
        <v>9.1</v>
      </c>
      <c r="BE30" s="201">
        <v>7.2</v>
      </c>
      <c r="BF30" s="201">
        <v>8.1</v>
      </c>
      <c r="BG30" s="201">
        <v>9</v>
      </c>
      <c r="BH30" s="201">
        <v>9.1999999999999993</v>
      </c>
      <c r="BI30" s="201">
        <v>32</v>
      </c>
      <c r="BJ30" s="201">
        <v>48.3</v>
      </c>
      <c r="BK30" s="201">
        <v>49.6</v>
      </c>
      <c r="BL30" s="201">
        <v>58.7</v>
      </c>
      <c r="BM30" s="201">
        <v>12.1</v>
      </c>
      <c r="BN30" s="201">
        <v>9.4</v>
      </c>
      <c r="BO30" s="201">
        <v>9.5</v>
      </c>
      <c r="BP30" s="201">
        <v>9.4</v>
      </c>
      <c r="BQ30" s="201">
        <v>9.4</v>
      </c>
      <c r="BR30" s="201">
        <v>21.3</v>
      </c>
      <c r="BS30" s="201">
        <v>27.1</v>
      </c>
      <c r="BT30" s="201">
        <v>43.6</v>
      </c>
      <c r="BU30" s="201">
        <v>49.7</v>
      </c>
      <c r="BV30" s="201">
        <v>80.3</v>
      </c>
      <c r="BW30" s="201">
        <v>90.2</v>
      </c>
      <c r="BX30" s="201">
        <v>76.099999999999994</v>
      </c>
      <c r="BY30" s="201">
        <v>39.700000000000003</v>
      </c>
      <c r="BZ30" s="201">
        <v>43.8</v>
      </c>
      <c r="CA30" s="201">
        <v>50</v>
      </c>
      <c r="CB30" s="201">
        <v>25.8</v>
      </c>
      <c r="CC30" s="201">
        <v>55.9</v>
      </c>
      <c r="CD30" s="201">
        <v>39</v>
      </c>
      <c r="CE30" s="201">
        <v>26.9</v>
      </c>
      <c r="CF30" s="201">
        <v>10.199999999999999</v>
      </c>
      <c r="CG30" s="201">
        <v>9.1999999999999993</v>
      </c>
      <c r="CH30" s="201">
        <v>8.6</v>
      </c>
      <c r="CI30" s="201">
        <v>8.5</v>
      </c>
      <c r="CJ30" s="201">
        <v>8.8000000000000007</v>
      </c>
      <c r="CK30" s="201">
        <v>13.2</v>
      </c>
      <c r="CL30" s="201">
        <v>21.1</v>
      </c>
      <c r="CM30" s="201">
        <v>29.2</v>
      </c>
      <c r="CN30" s="201">
        <v>0.6</v>
      </c>
      <c r="CO30" s="201">
        <v>7.2</v>
      </c>
      <c r="CP30" s="201">
        <v>8.4</v>
      </c>
      <c r="CQ30" s="201">
        <v>8.1999999999999993</v>
      </c>
      <c r="CR30" s="201">
        <v>8.3000000000000007</v>
      </c>
      <c r="CS30" s="201">
        <v>7.5</v>
      </c>
      <c r="CT30" s="201">
        <v>8.9</v>
      </c>
      <c r="CU30" s="201">
        <v>8.3000000000000007</v>
      </c>
      <c r="CV30" s="201">
        <v>8</v>
      </c>
      <c r="CW30" s="201">
        <v>30.2</v>
      </c>
      <c r="CX30" s="201">
        <v>49.1</v>
      </c>
      <c r="CY30" s="201">
        <v>12.2</v>
      </c>
      <c r="CZ30" s="201">
        <v>7.9</v>
      </c>
      <c r="DA30" s="201">
        <v>16.5</v>
      </c>
      <c r="DB30" s="201">
        <v>8.9</v>
      </c>
      <c r="DC30" s="201">
        <v>6.4</v>
      </c>
      <c r="DD30" s="201">
        <v>7.7</v>
      </c>
      <c r="DE30" s="201">
        <v>7.4</v>
      </c>
      <c r="DF30" s="201">
        <v>8</v>
      </c>
      <c r="DG30" s="201">
        <v>28.9</v>
      </c>
      <c r="DH30" s="201">
        <v>43.6</v>
      </c>
      <c r="DI30" s="201">
        <v>58.1</v>
      </c>
      <c r="DJ30" s="201">
        <v>40.799999999999997</v>
      </c>
      <c r="DK30" s="201">
        <v>18.7</v>
      </c>
      <c r="DL30" s="201">
        <v>11.3</v>
      </c>
      <c r="DM30" s="201">
        <v>8.1999999999999993</v>
      </c>
      <c r="DN30" s="201">
        <v>14.3</v>
      </c>
      <c r="DO30" s="201">
        <v>22.7</v>
      </c>
      <c r="DP30" s="201">
        <v>16.100000000000001</v>
      </c>
      <c r="DQ30" s="201">
        <v>7.2</v>
      </c>
      <c r="DR30" s="201">
        <v>7.9</v>
      </c>
      <c r="DS30" s="201">
        <v>8.6999999999999993</v>
      </c>
      <c r="DT30" s="201">
        <v>22.6</v>
      </c>
      <c r="DU30" s="201">
        <v>8.6</v>
      </c>
      <c r="DV30" s="201">
        <v>12</v>
      </c>
      <c r="DW30" s="201">
        <v>18.399999999999999</v>
      </c>
      <c r="DX30" s="201">
        <v>7.7</v>
      </c>
      <c r="DY30" s="201">
        <v>11.2</v>
      </c>
      <c r="DZ30" s="201">
        <v>48.8</v>
      </c>
      <c r="EA30" s="201">
        <v>70.5</v>
      </c>
      <c r="EB30" s="201">
        <v>74.900000000000006</v>
      </c>
      <c r="EC30" s="201">
        <v>56.5</v>
      </c>
      <c r="ED30" s="201">
        <v>38.9</v>
      </c>
      <c r="EE30" s="201">
        <v>12.1</v>
      </c>
      <c r="EF30" s="201">
        <v>8</v>
      </c>
      <c r="EG30" s="201">
        <v>25.2</v>
      </c>
      <c r="EH30" s="201">
        <v>27.6</v>
      </c>
      <c r="EI30" s="201">
        <v>11</v>
      </c>
      <c r="EJ30" s="201">
        <v>9</v>
      </c>
      <c r="EK30" s="201">
        <v>8.9</v>
      </c>
      <c r="EL30" s="201">
        <v>6.7</v>
      </c>
      <c r="EM30" s="201">
        <v>6.6</v>
      </c>
      <c r="EN30" s="201">
        <v>10.9</v>
      </c>
      <c r="EO30" s="201">
        <v>6.5</v>
      </c>
      <c r="EP30" s="201">
        <v>16.8</v>
      </c>
      <c r="EQ30" s="201">
        <v>26.1</v>
      </c>
      <c r="ER30" s="201">
        <v>34</v>
      </c>
      <c r="ES30" s="201">
        <v>19.5</v>
      </c>
      <c r="ET30" s="201">
        <v>27.2</v>
      </c>
      <c r="EU30" s="201">
        <v>79.099999999999994</v>
      </c>
      <c r="EV30" s="201">
        <v>80</v>
      </c>
      <c r="EW30" s="201">
        <v>84.5</v>
      </c>
      <c r="EY30">
        <v>84.2</v>
      </c>
      <c r="EZ30">
        <v>83.6</v>
      </c>
      <c r="FA30">
        <v>57</v>
      </c>
      <c r="FB30">
        <v>26.6</v>
      </c>
      <c r="FC30">
        <v>16.3</v>
      </c>
      <c r="FD30">
        <v>39.299999999999997</v>
      </c>
      <c r="FE30">
        <v>40.6</v>
      </c>
      <c r="FF30">
        <v>39.1</v>
      </c>
      <c r="FG30">
        <v>29.2</v>
      </c>
      <c r="FH30">
        <v>9.5</v>
      </c>
      <c r="FI30">
        <v>9.1</v>
      </c>
      <c r="FJ30">
        <v>7.1</v>
      </c>
      <c r="FK30">
        <v>8.1</v>
      </c>
      <c r="FL30">
        <v>8.6</v>
      </c>
      <c r="FM30">
        <v>8.9</v>
      </c>
      <c r="FN30">
        <v>8.8000000000000007</v>
      </c>
      <c r="FO30">
        <v>41.4</v>
      </c>
      <c r="FP30">
        <v>79.3</v>
      </c>
      <c r="FQ30">
        <v>71.7</v>
      </c>
      <c r="FR30">
        <v>71.400000000000006</v>
      </c>
      <c r="FS30">
        <v>39.5</v>
      </c>
      <c r="FT30">
        <v>38.799999999999997</v>
      </c>
      <c r="FU30">
        <v>15.1</v>
      </c>
      <c r="FV30">
        <v>11</v>
      </c>
      <c r="FW30">
        <v>9.6999999999999993</v>
      </c>
      <c r="FX30">
        <v>10.4</v>
      </c>
      <c r="FY30">
        <v>40.6</v>
      </c>
      <c r="FZ30">
        <v>34.6</v>
      </c>
      <c r="GA30">
        <v>27.5</v>
      </c>
      <c r="GB30">
        <v>1.4</v>
      </c>
      <c r="GC30">
        <v>9.3000000000000007</v>
      </c>
    </row>
    <row r="31" spans="1:185">
      <c r="A31" t="s">
        <v>577</v>
      </c>
      <c r="B31" t="s">
        <v>572</v>
      </c>
      <c r="C31" s="201">
        <v>3.1</v>
      </c>
      <c r="D31" s="201">
        <v>0.5</v>
      </c>
      <c r="E31" s="201">
        <v>0</v>
      </c>
      <c r="F31" s="201">
        <v>5.8</v>
      </c>
      <c r="G31" s="201">
        <v>7.5</v>
      </c>
      <c r="H31" s="201">
        <v>5.2</v>
      </c>
      <c r="I31" s="201">
        <v>1.7</v>
      </c>
      <c r="J31" s="201">
        <v>0.9</v>
      </c>
      <c r="K31" s="201">
        <v>5.3</v>
      </c>
      <c r="L31" s="201">
        <v>0</v>
      </c>
      <c r="M31" s="201">
        <v>0</v>
      </c>
      <c r="N31" s="201">
        <v>0</v>
      </c>
      <c r="O31" s="201">
        <v>0</v>
      </c>
      <c r="P31" s="201">
        <v>0</v>
      </c>
      <c r="Q31" s="201">
        <v>0</v>
      </c>
      <c r="R31" s="201">
        <v>0</v>
      </c>
      <c r="S31" s="201">
        <v>0</v>
      </c>
      <c r="T31" s="201">
        <v>24.6</v>
      </c>
      <c r="U31" s="201">
        <v>3.8</v>
      </c>
      <c r="V31" s="201">
        <v>0</v>
      </c>
      <c r="W31" s="201">
        <v>0</v>
      </c>
      <c r="X31" s="201">
        <v>0.3</v>
      </c>
      <c r="Y31" s="201">
        <v>1</v>
      </c>
      <c r="Z31" s="201">
        <v>14.1</v>
      </c>
      <c r="AA31" s="201">
        <v>4.0999999999999996</v>
      </c>
      <c r="AB31" s="201">
        <v>2.4</v>
      </c>
      <c r="AC31" s="201">
        <v>2.8</v>
      </c>
      <c r="AD31" s="201">
        <v>16.3</v>
      </c>
      <c r="AE31" s="201">
        <v>23.3</v>
      </c>
      <c r="AF31" s="201">
        <v>32</v>
      </c>
      <c r="AG31" s="201">
        <v>38.9</v>
      </c>
      <c r="AH31" s="201">
        <v>20.3</v>
      </c>
      <c r="AI31" s="201">
        <v>5.5</v>
      </c>
      <c r="AJ31" s="201">
        <v>0</v>
      </c>
      <c r="AK31" s="201">
        <v>0</v>
      </c>
      <c r="AL31" s="201">
        <v>0.8</v>
      </c>
      <c r="AM31" s="201">
        <v>0.1</v>
      </c>
      <c r="AN31" s="201">
        <v>1.6</v>
      </c>
      <c r="AO31" s="201">
        <v>24.4</v>
      </c>
      <c r="AP31" s="201">
        <v>0</v>
      </c>
      <c r="AQ31" s="201">
        <v>0</v>
      </c>
      <c r="AR31" s="201">
        <v>0</v>
      </c>
      <c r="AS31" s="201">
        <v>0</v>
      </c>
      <c r="AT31" s="201">
        <v>0.1</v>
      </c>
      <c r="AU31" s="201">
        <v>0.2</v>
      </c>
      <c r="AV31" s="201">
        <v>1</v>
      </c>
      <c r="AW31" s="201">
        <v>2.4</v>
      </c>
      <c r="AX31" s="201">
        <v>0</v>
      </c>
      <c r="AY31" s="201">
        <v>1.3</v>
      </c>
      <c r="AZ31" s="201">
        <v>0.6</v>
      </c>
      <c r="BA31" s="201">
        <v>4.9000000000000004</v>
      </c>
      <c r="BB31" s="201">
        <v>6.9</v>
      </c>
      <c r="BC31" s="201">
        <v>19.600000000000001</v>
      </c>
      <c r="BD31" s="201">
        <v>6.1</v>
      </c>
      <c r="BE31" s="201">
        <v>0</v>
      </c>
      <c r="BF31" s="201">
        <v>0</v>
      </c>
      <c r="BG31" s="201">
        <v>16.5</v>
      </c>
      <c r="BH31" s="201">
        <v>39.4</v>
      </c>
      <c r="BI31" s="201">
        <v>0</v>
      </c>
      <c r="BJ31" s="201">
        <v>0</v>
      </c>
      <c r="BK31" s="201">
        <v>0</v>
      </c>
      <c r="BL31" s="201">
        <v>11.6</v>
      </c>
      <c r="BM31" s="201">
        <v>0</v>
      </c>
      <c r="BN31" s="201">
        <v>1.6</v>
      </c>
      <c r="BO31" s="201">
        <v>23.5</v>
      </c>
      <c r="BP31" s="201">
        <v>18.8</v>
      </c>
      <c r="BQ31" s="201">
        <v>2.2000000000000002</v>
      </c>
      <c r="BR31" s="201">
        <v>0</v>
      </c>
      <c r="BS31" s="201">
        <v>0</v>
      </c>
      <c r="BT31" s="201">
        <v>2.6</v>
      </c>
      <c r="BU31" s="201">
        <v>16.100000000000001</v>
      </c>
      <c r="BV31" s="201">
        <v>5.6</v>
      </c>
      <c r="BW31" s="201">
        <v>8.1999999999999993</v>
      </c>
      <c r="BX31" s="201">
        <v>18.100000000000001</v>
      </c>
      <c r="BY31" s="201">
        <v>23.5</v>
      </c>
      <c r="BZ31" s="201">
        <v>16.100000000000001</v>
      </c>
      <c r="CA31" s="201">
        <v>6.1</v>
      </c>
      <c r="CB31" s="201">
        <v>11.1</v>
      </c>
      <c r="CC31" s="201">
        <v>11.9</v>
      </c>
      <c r="CD31" s="201">
        <v>10.6</v>
      </c>
      <c r="CE31" s="201">
        <v>9.8000000000000007</v>
      </c>
      <c r="CF31" s="201">
        <v>0.8</v>
      </c>
      <c r="CG31" s="201">
        <v>0</v>
      </c>
      <c r="CH31" s="201">
        <v>2.2999999999999998</v>
      </c>
      <c r="CI31" s="201">
        <v>5.6</v>
      </c>
      <c r="CJ31" s="201">
        <v>0</v>
      </c>
      <c r="CK31" s="201">
        <v>0</v>
      </c>
      <c r="CL31" s="201">
        <v>0</v>
      </c>
      <c r="CM31" s="201">
        <v>1.9</v>
      </c>
      <c r="CN31" s="201">
        <v>0</v>
      </c>
      <c r="CO31" s="201">
        <v>0</v>
      </c>
      <c r="CP31" s="201">
        <v>3.4</v>
      </c>
      <c r="CQ31" s="201">
        <v>0</v>
      </c>
      <c r="CR31" s="201">
        <v>8.1</v>
      </c>
      <c r="CS31" s="201">
        <v>20</v>
      </c>
      <c r="CT31" s="201">
        <v>14.8</v>
      </c>
      <c r="CU31" s="201">
        <v>0.6</v>
      </c>
      <c r="CV31" s="201">
        <v>0</v>
      </c>
      <c r="CW31" s="201">
        <v>2.1</v>
      </c>
      <c r="CX31" s="201">
        <v>13.2</v>
      </c>
      <c r="CY31" s="201">
        <v>29.5</v>
      </c>
      <c r="CZ31" s="201">
        <v>42.2</v>
      </c>
      <c r="DA31" s="201">
        <v>24.3</v>
      </c>
      <c r="DB31" s="201">
        <v>6.4</v>
      </c>
      <c r="DC31" s="201">
        <v>0</v>
      </c>
      <c r="DD31" s="201">
        <v>0</v>
      </c>
      <c r="DE31" s="201">
        <v>1.3</v>
      </c>
      <c r="DF31" s="201">
        <v>0</v>
      </c>
      <c r="DG31" s="201">
        <v>10.9</v>
      </c>
      <c r="DH31" s="201">
        <v>11.3</v>
      </c>
      <c r="DI31" s="201">
        <v>4.8</v>
      </c>
      <c r="DJ31" s="201">
        <v>2.4</v>
      </c>
      <c r="DK31" s="201">
        <v>8.8000000000000007</v>
      </c>
      <c r="DL31" s="201">
        <v>32.799999999999997</v>
      </c>
      <c r="DM31" s="201">
        <v>51.7</v>
      </c>
      <c r="DN31" s="201">
        <v>53.4</v>
      </c>
      <c r="DO31" s="201">
        <v>1.1000000000000001</v>
      </c>
      <c r="DP31" s="201">
        <v>0</v>
      </c>
      <c r="DQ31" s="201">
        <v>2.7</v>
      </c>
      <c r="DR31" s="201">
        <v>23.6</v>
      </c>
      <c r="DS31" s="201">
        <v>25.7</v>
      </c>
      <c r="DT31" s="201">
        <v>39.6</v>
      </c>
      <c r="DU31" s="201">
        <v>58.3</v>
      </c>
      <c r="DV31" s="201">
        <v>45.4</v>
      </c>
      <c r="DW31" s="201">
        <v>21.6</v>
      </c>
      <c r="DX31" s="201">
        <v>22.5</v>
      </c>
      <c r="DY31" s="201">
        <v>45.8</v>
      </c>
      <c r="DZ31" s="201">
        <v>37.6</v>
      </c>
      <c r="EA31" s="201">
        <v>13</v>
      </c>
      <c r="EB31" s="201">
        <v>18.100000000000001</v>
      </c>
      <c r="EC31" s="201">
        <v>7.4</v>
      </c>
      <c r="ED31" s="201">
        <v>5.9</v>
      </c>
      <c r="EE31" s="201">
        <v>10.6</v>
      </c>
      <c r="EF31" s="201">
        <v>36.5</v>
      </c>
      <c r="EG31" s="201">
        <v>32.1</v>
      </c>
      <c r="EH31" s="201">
        <v>9.5</v>
      </c>
      <c r="EI31" s="201">
        <v>22.5</v>
      </c>
      <c r="EJ31" s="201">
        <v>1.9</v>
      </c>
      <c r="EK31" s="201">
        <v>0.7</v>
      </c>
      <c r="EL31" s="201">
        <v>0.3</v>
      </c>
      <c r="EM31" s="201">
        <v>10.7</v>
      </c>
      <c r="EN31" s="201">
        <v>10.3</v>
      </c>
      <c r="EO31" s="201">
        <v>3</v>
      </c>
      <c r="EP31" s="201">
        <v>0.6</v>
      </c>
      <c r="EQ31" s="201">
        <v>8.3000000000000007</v>
      </c>
      <c r="ER31" s="201">
        <v>2.2000000000000002</v>
      </c>
      <c r="ES31" s="201">
        <v>1.3</v>
      </c>
      <c r="ET31" s="201">
        <v>0.5</v>
      </c>
      <c r="EU31" s="201">
        <v>1.8</v>
      </c>
      <c r="EV31" s="201">
        <v>5</v>
      </c>
      <c r="EW31" s="201">
        <v>30.2</v>
      </c>
      <c r="EY31">
        <v>9.9</v>
      </c>
      <c r="EZ31">
        <v>0.5</v>
      </c>
      <c r="FA31">
        <v>15.1</v>
      </c>
      <c r="FB31">
        <v>17.3</v>
      </c>
      <c r="FC31">
        <v>17.7</v>
      </c>
      <c r="FD31">
        <v>4.8</v>
      </c>
      <c r="FE31">
        <v>14.4</v>
      </c>
      <c r="FF31">
        <v>33.1</v>
      </c>
      <c r="FG31">
        <v>18.600000000000001</v>
      </c>
      <c r="FH31">
        <v>25.9</v>
      </c>
      <c r="FI31">
        <v>27.2</v>
      </c>
      <c r="FJ31">
        <v>35.6</v>
      </c>
      <c r="FK31">
        <v>23.8</v>
      </c>
      <c r="FL31">
        <v>6.9</v>
      </c>
      <c r="FM31">
        <v>2.1</v>
      </c>
      <c r="FN31">
        <v>6</v>
      </c>
      <c r="FO31">
        <v>14.4</v>
      </c>
      <c r="FP31">
        <v>56</v>
      </c>
      <c r="FQ31">
        <v>20.5</v>
      </c>
      <c r="FR31">
        <v>7.5</v>
      </c>
      <c r="FS31">
        <v>3.1</v>
      </c>
      <c r="FT31">
        <v>1</v>
      </c>
      <c r="FU31">
        <v>0.4</v>
      </c>
      <c r="FV31">
        <v>0</v>
      </c>
      <c r="FW31">
        <v>3.1</v>
      </c>
      <c r="FX31">
        <v>5.3</v>
      </c>
      <c r="FY31">
        <v>13.1</v>
      </c>
      <c r="FZ31">
        <v>7.6</v>
      </c>
      <c r="GA31">
        <v>0</v>
      </c>
      <c r="GB31">
        <v>0</v>
      </c>
      <c r="GC31">
        <v>0</v>
      </c>
    </row>
    <row r="32" spans="1:185">
      <c r="A32" t="s">
        <v>577</v>
      </c>
      <c r="B32" t="s">
        <v>573</v>
      </c>
      <c r="C32" s="201">
        <v>0</v>
      </c>
      <c r="D32" s="201">
        <v>2.5</v>
      </c>
      <c r="E32" s="201">
        <v>21.8</v>
      </c>
      <c r="F32" s="201">
        <v>16.399999999999999</v>
      </c>
      <c r="G32" s="201">
        <v>0</v>
      </c>
      <c r="H32" s="201">
        <v>0</v>
      </c>
      <c r="I32" s="201">
        <v>2.1</v>
      </c>
      <c r="J32" s="201">
        <v>1.6</v>
      </c>
      <c r="K32" s="201">
        <v>1.3</v>
      </c>
      <c r="L32" s="201">
        <v>1.4</v>
      </c>
      <c r="M32" s="201">
        <v>0</v>
      </c>
      <c r="N32" s="201">
        <v>0.9</v>
      </c>
      <c r="O32" s="201">
        <v>0</v>
      </c>
      <c r="P32" s="201">
        <v>5.4</v>
      </c>
      <c r="Q32" s="201">
        <v>0</v>
      </c>
      <c r="R32" s="201">
        <v>0</v>
      </c>
      <c r="S32" s="201">
        <v>8</v>
      </c>
      <c r="T32" s="201">
        <v>21.8</v>
      </c>
      <c r="U32" s="201">
        <v>0</v>
      </c>
      <c r="V32" s="201">
        <v>0</v>
      </c>
      <c r="W32" s="201">
        <v>0.8</v>
      </c>
      <c r="X32" s="201">
        <v>17.2</v>
      </c>
      <c r="Y32" s="201">
        <v>16.100000000000001</v>
      </c>
      <c r="Z32" s="201">
        <v>15.4</v>
      </c>
      <c r="AA32" s="201">
        <v>1.5</v>
      </c>
      <c r="AB32" s="201">
        <v>0</v>
      </c>
      <c r="AC32" s="201">
        <v>0</v>
      </c>
      <c r="AD32" s="201">
        <v>2.8</v>
      </c>
      <c r="AE32" s="201">
        <v>27.4</v>
      </c>
      <c r="AF32" s="201">
        <v>16.600000000000001</v>
      </c>
      <c r="AG32" s="201">
        <v>16.899999999999999</v>
      </c>
      <c r="AH32" s="201">
        <v>2.9</v>
      </c>
      <c r="AI32" s="201">
        <v>0</v>
      </c>
      <c r="AJ32" s="201">
        <v>0</v>
      </c>
      <c r="AK32" s="201">
        <v>0</v>
      </c>
      <c r="AL32" s="201">
        <v>3.2</v>
      </c>
      <c r="AM32" s="201">
        <v>2.2999999999999998</v>
      </c>
      <c r="AN32" s="201">
        <v>0</v>
      </c>
      <c r="AO32" s="201">
        <v>12.5</v>
      </c>
      <c r="AP32" s="201">
        <v>0.5</v>
      </c>
      <c r="AQ32" s="201">
        <v>0</v>
      </c>
      <c r="AR32" s="201">
        <v>0</v>
      </c>
      <c r="AS32" s="201">
        <v>12.3</v>
      </c>
      <c r="AT32" s="201">
        <v>10</v>
      </c>
      <c r="AU32" s="201">
        <v>11.2</v>
      </c>
      <c r="AV32" s="201">
        <v>17.5</v>
      </c>
      <c r="AW32" s="201">
        <v>9.9</v>
      </c>
      <c r="AX32" s="201">
        <v>0.5</v>
      </c>
      <c r="AY32" s="201">
        <v>30.1</v>
      </c>
      <c r="AZ32" s="201">
        <v>57.1</v>
      </c>
      <c r="BA32" s="201">
        <v>34.799999999999997</v>
      </c>
      <c r="BB32" s="201">
        <v>57.1</v>
      </c>
      <c r="BC32" s="201">
        <v>14.6</v>
      </c>
      <c r="BD32" s="201">
        <v>0</v>
      </c>
      <c r="BE32" s="201">
        <v>0</v>
      </c>
      <c r="BF32" s="201">
        <v>0</v>
      </c>
      <c r="BG32" s="201">
        <v>0</v>
      </c>
      <c r="BH32" s="201">
        <v>0</v>
      </c>
      <c r="BI32" s="201">
        <v>0</v>
      </c>
      <c r="BJ32" s="201">
        <v>0.8</v>
      </c>
      <c r="BK32" s="201">
        <v>10.3</v>
      </c>
      <c r="BL32" s="201">
        <v>0</v>
      </c>
      <c r="BM32" s="201">
        <v>13.3</v>
      </c>
      <c r="BN32" s="201">
        <v>1.1000000000000001</v>
      </c>
      <c r="BO32" s="201">
        <v>0</v>
      </c>
      <c r="BP32" s="201">
        <v>9.6</v>
      </c>
      <c r="BQ32" s="201">
        <v>0</v>
      </c>
      <c r="BR32" s="201">
        <v>2</v>
      </c>
      <c r="BS32" s="201">
        <v>0</v>
      </c>
      <c r="BT32" s="201">
        <v>35.6</v>
      </c>
      <c r="BU32" s="201">
        <v>25.6</v>
      </c>
      <c r="BV32" s="201">
        <v>43.6</v>
      </c>
      <c r="BW32" s="201">
        <v>56.1</v>
      </c>
      <c r="BX32" s="201">
        <v>21.6</v>
      </c>
      <c r="BY32" s="201">
        <v>11.4</v>
      </c>
      <c r="BZ32" s="201">
        <v>8.9</v>
      </c>
      <c r="CA32" s="201">
        <v>38.299999999999997</v>
      </c>
      <c r="CB32" s="201">
        <v>41.8</v>
      </c>
      <c r="CC32" s="201">
        <v>0</v>
      </c>
      <c r="CD32" s="201">
        <v>0</v>
      </c>
      <c r="CE32" s="201">
        <v>0</v>
      </c>
      <c r="CF32" s="201">
        <v>0</v>
      </c>
      <c r="CG32" s="201">
        <v>0</v>
      </c>
      <c r="CH32" s="201">
        <v>0</v>
      </c>
      <c r="CI32" s="201">
        <v>0</v>
      </c>
      <c r="CJ32" s="201">
        <v>0</v>
      </c>
      <c r="CK32" s="201">
        <v>0</v>
      </c>
      <c r="CL32" s="201">
        <v>0</v>
      </c>
      <c r="CM32" s="201">
        <v>0</v>
      </c>
      <c r="CN32" s="201">
        <v>0</v>
      </c>
      <c r="CO32" s="201">
        <v>1.9</v>
      </c>
      <c r="CP32" s="201">
        <v>10.8</v>
      </c>
      <c r="CQ32" s="201">
        <v>0</v>
      </c>
      <c r="CR32" s="201">
        <v>0</v>
      </c>
      <c r="CS32" s="201">
        <v>0</v>
      </c>
      <c r="CT32" s="201">
        <v>1.6</v>
      </c>
      <c r="CU32" s="201">
        <v>0</v>
      </c>
      <c r="CV32" s="201">
        <v>11.6</v>
      </c>
      <c r="CW32" s="201">
        <v>4.0999999999999996</v>
      </c>
      <c r="CX32" s="201">
        <v>10.6</v>
      </c>
      <c r="CY32" s="201">
        <v>47.4</v>
      </c>
      <c r="CZ32" s="201">
        <v>45.5</v>
      </c>
      <c r="DA32" s="201">
        <v>23.1</v>
      </c>
      <c r="DB32" s="201">
        <v>10.4</v>
      </c>
      <c r="DC32" s="201">
        <v>12.7</v>
      </c>
      <c r="DD32" s="201">
        <v>13.7</v>
      </c>
      <c r="DE32" s="201">
        <v>11.9</v>
      </c>
      <c r="DF32" s="201">
        <v>20.100000000000001</v>
      </c>
      <c r="DG32" s="201">
        <v>13</v>
      </c>
      <c r="DH32" s="201">
        <v>18</v>
      </c>
      <c r="DI32" s="201">
        <v>40.799999999999997</v>
      </c>
      <c r="DJ32" s="201">
        <v>39.4</v>
      </c>
      <c r="DK32" s="201">
        <v>52.5</v>
      </c>
      <c r="DL32" s="201">
        <v>45.2</v>
      </c>
      <c r="DM32" s="201">
        <v>23.8</v>
      </c>
      <c r="DN32" s="201">
        <v>17.600000000000001</v>
      </c>
      <c r="DO32" s="201">
        <v>15.6</v>
      </c>
      <c r="DP32" s="201">
        <v>6.8</v>
      </c>
      <c r="DQ32" s="201">
        <v>33.200000000000003</v>
      </c>
      <c r="DR32" s="201">
        <v>29.1</v>
      </c>
      <c r="DS32" s="201">
        <v>22.9</v>
      </c>
      <c r="DT32" s="201">
        <v>15.6</v>
      </c>
      <c r="DU32" s="201">
        <v>10</v>
      </c>
      <c r="DV32" s="201">
        <v>6</v>
      </c>
      <c r="DW32" s="201">
        <v>5.8</v>
      </c>
      <c r="DX32" s="201">
        <v>24.5</v>
      </c>
      <c r="DY32" s="201">
        <v>27.7</v>
      </c>
      <c r="DZ32" s="201">
        <v>36.200000000000003</v>
      </c>
      <c r="EA32" s="201">
        <v>32.200000000000003</v>
      </c>
      <c r="EB32" s="201">
        <v>15.7</v>
      </c>
      <c r="EC32" s="201">
        <v>8</v>
      </c>
      <c r="ED32" s="201">
        <v>5</v>
      </c>
      <c r="EE32" s="201">
        <v>28.7</v>
      </c>
      <c r="EF32" s="201">
        <v>32.799999999999997</v>
      </c>
      <c r="EG32" s="201">
        <v>22.1</v>
      </c>
      <c r="EH32" s="201">
        <v>36.200000000000003</v>
      </c>
      <c r="EI32" s="201">
        <v>23</v>
      </c>
      <c r="EJ32" s="201">
        <v>8.3000000000000007</v>
      </c>
      <c r="EK32" s="201">
        <v>8.8000000000000007</v>
      </c>
      <c r="EL32" s="201">
        <v>36.700000000000003</v>
      </c>
      <c r="EM32" s="201">
        <v>47.8</v>
      </c>
      <c r="EN32" s="201">
        <v>48.6</v>
      </c>
      <c r="EO32" s="201">
        <v>35.700000000000003</v>
      </c>
      <c r="EP32" s="201">
        <v>17.8</v>
      </c>
      <c r="EQ32" s="201">
        <v>22.2</v>
      </c>
      <c r="ER32" s="201">
        <v>15.4</v>
      </c>
      <c r="ES32" s="201">
        <v>16.3</v>
      </c>
      <c r="ET32" s="201">
        <v>12.7</v>
      </c>
      <c r="EU32" s="201">
        <v>43.3</v>
      </c>
      <c r="EV32" s="201">
        <v>38.200000000000003</v>
      </c>
      <c r="EW32" s="201">
        <v>11.4</v>
      </c>
      <c r="EX32">
        <v>2.2999999999999998</v>
      </c>
      <c r="EY32">
        <v>4.9000000000000004</v>
      </c>
      <c r="EZ32">
        <v>23.1</v>
      </c>
      <c r="FA32">
        <v>42.6</v>
      </c>
      <c r="FB32">
        <v>32.299999999999997</v>
      </c>
      <c r="FC32">
        <v>38.700000000000003</v>
      </c>
      <c r="FD32">
        <v>12.1</v>
      </c>
      <c r="FE32">
        <v>1.5</v>
      </c>
      <c r="FF32">
        <v>1.5</v>
      </c>
      <c r="FG32">
        <v>6.3</v>
      </c>
      <c r="FH32">
        <v>4</v>
      </c>
      <c r="FI32">
        <v>1.5</v>
      </c>
      <c r="FJ32">
        <v>2.9</v>
      </c>
      <c r="FK32">
        <v>15.8</v>
      </c>
      <c r="FL32">
        <v>1.5</v>
      </c>
      <c r="FM32">
        <v>2.4</v>
      </c>
      <c r="FN32">
        <v>5.2</v>
      </c>
      <c r="FO32">
        <v>6.3</v>
      </c>
      <c r="FP32">
        <v>16.399999999999999</v>
      </c>
      <c r="FQ32">
        <v>21.3</v>
      </c>
      <c r="FR32">
        <v>0.5</v>
      </c>
      <c r="FS32">
        <v>0.5</v>
      </c>
      <c r="FT32">
        <v>0.5</v>
      </c>
      <c r="FU32">
        <v>0.5</v>
      </c>
      <c r="FV32">
        <v>0.4</v>
      </c>
      <c r="FW32">
        <v>13</v>
      </c>
      <c r="FX32">
        <v>20.7</v>
      </c>
      <c r="FY32">
        <v>7.8</v>
      </c>
      <c r="FZ32">
        <v>0.4</v>
      </c>
      <c r="GA32">
        <v>13.8</v>
      </c>
      <c r="GB32">
        <v>32</v>
      </c>
      <c r="GC32">
        <v>24.2</v>
      </c>
    </row>
    <row r="33" spans="1:185">
      <c r="A33" t="s">
        <v>577</v>
      </c>
      <c r="B33" t="s">
        <v>574</v>
      </c>
      <c r="C33" s="201">
        <v>0</v>
      </c>
      <c r="D33" s="201">
        <v>0</v>
      </c>
      <c r="E33" s="201">
        <v>0.9</v>
      </c>
      <c r="F33" s="201">
        <v>1.5</v>
      </c>
      <c r="G33" s="201">
        <v>0</v>
      </c>
      <c r="H33" s="201">
        <v>0</v>
      </c>
      <c r="I33" s="201">
        <v>0</v>
      </c>
      <c r="J33" s="201">
        <v>0</v>
      </c>
      <c r="K33" s="201">
        <v>0</v>
      </c>
      <c r="L33" s="201">
        <v>0</v>
      </c>
      <c r="M33" s="201">
        <v>0</v>
      </c>
      <c r="N33" s="201">
        <v>1.4</v>
      </c>
      <c r="O33" s="201">
        <v>5.9</v>
      </c>
      <c r="P33" s="201">
        <v>0</v>
      </c>
      <c r="Q33" s="201">
        <v>16.8</v>
      </c>
      <c r="R33" s="201">
        <v>5</v>
      </c>
      <c r="S33" s="201">
        <v>1.2</v>
      </c>
      <c r="T33" s="201">
        <v>0.3</v>
      </c>
      <c r="U33" s="201">
        <v>0</v>
      </c>
      <c r="V33" s="201">
        <v>0</v>
      </c>
      <c r="W33" s="201">
        <v>1</v>
      </c>
      <c r="X33" s="201">
        <v>0</v>
      </c>
      <c r="Y33" s="201">
        <v>0</v>
      </c>
      <c r="Z33" s="201">
        <v>0</v>
      </c>
      <c r="AA33" s="201">
        <v>0</v>
      </c>
      <c r="AB33" s="201">
        <v>0</v>
      </c>
      <c r="AC33" s="201">
        <v>29.2</v>
      </c>
      <c r="AD33" s="201">
        <v>7</v>
      </c>
      <c r="AE33" s="201">
        <v>9.3000000000000007</v>
      </c>
      <c r="AF33" s="201">
        <v>0</v>
      </c>
      <c r="AG33" s="201">
        <v>0</v>
      </c>
      <c r="AH33" s="201">
        <v>0</v>
      </c>
      <c r="AI33" s="201">
        <v>0.4</v>
      </c>
      <c r="AJ33" s="201">
        <v>13.7</v>
      </c>
      <c r="AK33" s="201">
        <v>18.600000000000001</v>
      </c>
      <c r="AL33" s="201">
        <v>17.399999999999999</v>
      </c>
      <c r="AM33" s="201">
        <v>7.4</v>
      </c>
      <c r="AN33" s="201">
        <v>9.6999999999999993</v>
      </c>
      <c r="AO33" s="201">
        <v>0</v>
      </c>
      <c r="AP33" s="201">
        <v>4.4000000000000004</v>
      </c>
      <c r="AQ33" s="201">
        <v>1.3</v>
      </c>
      <c r="AR33" s="201">
        <v>1.3</v>
      </c>
      <c r="AS33" s="201">
        <v>1.7</v>
      </c>
      <c r="AT33" s="201">
        <v>6.5</v>
      </c>
      <c r="AU33" s="201">
        <v>0</v>
      </c>
      <c r="AV33" s="201">
        <v>0</v>
      </c>
      <c r="AW33" s="201">
        <v>6.2</v>
      </c>
      <c r="AX33" s="201">
        <v>0</v>
      </c>
      <c r="AY33" s="201">
        <v>0</v>
      </c>
      <c r="AZ33" s="201">
        <v>25.9</v>
      </c>
      <c r="BA33" s="201">
        <v>3.8</v>
      </c>
      <c r="BB33" s="201">
        <v>2.1</v>
      </c>
      <c r="BC33" s="201">
        <v>5.8</v>
      </c>
      <c r="BD33" s="201">
        <v>9.9</v>
      </c>
      <c r="BE33" s="201">
        <v>0</v>
      </c>
      <c r="BF33" s="201">
        <v>7.8</v>
      </c>
      <c r="BG33" s="201">
        <v>23.2</v>
      </c>
      <c r="BH33" s="201">
        <v>38.1</v>
      </c>
      <c r="BI33" s="201">
        <v>4.5</v>
      </c>
      <c r="BJ33" s="201">
        <v>4.4000000000000004</v>
      </c>
      <c r="BK33" s="201">
        <v>1.7</v>
      </c>
      <c r="BL33" s="201">
        <v>6.2</v>
      </c>
      <c r="BM33" s="201">
        <v>0</v>
      </c>
      <c r="BN33" s="201">
        <v>5.8</v>
      </c>
      <c r="BO33" s="201">
        <v>4.4000000000000004</v>
      </c>
      <c r="BP33" s="201">
        <v>3.5</v>
      </c>
      <c r="BQ33" s="201">
        <v>10.4</v>
      </c>
      <c r="BR33" s="201">
        <v>21.6</v>
      </c>
      <c r="BS33" s="201">
        <v>10.7</v>
      </c>
      <c r="BT33" s="201">
        <v>4.3</v>
      </c>
      <c r="BU33" s="201">
        <v>2.1</v>
      </c>
      <c r="BV33" s="201">
        <v>0.2</v>
      </c>
      <c r="BW33" s="201">
        <v>8.8000000000000007</v>
      </c>
      <c r="BX33" s="201">
        <v>0</v>
      </c>
      <c r="BY33" s="201">
        <v>0</v>
      </c>
      <c r="BZ33" s="201">
        <v>0</v>
      </c>
      <c r="CA33" s="201">
        <v>0</v>
      </c>
      <c r="CB33" s="201">
        <v>3.3</v>
      </c>
      <c r="CC33" s="201">
        <v>0</v>
      </c>
      <c r="CD33" s="201">
        <v>0</v>
      </c>
      <c r="CE33" s="201">
        <v>2.6</v>
      </c>
      <c r="CF33" s="201">
        <v>0</v>
      </c>
      <c r="CG33" s="201">
        <v>1.6</v>
      </c>
      <c r="CH33" s="201">
        <v>0</v>
      </c>
      <c r="CI33" s="201">
        <v>8.4</v>
      </c>
      <c r="CJ33" s="201">
        <v>9.1</v>
      </c>
      <c r="CK33" s="201">
        <v>0</v>
      </c>
      <c r="CL33" s="201">
        <v>11.6</v>
      </c>
      <c r="CM33" s="201">
        <v>51.8</v>
      </c>
      <c r="CN33" s="201">
        <v>35.5</v>
      </c>
      <c r="CO33" s="201">
        <v>31.1</v>
      </c>
      <c r="CP33" s="201">
        <v>35.799999999999997</v>
      </c>
      <c r="CQ33" s="201">
        <v>17</v>
      </c>
      <c r="CR33" s="201">
        <v>20.100000000000001</v>
      </c>
      <c r="CS33" s="201">
        <v>11.4</v>
      </c>
      <c r="CT33" s="201">
        <v>30.7</v>
      </c>
      <c r="CU33" s="201">
        <v>35.6</v>
      </c>
      <c r="CV33" s="201">
        <v>36.200000000000003</v>
      </c>
      <c r="CW33" s="201">
        <v>59.4</v>
      </c>
      <c r="CX33" s="201">
        <v>60.1</v>
      </c>
      <c r="CY33" s="201">
        <v>35.6</v>
      </c>
      <c r="CZ33" s="201">
        <v>18.3</v>
      </c>
      <c r="DA33" s="201">
        <v>13.7</v>
      </c>
      <c r="DB33" s="201">
        <v>10.9</v>
      </c>
      <c r="DC33" s="201">
        <v>19.899999999999999</v>
      </c>
      <c r="DD33" s="201">
        <v>11.8</v>
      </c>
      <c r="DE33" s="201">
        <v>25.7</v>
      </c>
      <c r="DF33" s="201">
        <v>5.4</v>
      </c>
      <c r="DG33" s="201">
        <v>4.9000000000000004</v>
      </c>
      <c r="DH33" s="201">
        <v>6.6</v>
      </c>
      <c r="DI33" s="201">
        <v>5.4</v>
      </c>
      <c r="DJ33" s="201">
        <v>7.2</v>
      </c>
      <c r="DK33" s="201">
        <v>10.1</v>
      </c>
      <c r="DL33" s="201">
        <v>12.6</v>
      </c>
      <c r="DM33" s="201">
        <v>16.899999999999999</v>
      </c>
      <c r="DN33" s="201">
        <v>43.1</v>
      </c>
      <c r="DO33" s="201">
        <v>25.6</v>
      </c>
      <c r="DP33" s="201">
        <v>23.8</v>
      </c>
      <c r="DQ33" s="201">
        <v>5.0999999999999996</v>
      </c>
      <c r="DR33" s="201">
        <v>4.8</v>
      </c>
      <c r="DS33" s="201">
        <v>4.5</v>
      </c>
      <c r="DT33" s="201">
        <v>4.2</v>
      </c>
      <c r="DU33" s="201">
        <v>9.1999999999999993</v>
      </c>
      <c r="DV33" s="201">
        <v>24.7</v>
      </c>
      <c r="DW33" s="201">
        <v>5.9</v>
      </c>
      <c r="DX33" s="201">
        <v>3.8</v>
      </c>
      <c r="DY33" s="201">
        <v>11.4</v>
      </c>
      <c r="DZ33" s="201">
        <v>13.1</v>
      </c>
      <c r="EA33" s="201">
        <v>7.2</v>
      </c>
      <c r="EB33" s="201">
        <v>23.8</v>
      </c>
      <c r="EC33" s="201">
        <v>60.3</v>
      </c>
      <c r="ED33" s="201">
        <v>52.6</v>
      </c>
      <c r="EE33" s="201">
        <v>61.8</v>
      </c>
      <c r="EF33" s="201">
        <v>58.7</v>
      </c>
      <c r="EG33" s="201">
        <v>66</v>
      </c>
      <c r="EH33" s="201">
        <v>78.900000000000006</v>
      </c>
      <c r="EI33" s="201">
        <v>53.8</v>
      </c>
      <c r="EJ33" s="201">
        <v>23.2</v>
      </c>
      <c r="EK33" s="201">
        <v>27</v>
      </c>
      <c r="EL33" s="201">
        <v>13.8</v>
      </c>
      <c r="EM33" s="201">
        <v>11.7</v>
      </c>
      <c r="EN33" s="201">
        <v>16</v>
      </c>
      <c r="EO33" s="201">
        <v>0</v>
      </c>
      <c r="EP33" s="201">
        <v>2.8</v>
      </c>
      <c r="EQ33" s="201">
        <v>12.8</v>
      </c>
      <c r="ER33" s="201">
        <v>3.3</v>
      </c>
      <c r="ES33" s="201">
        <v>0</v>
      </c>
      <c r="ET33" s="201">
        <v>3.9</v>
      </c>
      <c r="EU33" s="201">
        <v>11.6</v>
      </c>
      <c r="EV33" s="201">
        <v>15.8</v>
      </c>
      <c r="EW33" s="201">
        <v>21.5</v>
      </c>
      <c r="EY33">
        <v>42.1</v>
      </c>
      <c r="EZ33">
        <v>41.5</v>
      </c>
      <c r="FA33">
        <v>50.3</v>
      </c>
      <c r="FB33">
        <v>30.2</v>
      </c>
      <c r="FC33">
        <v>14.8</v>
      </c>
      <c r="FD33">
        <v>23.2</v>
      </c>
      <c r="FE33">
        <v>18.100000000000001</v>
      </c>
      <c r="FF33">
        <v>17.899999999999999</v>
      </c>
      <c r="FG33">
        <v>6.7</v>
      </c>
      <c r="FH33">
        <v>8.9</v>
      </c>
      <c r="FI33">
        <v>0.5</v>
      </c>
      <c r="FJ33">
        <v>0.4</v>
      </c>
      <c r="FK33">
        <v>0.4</v>
      </c>
      <c r="FL33">
        <v>0.4</v>
      </c>
      <c r="FM33">
        <v>0.7</v>
      </c>
      <c r="FN33">
        <v>0</v>
      </c>
      <c r="FO33">
        <v>15.6</v>
      </c>
      <c r="FP33">
        <v>4.7</v>
      </c>
      <c r="FQ33">
        <v>1</v>
      </c>
      <c r="FR33">
        <v>0.4</v>
      </c>
      <c r="FS33">
        <v>6.4</v>
      </c>
      <c r="FT33">
        <v>2.2999999999999998</v>
      </c>
      <c r="FU33">
        <v>0</v>
      </c>
      <c r="FV33">
        <v>0</v>
      </c>
      <c r="FW33">
        <v>0</v>
      </c>
      <c r="FX33">
        <v>0</v>
      </c>
      <c r="FY33">
        <v>0</v>
      </c>
      <c r="FZ33">
        <v>0.2</v>
      </c>
      <c r="GA33">
        <v>0.5</v>
      </c>
      <c r="GB33">
        <v>0.5</v>
      </c>
      <c r="GC33">
        <v>0.5</v>
      </c>
    </row>
  </sheetData>
  <pageMargins left="0.7" right="0.7" top="0.75" bottom="0.75" header="0.3" footer="0.3"/>
  <customProperties>
    <customPr name="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381E-46CE-4FFD-B140-2E0731DC054D}">
  <sheetPr>
    <tabColor rgb="FF00B050"/>
  </sheetPr>
  <dimension ref="A1:P25"/>
  <sheetViews>
    <sheetView topLeftCell="A16" zoomScaleNormal="100" workbookViewId="0">
      <selection activeCell="M23" sqref="M23"/>
    </sheetView>
  </sheetViews>
  <sheetFormatPr defaultColWidth="9.42578125" defaultRowHeight="14.45"/>
  <cols>
    <col min="1" max="1" width="4.42578125" style="33" customWidth="1"/>
    <col min="2" max="2" width="20.42578125" style="33" customWidth="1"/>
    <col min="3" max="3" width="14.42578125" style="33" bestFit="1" customWidth="1"/>
    <col min="4" max="4" width="12.5703125" style="33" bestFit="1" customWidth="1"/>
    <col min="5" max="5" width="13" style="33" bestFit="1" customWidth="1"/>
    <col min="6" max="6" width="12.5703125" style="33" bestFit="1" customWidth="1"/>
    <col min="7" max="7" width="13" style="33" bestFit="1" customWidth="1"/>
    <col min="8" max="8" width="16.140625" style="33" bestFit="1" customWidth="1"/>
    <col min="9" max="9" width="17.42578125" style="33" bestFit="1" customWidth="1"/>
    <col min="10" max="10" width="12.5703125" style="33" bestFit="1" customWidth="1"/>
    <col min="11" max="11" width="13" style="33" bestFit="1" customWidth="1"/>
    <col min="12" max="12" width="12.5703125" style="33" bestFit="1" customWidth="1"/>
    <col min="13" max="13" width="13" style="33" bestFit="1" customWidth="1"/>
    <col min="14" max="14" width="12.5703125" style="33" bestFit="1" customWidth="1"/>
    <col min="15" max="15" width="9.42578125" style="33"/>
    <col min="16" max="16" width="64.5703125" style="33" bestFit="1" customWidth="1"/>
    <col min="17" max="16384" width="9.42578125" style="33"/>
  </cols>
  <sheetData>
    <row r="1" spans="1:16" s="217" customFormat="1">
      <c r="A1" s="217" t="s">
        <v>578</v>
      </c>
    </row>
    <row r="2" spans="1:16">
      <c r="C2" s="232" t="s">
        <v>475</v>
      </c>
      <c r="D2" s="232"/>
      <c r="E2" s="232" t="s">
        <v>476</v>
      </c>
      <c r="F2" s="232"/>
      <c r="G2" s="232" t="s">
        <v>518</v>
      </c>
      <c r="H2" s="232"/>
      <c r="I2" s="232" t="s">
        <v>478</v>
      </c>
      <c r="J2" s="232"/>
      <c r="K2" s="232" t="s">
        <v>477</v>
      </c>
      <c r="L2" s="232"/>
      <c r="M2" s="232" t="s">
        <v>479</v>
      </c>
      <c r="N2" s="232"/>
    </row>
    <row r="3" spans="1:16">
      <c r="C3" s="233" t="s">
        <v>579</v>
      </c>
      <c r="D3" s="233" t="s">
        <v>580</v>
      </c>
      <c r="E3" s="233" t="s">
        <v>579</v>
      </c>
      <c r="F3" s="233" t="s">
        <v>580</v>
      </c>
      <c r="G3" s="233" t="s">
        <v>579</v>
      </c>
      <c r="H3" s="233" t="s">
        <v>580</v>
      </c>
      <c r="I3" s="233" t="s">
        <v>579</v>
      </c>
      <c r="J3" s="233" t="s">
        <v>580</v>
      </c>
      <c r="K3" s="233" t="s">
        <v>579</v>
      </c>
      <c r="L3" s="233" t="s">
        <v>580</v>
      </c>
      <c r="M3" s="233" t="s">
        <v>579</v>
      </c>
      <c r="N3" s="233" t="s">
        <v>580</v>
      </c>
    </row>
    <row r="4" spans="1:16">
      <c r="B4" s="232" t="s">
        <v>581</v>
      </c>
      <c r="C4" s="234">
        <f>C19</f>
        <v>75</v>
      </c>
      <c r="D4" s="183"/>
      <c r="E4" s="234">
        <f>C20</f>
        <v>62</v>
      </c>
      <c r="F4" s="183"/>
      <c r="G4" s="234">
        <f>C21</f>
        <v>0</v>
      </c>
      <c r="H4" s="183"/>
      <c r="I4" s="234">
        <f>C22</f>
        <v>0</v>
      </c>
      <c r="J4" s="183"/>
      <c r="K4" s="234">
        <f>C23</f>
        <v>7</v>
      </c>
      <c r="L4" s="183"/>
      <c r="M4" s="234">
        <f>C25</f>
        <v>0</v>
      </c>
      <c r="N4" s="218"/>
      <c r="P4" s="35" t="s">
        <v>582</v>
      </c>
    </row>
    <row r="5" spans="1:16">
      <c r="B5" s="232"/>
      <c r="C5" s="234">
        <f>E19</f>
        <v>35</v>
      </c>
      <c r="D5" s="183"/>
      <c r="E5" s="234">
        <f>E20</f>
        <v>59</v>
      </c>
      <c r="F5" s="183"/>
      <c r="G5" s="234">
        <f>E21</f>
        <v>0</v>
      </c>
      <c r="H5" s="183"/>
      <c r="I5" s="234">
        <f>E22</f>
        <v>32</v>
      </c>
      <c r="J5" s="183"/>
      <c r="K5" s="234">
        <f>E23</f>
        <v>114</v>
      </c>
      <c r="L5" s="183"/>
      <c r="M5" s="234">
        <f>E25</f>
        <v>59</v>
      </c>
      <c r="N5" s="218"/>
    </row>
    <row r="6" spans="1:16">
      <c r="B6" s="232"/>
      <c r="C6" s="218"/>
      <c r="D6" s="218"/>
      <c r="E6" s="218"/>
      <c r="F6" s="218"/>
      <c r="G6" s="218"/>
      <c r="H6" s="218"/>
      <c r="I6" s="218"/>
      <c r="J6" s="218"/>
      <c r="K6" s="218"/>
      <c r="L6" s="218"/>
      <c r="M6" s="218"/>
      <c r="N6" s="218"/>
    </row>
    <row r="7" spans="1:16">
      <c r="B7" s="235" t="s">
        <v>583</v>
      </c>
      <c r="C7" s="219"/>
      <c r="D7" s="234">
        <f>H19</f>
        <v>68</v>
      </c>
      <c r="E7" s="219"/>
      <c r="F7" s="234">
        <f>H20</f>
        <v>34</v>
      </c>
      <c r="G7" s="219"/>
      <c r="H7" s="234">
        <f>H21</f>
        <v>0</v>
      </c>
      <c r="I7" s="219"/>
      <c r="J7" s="234">
        <f>H22</f>
        <v>0</v>
      </c>
      <c r="K7" s="219"/>
      <c r="L7" s="234">
        <f>H23</f>
        <v>5</v>
      </c>
      <c r="M7" s="219"/>
      <c r="N7" s="234">
        <f>H25</f>
        <v>0</v>
      </c>
      <c r="P7" s="35" t="s">
        <v>582</v>
      </c>
    </row>
    <row r="8" spans="1:16">
      <c r="B8" s="236"/>
      <c r="C8" s="219"/>
      <c r="D8" s="234">
        <f>J19</f>
        <v>49</v>
      </c>
      <c r="E8" s="219"/>
      <c r="F8" s="234">
        <f>J20</f>
        <v>107</v>
      </c>
      <c r="G8" s="219"/>
      <c r="H8" s="234">
        <f>J21</f>
        <v>0</v>
      </c>
      <c r="I8" s="219"/>
      <c r="J8" s="234">
        <f>J22</f>
        <v>89</v>
      </c>
      <c r="K8" s="219"/>
      <c r="L8" s="234">
        <f>I23</f>
        <v>141</v>
      </c>
      <c r="M8" s="219"/>
      <c r="N8" s="234">
        <f>J25</f>
        <v>117</v>
      </c>
    </row>
    <row r="9" spans="1:16">
      <c r="B9" s="237"/>
      <c r="C9" s="219"/>
      <c r="D9" s="219"/>
      <c r="E9" s="219"/>
      <c r="F9" s="219"/>
      <c r="G9" s="219"/>
      <c r="H9" s="219"/>
      <c r="I9" s="219"/>
      <c r="J9" s="219"/>
      <c r="K9" s="219"/>
      <c r="L9" s="219"/>
      <c r="M9" s="219"/>
      <c r="N9" s="218"/>
    </row>
    <row r="10" spans="1:16">
      <c r="B10" s="238" t="s">
        <v>584</v>
      </c>
      <c r="C10" s="234">
        <f>F19</f>
        <v>93.485439560439602</v>
      </c>
      <c r="D10" s="218"/>
      <c r="E10" s="234">
        <f>F20</f>
        <v>104</v>
      </c>
      <c r="F10" s="218"/>
      <c r="G10" s="234">
        <f>F21</f>
        <v>0</v>
      </c>
      <c r="H10" s="218"/>
      <c r="I10" s="234">
        <f>F22</f>
        <v>3</v>
      </c>
      <c r="J10" s="218"/>
      <c r="K10" s="234">
        <f>F23</f>
        <v>63</v>
      </c>
      <c r="L10" s="218"/>
      <c r="M10" s="234">
        <f>F25</f>
        <v>11</v>
      </c>
      <c r="N10" s="218"/>
    </row>
    <row r="11" spans="1:16">
      <c r="F11" s="33" t="s">
        <v>585</v>
      </c>
    </row>
    <row r="15" spans="1:16">
      <c r="B15" s="36" t="s">
        <v>586</v>
      </c>
    </row>
    <row r="16" spans="1:16" ht="15" thickBot="1"/>
    <row r="17" spans="2:10">
      <c r="B17" s="37"/>
      <c r="C17" s="37" t="s">
        <v>587</v>
      </c>
      <c r="D17" s="38"/>
      <c r="E17" s="38"/>
      <c r="F17" s="38"/>
      <c r="G17" s="39"/>
      <c r="H17" s="38" t="s">
        <v>588</v>
      </c>
      <c r="I17" s="38"/>
      <c r="J17" s="39"/>
    </row>
    <row r="18" spans="2:10" ht="15" thickBot="1">
      <c r="B18" s="40"/>
      <c r="C18" s="220" t="s">
        <v>589</v>
      </c>
      <c r="D18" s="221" t="s">
        <v>590</v>
      </c>
      <c r="E18" s="221" t="s">
        <v>591</v>
      </c>
      <c r="F18" s="221" t="s">
        <v>584</v>
      </c>
      <c r="G18" s="222"/>
      <c r="H18" s="221" t="s">
        <v>589</v>
      </c>
      <c r="I18" s="221" t="s">
        <v>590</v>
      </c>
      <c r="J18" s="222" t="s">
        <v>591</v>
      </c>
    </row>
    <row r="19" spans="2:10" ht="15" thickBot="1">
      <c r="B19" s="43" t="s">
        <v>475</v>
      </c>
      <c r="C19" s="223">
        <v>75</v>
      </c>
      <c r="D19" s="223">
        <v>110</v>
      </c>
      <c r="E19" s="223">
        <f>D19-C19</f>
        <v>35</v>
      </c>
      <c r="F19" s="223">
        <v>93.485439560439602</v>
      </c>
      <c r="G19" s="224"/>
      <c r="H19" s="225">
        <v>68</v>
      </c>
      <c r="I19" s="224">
        <v>117</v>
      </c>
      <c r="J19" s="225">
        <f t="shared" ref="J19:J25" si="0">I19-H19</f>
        <v>49</v>
      </c>
    </row>
    <row r="20" spans="2:10" ht="15" thickBot="1">
      <c r="B20" s="43" t="s">
        <v>476</v>
      </c>
      <c r="C20" s="223">
        <v>62</v>
      </c>
      <c r="D20" s="223">
        <v>121</v>
      </c>
      <c r="E20" s="223">
        <f t="shared" ref="E20:E25" si="1">D20-C20</f>
        <v>59</v>
      </c>
      <c r="F20" s="223">
        <v>104</v>
      </c>
      <c r="G20" s="224"/>
      <c r="H20" s="225">
        <v>34</v>
      </c>
      <c r="I20" s="224">
        <v>141</v>
      </c>
      <c r="J20" s="225">
        <f t="shared" si="0"/>
        <v>107</v>
      </c>
    </row>
    <row r="21" spans="2:10" ht="15" thickBot="1">
      <c r="B21" s="43" t="s">
        <v>518</v>
      </c>
      <c r="C21" s="224">
        <v>0</v>
      </c>
      <c r="D21" s="223">
        <v>0</v>
      </c>
      <c r="E21" s="223">
        <f t="shared" si="1"/>
        <v>0</v>
      </c>
      <c r="F21" s="226">
        <v>0</v>
      </c>
      <c r="G21" s="224"/>
      <c r="H21" s="225">
        <v>0</v>
      </c>
      <c r="I21" s="223">
        <v>0</v>
      </c>
      <c r="J21" s="227">
        <f t="shared" si="0"/>
        <v>0</v>
      </c>
    </row>
    <row r="22" spans="2:10" ht="15" thickBot="1">
      <c r="B22" s="43" t="s">
        <v>478</v>
      </c>
      <c r="C22" s="224">
        <v>0</v>
      </c>
      <c r="D22" s="223">
        <v>32</v>
      </c>
      <c r="E22" s="223">
        <f t="shared" si="1"/>
        <v>32</v>
      </c>
      <c r="F22" s="228">
        <v>3</v>
      </c>
      <c r="G22" s="224"/>
      <c r="H22" s="225">
        <v>0</v>
      </c>
      <c r="I22" s="223">
        <v>89</v>
      </c>
      <c r="J22" s="227">
        <f t="shared" si="0"/>
        <v>89</v>
      </c>
    </row>
    <row r="23" spans="2:10" ht="15" thickBot="1">
      <c r="B23" s="43" t="s">
        <v>477</v>
      </c>
      <c r="C23" s="223">
        <v>7</v>
      </c>
      <c r="D23" s="223">
        <v>121</v>
      </c>
      <c r="E23" s="223">
        <f t="shared" si="1"/>
        <v>114</v>
      </c>
      <c r="F23" s="223">
        <v>63</v>
      </c>
      <c r="G23" s="224"/>
      <c r="H23" s="225">
        <v>5</v>
      </c>
      <c r="I23" s="224">
        <v>141</v>
      </c>
      <c r="J23" s="225">
        <f t="shared" si="0"/>
        <v>136</v>
      </c>
    </row>
    <row r="24" spans="2:10" ht="15" thickBot="1">
      <c r="B24" s="43" t="s">
        <v>592</v>
      </c>
      <c r="C24" s="224"/>
      <c r="D24" s="224"/>
      <c r="E24" s="224">
        <f>D24-C24</f>
        <v>0</v>
      </c>
      <c r="F24" s="226"/>
      <c r="G24" s="224"/>
      <c r="H24" s="225"/>
      <c r="I24" s="224"/>
      <c r="J24" s="225">
        <f t="shared" si="0"/>
        <v>0</v>
      </c>
    </row>
    <row r="25" spans="2:10" ht="15" thickBot="1">
      <c r="B25" s="40" t="s">
        <v>479</v>
      </c>
      <c r="C25" s="229">
        <v>0</v>
      </c>
      <c r="D25" s="229">
        <v>59</v>
      </c>
      <c r="E25" s="229">
        <f t="shared" si="1"/>
        <v>59</v>
      </c>
      <c r="F25" s="230">
        <v>11</v>
      </c>
      <c r="G25" s="231"/>
      <c r="H25" s="222">
        <v>0</v>
      </c>
      <c r="I25" s="231">
        <v>117</v>
      </c>
      <c r="J25" s="222">
        <f t="shared" si="0"/>
        <v>117</v>
      </c>
    </row>
  </sheetData>
  <pageMargins left="0.7" right="0.7" top="0.75" bottom="0.75" header="0.3" footer="0.3"/>
  <pageSetup paperSize="9" scale="95" orientation="portrait" r:id="rId1"/>
  <customProperties>
    <customPr name="GUID" r:id="rId2"/>
  </customPropertie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787A-F662-403D-A74F-CADA874DB76C}">
  <sheetPr>
    <tabColor rgb="FF00B050"/>
  </sheetPr>
  <dimension ref="B2:P57"/>
  <sheetViews>
    <sheetView zoomScale="55" zoomScaleNormal="55" workbookViewId="0"/>
  </sheetViews>
  <sheetFormatPr defaultColWidth="9.42578125" defaultRowHeight="14.45"/>
  <cols>
    <col min="1" max="1" width="3.5703125" style="61" customWidth="1"/>
    <col min="2" max="2" width="34.42578125" style="134" customWidth="1"/>
    <col min="3" max="3" width="26.42578125" style="61" bestFit="1" customWidth="1"/>
    <col min="4" max="4" width="22.42578125" style="61" customWidth="1"/>
    <col min="5" max="5" width="21.42578125" style="61" customWidth="1"/>
    <col min="6" max="6" width="18.42578125" style="61" bestFit="1" customWidth="1"/>
    <col min="7" max="7" width="19.5703125" style="61" customWidth="1"/>
    <col min="8" max="8" width="18.42578125" style="61" bestFit="1" customWidth="1"/>
    <col min="9" max="9" width="20.5703125" style="61" customWidth="1"/>
    <col min="10" max="10" width="24.42578125" style="61" customWidth="1"/>
    <col min="11" max="11" width="22.5703125" style="61" customWidth="1"/>
    <col min="12" max="12" width="21.5703125" style="61" customWidth="1"/>
    <col min="13" max="13" width="25.5703125" style="61" bestFit="1" customWidth="1"/>
    <col min="14" max="14" width="20.5703125" style="61" bestFit="1" customWidth="1"/>
    <col min="15" max="15" width="9.42578125" style="61"/>
    <col min="16" max="16" width="11.42578125" style="61" customWidth="1"/>
    <col min="17" max="17" width="10.42578125" style="61" bestFit="1" customWidth="1"/>
    <col min="18" max="19" width="8.42578125" style="61" bestFit="1" customWidth="1"/>
    <col min="20" max="16384" width="9.42578125" style="61"/>
  </cols>
  <sheetData>
    <row r="2" spans="2:16">
      <c r="B2" s="120"/>
      <c r="C2" s="63" t="s">
        <v>593</v>
      </c>
      <c r="D2" s="63"/>
      <c r="E2" s="63" t="s">
        <v>593</v>
      </c>
      <c r="F2" s="63"/>
      <c r="G2" s="63" t="s">
        <v>593</v>
      </c>
      <c r="H2" s="63"/>
      <c r="I2" s="63" t="s">
        <v>593</v>
      </c>
      <c r="J2" s="62"/>
      <c r="K2" s="63" t="s">
        <v>593</v>
      </c>
      <c r="L2" s="62"/>
      <c r="M2" s="63" t="s">
        <v>593</v>
      </c>
      <c r="N2" s="62"/>
    </row>
    <row r="3" spans="2:16">
      <c r="B3" s="120"/>
      <c r="C3" s="63" t="s">
        <v>594</v>
      </c>
      <c r="D3" s="63" t="s">
        <v>595</v>
      </c>
      <c r="E3" s="63" t="s">
        <v>596</v>
      </c>
      <c r="F3" s="63" t="s">
        <v>597</v>
      </c>
      <c r="G3" s="63">
        <v>2019</v>
      </c>
      <c r="H3" s="63" t="s">
        <v>598</v>
      </c>
      <c r="I3" s="63">
        <v>2020</v>
      </c>
      <c r="J3" s="63" t="s">
        <v>599</v>
      </c>
      <c r="K3" s="63">
        <v>2021</v>
      </c>
      <c r="L3" s="63" t="s">
        <v>600</v>
      </c>
      <c r="M3" s="63">
        <v>2022</v>
      </c>
      <c r="N3" s="63" t="s">
        <v>601</v>
      </c>
    </row>
    <row r="4" spans="2:16">
      <c r="B4" s="121" t="s">
        <v>602</v>
      </c>
      <c r="C4" s="82">
        <v>0.24768789999999999</v>
      </c>
      <c r="D4" s="82">
        <v>0.24768789999999999</v>
      </c>
      <c r="E4" s="82">
        <v>0.18874999999999997</v>
      </c>
      <c r="F4" s="82">
        <v>0.18874999999999997</v>
      </c>
      <c r="G4" s="82">
        <v>1.5549809999999997</v>
      </c>
      <c r="H4" s="82">
        <v>1.5549809999999997</v>
      </c>
      <c r="I4" s="82">
        <v>2.5089960000000002</v>
      </c>
      <c r="J4" s="82">
        <v>2.5089960000000002</v>
      </c>
      <c r="K4" s="82">
        <v>0.90100000000000002</v>
      </c>
      <c r="L4" s="82">
        <v>0.90100000000000002</v>
      </c>
      <c r="M4" s="82">
        <v>3.1538470000000003</v>
      </c>
      <c r="N4" s="82">
        <f>M4</f>
        <v>3.1538470000000003</v>
      </c>
    </row>
    <row r="5" spans="2:16">
      <c r="B5" s="121" t="s">
        <v>603</v>
      </c>
      <c r="C5" s="82">
        <v>0.18976076</v>
      </c>
      <c r="D5" s="82">
        <v>0.43744866000000004</v>
      </c>
      <c r="E5" s="82">
        <v>0.33373000000000003</v>
      </c>
      <c r="F5" s="82">
        <v>0.52248000000000006</v>
      </c>
      <c r="G5" s="82">
        <v>1.3139249999999998</v>
      </c>
      <c r="H5" s="82">
        <v>2.8689059999999995</v>
      </c>
      <c r="I5" s="82">
        <v>2.153737</v>
      </c>
      <c r="J5" s="82">
        <v>4.6627330000000002</v>
      </c>
      <c r="K5" s="82">
        <v>1.897</v>
      </c>
      <c r="L5" s="82">
        <v>2.798</v>
      </c>
      <c r="M5" s="82">
        <v>2.047501</v>
      </c>
      <c r="N5" s="186">
        <f>M5+M6</f>
        <v>4.2020910000000002</v>
      </c>
    </row>
    <row r="6" spans="2:16">
      <c r="B6" s="121" t="s">
        <v>604</v>
      </c>
      <c r="C6" s="82">
        <v>0.76427405999999998</v>
      </c>
      <c r="D6" s="82">
        <v>1.20172272</v>
      </c>
      <c r="E6" s="82">
        <v>0.46521999999999991</v>
      </c>
      <c r="F6" s="82">
        <v>0.98769999999999991</v>
      </c>
      <c r="G6" s="82">
        <v>1.5816109999999997</v>
      </c>
      <c r="H6" s="82">
        <v>4.4505169999999987</v>
      </c>
      <c r="I6" s="82">
        <v>2.1172849999999999</v>
      </c>
      <c r="J6" s="82">
        <v>6.7800180000000001</v>
      </c>
      <c r="K6" s="82">
        <v>2.3210000000000002</v>
      </c>
      <c r="L6" s="82">
        <v>5.1189999999999998</v>
      </c>
      <c r="M6" s="82">
        <v>2.1545900000000002</v>
      </c>
      <c r="N6" s="82">
        <v>7.3559380000000001</v>
      </c>
    </row>
    <row r="7" spans="2:16">
      <c r="B7" s="122" t="s">
        <v>605</v>
      </c>
      <c r="C7" s="77">
        <v>0.94761822000000018</v>
      </c>
      <c r="D7" s="77">
        <v>2.1493409400000001</v>
      </c>
      <c r="E7" s="77">
        <v>0.48258000000000006</v>
      </c>
      <c r="F7" s="77">
        <v>1.47028</v>
      </c>
      <c r="G7" s="77">
        <v>2.0132150000000002</v>
      </c>
      <c r="H7" s="77">
        <v>6.4637319999999994</v>
      </c>
      <c r="I7" s="77">
        <v>2.1195940000000002</v>
      </c>
      <c r="J7" s="77">
        <v>8.8996120000000012</v>
      </c>
      <c r="K7" s="77">
        <v>2.1120000000000001</v>
      </c>
      <c r="L7" s="77">
        <v>7.2309999999999999</v>
      </c>
      <c r="M7" s="77">
        <v>3.0353649999999996</v>
      </c>
      <c r="N7" s="77">
        <v>10.391303000000001</v>
      </c>
    </row>
    <row r="8" spans="2:16">
      <c r="B8" s="122" t="s">
        <v>606</v>
      </c>
      <c r="C8" s="77">
        <v>0.70801117999999985</v>
      </c>
      <c r="D8" s="77">
        <v>2.8573521199999998</v>
      </c>
      <c r="E8" s="77">
        <v>0.21467000000000003</v>
      </c>
      <c r="F8" s="77">
        <v>1.6849499999999999</v>
      </c>
      <c r="G8" s="77">
        <v>1.9979310000000001</v>
      </c>
      <c r="H8" s="77">
        <v>8.4616629999999979</v>
      </c>
      <c r="I8" s="77">
        <v>1.593359</v>
      </c>
      <c r="J8" s="77">
        <v>10.492971000000001</v>
      </c>
      <c r="K8" s="77">
        <v>1.429</v>
      </c>
      <c r="L8" s="77">
        <v>8.66</v>
      </c>
      <c r="M8" s="77">
        <v>1.845458</v>
      </c>
      <c r="N8" s="77">
        <v>12.236761000000001</v>
      </c>
      <c r="O8" s="65"/>
      <c r="P8" s="65"/>
    </row>
    <row r="9" spans="2:16">
      <c r="B9" s="122" t="s">
        <v>607</v>
      </c>
      <c r="C9" s="77">
        <v>0.28036564000000003</v>
      </c>
      <c r="D9" s="77">
        <v>3.1377177600000001</v>
      </c>
      <c r="E9" s="77">
        <v>0.16421999999999998</v>
      </c>
      <c r="F9" s="77">
        <v>1.84917</v>
      </c>
      <c r="G9" s="77">
        <v>0.39909000000000006</v>
      </c>
      <c r="H9" s="77">
        <v>8.860752999999999</v>
      </c>
      <c r="I9" s="77">
        <v>1.161</v>
      </c>
      <c r="J9" s="77">
        <v>11.653971000000002</v>
      </c>
      <c r="K9" s="77">
        <v>1.0169999999999999</v>
      </c>
      <c r="L9" s="77">
        <v>9.6769999999999996</v>
      </c>
      <c r="M9" s="77">
        <v>1.282351</v>
      </c>
      <c r="N9" s="77">
        <v>13.519112000000002</v>
      </c>
      <c r="O9" s="65"/>
      <c r="P9" s="65"/>
    </row>
    <row r="10" spans="2:16">
      <c r="B10" s="122" t="s">
        <v>608</v>
      </c>
      <c r="C10" s="77">
        <v>0.52637717000000006</v>
      </c>
      <c r="D10" s="77">
        <v>3.6640949300000001</v>
      </c>
      <c r="E10" s="77">
        <v>0.16828899999999999</v>
      </c>
      <c r="F10" s="77">
        <v>2.0174590000000001</v>
      </c>
      <c r="G10" s="77">
        <v>0.38450000000000001</v>
      </c>
      <c r="H10" s="77">
        <v>9.2452529999999982</v>
      </c>
      <c r="I10" s="77">
        <v>0.65200000000000002</v>
      </c>
      <c r="J10" s="77">
        <v>12.305971000000001</v>
      </c>
      <c r="K10" s="77">
        <v>0.17</v>
      </c>
      <c r="L10" s="77">
        <v>9.8469999999999995</v>
      </c>
      <c r="M10" s="77">
        <v>0.8</v>
      </c>
      <c r="N10" s="77">
        <f>N9+M10</f>
        <v>14.319112000000002</v>
      </c>
    </row>
    <row r="11" spans="2:16">
      <c r="B11" s="122" t="s">
        <v>609</v>
      </c>
      <c r="C11" s="77">
        <v>0.46320954000000009</v>
      </c>
      <c r="D11" s="77">
        <v>4.1273044700000003</v>
      </c>
      <c r="E11" s="77">
        <v>0.16776000000000002</v>
      </c>
      <c r="F11" s="77">
        <v>2.185219</v>
      </c>
      <c r="G11" s="77">
        <v>0.24709999999999999</v>
      </c>
      <c r="H11" s="77">
        <v>9.4923529999999996</v>
      </c>
      <c r="I11" s="77">
        <v>0.82399999999999995</v>
      </c>
      <c r="J11" s="77">
        <v>13.129971000000001</v>
      </c>
      <c r="K11" s="77">
        <v>0.17299999999999999</v>
      </c>
      <c r="L11" s="77">
        <f>L10+K11</f>
        <v>10.02</v>
      </c>
      <c r="M11" s="77">
        <v>1.1000000000000001</v>
      </c>
      <c r="N11" s="77">
        <f t="shared" ref="N11:N12" si="0">N10+M11</f>
        <v>15.419112000000002</v>
      </c>
    </row>
    <row r="12" spans="2:16">
      <c r="B12" s="122" t="s">
        <v>610</v>
      </c>
      <c r="C12" s="77">
        <v>0.32492459999999995</v>
      </c>
      <c r="D12" s="77">
        <v>4.4522290700000005</v>
      </c>
      <c r="E12" s="77">
        <v>0.15454400000000004</v>
      </c>
      <c r="F12" s="77">
        <v>2.339763</v>
      </c>
      <c r="G12" s="77">
        <v>0.92527999999999999</v>
      </c>
      <c r="H12" s="77">
        <v>10.417633</v>
      </c>
      <c r="I12" s="77">
        <v>0.79413300000000009</v>
      </c>
      <c r="J12" s="77">
        <v>13.924104000000002</v>
      </c>
      <c r="K12" s="77">
        <v>0.21199999999999999</v>
      </c>
      <c r="L12" s="77">
        <f>L11+K12</f>
        <v>10.231999999999999</v>
      </c>
      <c r="M12" s="77">
        <v>1.5</v>
      </c>
      <c r="N12" s="77">
        <f t="shared" si="0"/>
        <v>16.919112000000002</v>
      </c>
      <c r="O12" s="65"/>
      <c r="P12" s="65"/>
    </row>
    <row r="13" spans="2:16">
      <c r="B13" s="123" t="s">
        <v>611</v>
      </c>
      <c r="C13" s="79">
        <v>0.26053999999999994</v>
      </c>
      <c r="D13" s="79">
        <v>4.7127690700000002</v>
      </c>
      <c r="E13" s="79">
        <v>0.64966400000000002</v>
      </c>
      <c r="F13" s="79">
        <v>2.9894269999999996</v>
      </c>
      <c r="G13" s="79">
        <v>1.882252</v>
      </c>
      <c r="H13" s="79">
        <v>12.299885</v>
      </c>
      <c r="I13" s="79">
        <v>0.69199999999999995</v>
      </c>
      <c r="J13" s="79">
        <v>14.616104000000002</v>
      </c>
      <c r="K13" s="79">
        <v>0.64303599999999994</v>
      </c>
      <c r="L13" s="79">
        <f t="shared" ref="L13:L15" si="1">L12+K13</f>
        <v>10.875036</v>
      </c>
      <c r="M13" s="79">
        <v>0</v>
      </c>
      <c r="N13" s="79"/>
    </row>
    <row r="14" spans="2:16">
      <c r="B14" s="123" t="s">
        <v>612</v>
      </c>
      <c r="C14" s="79">
        <v>0.31936999999999999</v>
      </c>
      <c r="D14" s="79">
        <v>5.0321390700000004</v>
      </c>
      <c r="E14" s="79">
        <v>1.3278019999999997</v>
      </c>
      <c r="F14" s="79">
        <v>4.3172289999999993</v>
      </c>
      <c r="G14" s="79">
        <v>2.2285599999999999</v>
      </c>
      <c r="H14" s="79">
        <v>14.528445</v>
      </c>
      <c r="I14" s="79">
        <v>1.3169999999999999</v>
      </c>
      <c r="J14" s="79">
        <v>15.933104000000002</v>
      </c>
      <c r="K14" s="79">
        <v>1.3920409999999999</v>
      </c>
      <c r="L14" s="79">
        <f t="shared" si="1"/>
        <v>12.267077</v>
      </c>
      <c r="M14" s="79">
        <v>0</v>
      </c>
      <c r="N14" s="79"/>
    </row>
    <row r="15" spans="2:16">
      <c r="B15" s="123" t="s">
        <v>613</v>
      </c>
      <c r="C15" s="79">
        <v>0.24971999999999989</v>
      </c>
      <c r="D15" s="79">
        <v>5.2818590700000003</v>
      </c>
      <c r="E15" s="79">
        <v>1.390709</v>
      </c>
      <c r="F15" s="79">
        <v>5.7079379999999995</v>
      </c>
      <c r="G15" s="79">
        <v>2.5019800000000001</v>
      </c>
      <c r="H15" s="79">
        <v>17.030425000000001</v>
      </c>
      <c r="I15" s="79">
        <v>1.76</v>
      </c>
      <c r="J15" s="79">
        <v>17.693103999999998</v>
      </c>
      <c r="K15" s="79">
        <v>2.0160779999999998</v>
      </c>
      <c r="L15" s="79">
        <f t="shared" si="1"/>
        <v>14.283155000000001</v>
      </c>
      <c r="M15" s="79">
        <v>0</v>
      </c>
      <c r="N15" s="79"/>
      <c r="O15" s="65"/>
      <c r="P15" s="65"/>
    </row>
    <row r="17" spans="2:16" ht="28.9">
      <c r="B17" s="124" t="s">
        <v>614</v>
      </c>
      <c r="C17" s="62"/>
      <c r="D17" s="62"/>
      <c r="E17" s="62"/>
      <c r="F17" s="62"/>
      <c r="G17" s="62"/>
      <c r="H17" s="62"/>
      <c r="L17" s="66" t="s">
        <v>615</v>
      </c>
    </row>
    <row r="18" spans="2:16">
      <c r="B18" s="124"/>
      <c r="C18" s="135">
        <v>2017</v>
      </c>
      <c r="D18" s="135">
        <v>2018</v>
      </c>
      <c r="E18" s="135">
        <v>2019</v>
      </c>
      <c r="F18" s="135">
        <v>2020</v>
      </c>
      <c r="G18" s="135">
        <v>2021</v>
      </c>
      <c r="H18" s="135">
        <v>2022</v>
      </c>
      <c r="L18" s="63" t="s">
        <v>571</v>
      </c>
      <c r="M18" s="63" t="s">
        <v>572</v>
      </c>
      <c r="N18" s="63" t="s">
        <v>486</v>
      </c>
      <c r="O18" s="63" t="s">
        <v>487</v>
      </c>
      <c r="P18" s="63" t="s">
        <v>452</v>
      </c>
    </row>
    <row r="19" spans="2:16">
      <c r="B19" s="121" t="s">
        <v>602</v>
      </c>
      <c r="C19" s="81">
        <f>D4</f>
        <v>0.24768789999999999</v>
      </c>
      <c r="D19" s="81">
        <f>F4</f>
        <v>0.18874999999999997</v>
      </c>
      <c r="E19" s="81">
        <f>H4</f>
        <v>1.5549809999999997</v>
      </c>
      <c r="F19" s="81">
        <f>J4</f>
        <v>2.5089960000000002</v>
      </c>
      <c r="G19" s="81">
        <f>L4</f>
        <v>0.90100000000000002</v>
      </c>
      <c r="H19" s="81">
        <f>N4</f>
        <v>3.1538470000000003</v>
      </c>
      <c r="K19" s="62" t="s">
        <v>611</v>
      </c>
      <c r="L19" s="85">
        <f t="shared" ref="L19:O24" si="2">C34</f>
        <v>0.26053999999999994</v>
      </c>
      <c r="M19" s="85">
        <f t="shared" si="2"/>
        <v>0.64966400000000002</v>
      </c>
      <c r="N19" s="85">
        <f t="shared" si="2"/>
        <v>1.882252</v>
      </c>
      <c r="O19" s="85">
        <f t="shared" si="2"/>
        <v>0.69199999999999995</v>
      </c>
      <c r="P19" s="85"/>
    </row>
    <row r="20" spans="2:16">
      <c r="B20" s="121" t="s">
        <v>603</v>
      </c>
      <c r="C20" s="81">
        <f t="shared" ref="C20:C30" si="3">D5</f>
        <v>0.43744866000000004</v>
      </c>
      <c r="D20" s="81">
        <f t="shared" ref="D20:D30" si="4">F5</f>
        <v>0.52248000000000006</v>
      </c>
      <c r="E20" s="81">
        <f t="shared" ref="E20:E30" si="5">H5</f>
        <v>2.8689059999999995</v>
      </c>
      <c r="F20" s="81">
        <f t="shared" ref="F20:F30" si="6">J5</f>
        <v>4.6627330000000002</v>
      </c>
      <c r="G20" s="81">
        <f t="shared" ref="G20:G25" si="7">L5</f>
        <v>2.798</v>
      </c>
      <c r="H20" s="81">
        <f t="shared" ref="H20:H27" si="8">N5</f>
        <v>4.2020910000000002</v>
      </c>
      <c r="K20" s="86" t="s">
        <v>612</v>
      </c>
      <c r="L20" s="85">
        <f t="shared" si="2"/>
        <v>0.57990999999999993</v>
      </c>
      <c r="M20" s="85">
        <f t="shared" si="2"/>
        <v>1.9774659999999997</v>
      </c>
      <c r="N20" s="85">
        <f t="shared" si="2"/>
        <v>4.1108120000000001</v>
      </c>
      <c r="O20" s="85">
        <f t="shared" si="2"/>
        <v>2.0089999999999999</v>
      </c>
      <c r="P20" s="85"/>
    </row>
    <row r="21" spans="2:16">
      <c r="B21" s="121" t="s">
        <v>604</v>
      </c>
      <c r="C21" s="81">
        <f t="shared" si="3"/>
        <v>1.20172272</v>
      </c>
      <c r="D21" s="81">
        <f t="shared" si="4"/>
        <v>0.98769999999999991</v>
      </c>
      <c r="E21" s="81">
        <f t="shared" si="5"/>
        <v>4.4505169999999987</v>
      </c>
      <c r="F21" s="81">
        <f t="shared" si="6"/>
        <v>6.7800180000000001</v>
      </c>
      <c r="G21" s="81">
        <f>L6</f>
        <v>5.1189999999999998</v>
      </c>
      <c r="H21" s="81">
        <f>N6</f>
        <v>7.3559380000000001</v>
      </c>
      <c r="K21" s="86" t="s">
        <v>613</v>
      </c>
      <c r="L21" s="85">
        <f t="shared" si="2"/>
        <v>0.82962999999999987</v>
      </c>
      <c r="M21" s="85">
        <f t="shared" si="2"/>
        <v>3.3681749999999999</v>
      </c>
      <c r="N21" s="85">
        <f t="shared" si="2"/>
        <v>6.6127920000000007</v>
      </c>
      <c r="O21" s="85">
        <f t="shared" si="2"/>
        <v>3.7690000000000001</v>
      </c>
      <c r="P21" s="85"/>
    </row>
    <row r="22" spans="2:16">
      <c r="B22" s="125" t="s">
        <v>605</v>
      </c>
      <c r="C22" s="78">
        <f t="shared" si="3"/>
        <v>2.1493409400000001</v>
      </c>
      <c r="D22" s="78">
        <f t="shared" si="4"/>
        <v>1.47028</v>
      </c>
      <c r="E22" s="78">
        <f t="shared" si="5"/>
        <v>6.4637319999999994</v>
      </c>
      <c r="F22" s="78">
        <f t="shared" si="6"/>
        <v>8.8996120000000012</v>
      </c>
      <c r="G22" s="78">
        <f>L7</f>
        <v>7.2309999999999999</v>
      </c>
      <c r="H22" s="78">
        <f t="shared" si="8"/>
        <v>10.391303000000001</v>
      </c>
      <c r="K22" s="86" t="s">
        <v>602</v>
      </c>
      <c r="L22" s="85">
        <f t="shared" si="2"/>
        <v>1.0183799999999998</v>
      </c>
      <c r="M22" s="85">
        <f t="shared" si="2"/>
        <v>4.9231559999999996</v>
      </c>
      <c r="N22" s="85">
        <f t="shared" si="2"/>
        <v>9.1217880000000005</v>
      </c>
      <c r="O22" s="85">
        <f t="shared" si="2"/>
        <v>4.67</v>
      </c>
      <c r="P22" s="85"/>
    </row>
    <row r="23" spans="2:16">
      <c r="B23" s="125" t="s">
        <v>606</v>
      </c>
      <c r="C23" s="78">
        <f t="shared" si="3"/>
        <v>2.8573521199999998</v>
      </c>
      <c r="D23" s="78">
        <f t="shared" si="4"/>
        <v>1.6849499999999999</v>
      </c>
      <c r="E23" s="78">
        <f t="shared" si="5"/>
        <v>8.4616629999999979</v>
      </c>
      <c r="F23" s="78">
        <f t="shared" si="6"/>
        <v>10.492971000000001</v>
      </c>
      <c r="G23" s="78">
        <f>L8</f>
        <v>8.66</v>
      </c>
      <c r="H23" s="78">
        <f t="shared" si="8"/>
        <v>12.236761000000001</v>
      </c>
      <c r="K23" s="86" t="s">
        <v>616</v>
      </c>
      <c r="L23" s="85">
        <f t="shared" si="2"/>
        <v>1.3521099999999999</v>
      </c>
      <c r="M23" s="85">
        <f t="shared" si="2"/>
        <v>6.2370809999999999</v>
      </c>
      <c r="N23" s="85">
        <f t="shared" si="2"/>
        <v>11.275525</v>
      </c>
      <c r="O23" s="85">
        <f t="shared" si="2"/>
        <v>6.5670000000000002</v>
      </c>
      <c r="P23" s="85"/>
    </row>
    <row r="24" spans="2:16">
      <c r="B24" s="125" t="s">
        <v>607</v>
      </c>
      <c r="C24" s="78">
        <f t="shared" si="3"/>
        <v>3.1377177600000001</v>
      </c>
      <c r="D24" s="78">
        <f t="shared" si="4"/>
        <v>1.84917</v>
      </c>
      <c r="E24" s="78">
        <f t="shared" si="5"/>
        <v>8.860752999999999</v>
      </c>
      <c r="F24" s="78">
        <f t="shared" si="6"/>
        <v>11.653971000000002</v>
      </c>
      <c r="G24" s="78">
        <f>L9</f>
        <v>9.6769999999999996</v>
      </c>
      <c r="H24" s="78">
        <f t="shared" si="8"/>
        <v>13.519112000000002</v>
      </c>
      <c r="K24" s="86" t="s">
        <v>604</v>
      </c>
      <c r="L24" s="85">
        <f t="shared" si="2"/>
        <v>1.8173299999999999</v>
      </c>
      <c r="M24" s="85">
        <f t="shared" si="2"/>
        <v>7.8186919999999995</v>
      </c>
      <c r="N24" s="85">
        <f t="shared" si="2"/>
        <v>13.392810000000001</v>
      </c>
      <c r="O24" s="85">
        <f t="shared" si="2"/>
        <v>8.8879999999999999</v>
      </c>
      <c r="P24" s="85"/>
    </row>
    <row r="25" spans="2:16">
      <c r="B25" s="125" t="s">
        <v>608</v>
      </c>
      <c r="C25" s="78">
        <f t="shared" si="3"/>
        <v>3.6640949300000001</v>
      </c>
      <c r="D25" s="78">
        <f t="shared" si="4"/>
        <v>2.0174590000000001</v>
      </c>
      <c r="E25" s="78">
        <f t="shared" si="5"/>
        <v>9.2452529999999982</v>
      </c>
      <c r="F25" s="78">
        <f t="shared" si="6"/>
        <v>12.305971000000001</v>
      </c>
      <c r="G25" s="78">
        <f t="shared" si="7"/>
        <v>9.8469999999999995</v>
      </c>
      <c r="H25" s="78">
        <f t="shared" si="8"/>
        <v>14.319112000000002</v>
      </c>
      <c r="K25" s="87" t="s">
        <v>605</v>
      </c>
      <c r="L25" s="85">
        <f t="shared" ref="L25:L30" si="9">L24+E7</f>
        <v>2.2999100000000001</v>
      </c>
      <c r="M25" s="85">
        <f t="shared" ref="M25:M30" si="10">M24+G7</f>
        <v>9.8319069999999993</v>
      </c>
      <c r="N25" s="85">
        <f t="shared" ref="N25:N30" si="11">N24+I7</f>
        <v>15.512404</v>
      </c>
      <c r="O25" s="85">
        <f t="shared" ref="O25:O30" si="12">O24+K7</f>
        <v>11</v>
      </c>
      <c r="P25" s="85"/>
    </row>
    <row r="26" spans="2:16">
      <c r="B26" s="125" t="s">
        <v>609</v>
      </c>
      <c r="C26" s="78">
        <f t="shared" si="3"/>
        <v>4.1273044700000003</v>
      </c>
      <c r="D26" s="78">
        <f t="shared" si="4"/>
        <v>2.185219</v>
      </c>
      <c r="E26" s="78">
        <f t="shared" si="5"/>
        <v>9.4923529999999996</v>
      </c>
      <c r="F26" s="78">
        <f t="shared" si="6"/>
        <v>13.129971000000001</v>
      </c>
      <c r="G26" s="78">
        <f>L11</f>
        <v>10.02</v>
      </c>
      <c r="H26" s="78">
        <f t="shared" si="8"/>
        <v>15.419112000000002</v>
      </c>
      <c r="K26" s="86" t="s">
        <v>606</v>
      </c>
      <c r="L26" s="85">
        <f t="shared" si="9"/>
        <v>2.51458</v>
      </c>
      <c r="M26" s="85">
        <f t="shared" si="10"/>
        <v>11.829837999999999</v>
      </c>
      <c r="N26" s="85">
        <f t="shared" si="11"/>
        <v>17.105763</v>
      </c>
      <c r="O26" s="85">
        <f t="shared" si="12"/>
        <v>12.429</v>
      </c>
      <c r="P26" s="85"/>
    </row>
    <row r="27" spans="2:16">
      <c r="B27" s="125" t="s">
        <v>610</v>
      </c>
      <c r="C27" s="78">
        <f t="shared" si="3"/>
        <v>4.4522290700000005</v>
      </c>
      <c r="D27" s="78">
        <f t="shared" si="4"/>
        <v>2.339763</v>
      </c>
      <c r="E27" s="78">
        <f t="shared" si="5"/>
        <v>10.417633</v>
      </c>
      <c r="F27" s="78">
        <f t="shared" si="6"/>
        <v>13.924104000000002</v>
      </c>
      <c r="G27" s="78">
        <f>L12</f>
        <v>10.231999999999999</v>
      </c>
      <c r="H27" s="78">
        <f t="shared" si="8"/>
        <v>16.919112000000002</v>
      </c>
      <c r="K27" s="86" t="s">
        <v>607</v>
      </c>
      <c r="L27" s="85">
        <f t="shared" si="9"/>
        <v>2.6787999999999998</v>
      </c>
      <c r="M27" s="85">
        <f t="shared" si="10"/>
        <v>12.228927999999998</v>
      </c>
      <c r="N27" s="85">
        <f t="shared" si="11"/>
        <v>18.266763000000001</v>
      </c>
      <c r="O27" s="85">
        <f t="shared" si="12"/>
        <v>13.446</v>
      </c>
      <c r="P27" s="85"/>
    </row>
    <row r="28" spans="2:16">
      <c r="B28" s="123" t="s">
        <v>611</v>
      </c>
      <c r="C28" s="80">
        <f t="shared" si="3"/>
        <v>4.7127690700000002</v>
      </c>
      <c r="D28" s="80">
        <f t="shared" si="4"/>
        <v>2.9894269999999996</v>
      </c>
      <c r="E28" s="80">
        <f t="shared" si="5"/>
        <v>12.299885</v>
      </c>
      <c r="F28" s="80">
        <f t="shared" si="6"/>
        <v>14.616104000000002</v>
      </c>
      <c r="G28" s="80">
        <f>L13</f>
        <v>10.875036</v>
      </c>
      <c r="H28" s="80"/>
      <c r="K28" s="87" t="s">
        <v>608</v>
      </c>
      <c r="L28" s="85">
        <f t="shared" si="9"/>
        <v>2.847089</v>
      </c>
      <c r="M28" s="85">
        <f t="shared" si="10"/>
        <v>12.613427999999997</v>
      </c>
      <c r="N28" s="85">
        <f t="shared" si="11"/>
        <v>18.918763000000002</v>
      </c>
      <c r="O28" s="85">
        <f t="shared" si="12"/>
        <v>13.616</v>
      </c>
      <c r="P28" s="85"/>
    </row>
    <row r="29" spans="2:16">
      <c r="B29" s="123" t="s">
        <v>612</v>
      </c>
      <c r="C29" s="80">
        <f t="shared" si="3"/>
        <v>5.0321390700000004</v>
      </c>
      <c r="D29" s="80">
        <f t="shared" si="4"/>
        <v>4.3172289999999993</v>
      </c>
      <c r="E29" s="80">
        <f t="shared" si="5"/>
        <v>14.528445</v>
      </c>
      <c r="F29" s="80">
        <f t="shared" si="6"/>
        <v>15.933104000000002</v>
      </c>
      <c r="G29" s="80">
        <f>L14</f>
        <v>12.267077</v>
      </c>
      <c r="H29" s="80"/>
      <c r="K29" s="87" t="s">
        <v>609</v>
      </c>
      <c r="L29" s="85">
        <f t="shared" si="9"/>
        <v>3.0148489999999999</v>
      </c>
      <c r="M29" s="85">
        <f t="shared" si="10"/>
        <v>12.860527999999997</v>
      </c>
      <c r="N29" s="85">
        <f t="shared" si="11"/>
        <v>19.742763000000004</v>
      </c>
      <c r="O29" s="85">
        <f t="shared" si="12"/>
        <v>13.789</v>
      </c>
      <c r="P29" s="85"/>
    </row>
    <row r="30" spans="2:16">
      <c r="B30" s="123" t="s">
        <v>613</v>
      </c>
      <c r="C30" s="80">
        <f t="shared" si="3"/>
        <v>5.2818590700000003</v>
      </c>
      <c r="D30" s="80">
        <f t="shared" si="4"/>
        <v>5.7079379999999995</v>
      </c>
      <c r="E30" s="80">
        <f t="shared" si="5"/>
        <v>17.030425000000001</v>
      </c>
      <c r="F30" s="80">
        <f t="shared" si="6"/>
        <v>17.693103999999998</v>
      </c>
      <c r="G30" s="80">
        <f>L15</f>
        <v>14.283155000000001</v>
      </c>
      <c r="H30" s="80"/>
      <c r="K30" s="87" t="s">
        <v>610</v>
      </c>
      <c r="L30" s="85">
        <f t="shared" si="9"/>
        <v>3.1693929999999999</v>
      </c>
      <c r="M30" s="85">
        <f t="shared" si="10"/>
        <v>13.785807999999998</v>
      </c>
      <c r="N30" s="85">
        <f t="shared" si="11"/>
        <v>20.536896000000002</v>
      </c>
      <c r="O30" s="85">
        <f t="shared" si="12"/>
        <v>14.000999999999999</v>
      </c>
      <c r="P30" s="85"/>
    </row>
    <row r="32" spans="2:16" ht="28.9">
      <c r="B32" s="124" t="s">
        <v>617</v>
      </c>
      <c r="C32" s="62"/>
      <c r="D32" s="62"/>
      <c r="E32" s="62"/>
      <c r="F32" s="62"/>
      <c r="G32" s="62"/>
      <c r="H32" s="62"/>
    </row>
    <row r="33" spans="2:13">
      <c r="B33" s="120"/>
      <c r="C33" s="63" t="s">
        <v>571</v>
      </c>
      <c r="D33" s="63" t="s">
        <v>572</v>
      </c>
      <c r="E33" s="63" t="s">
        <v>486</v>
      </c>
      <c r="F33" s="63" t="s">
        <v>487</v>
      </c>
      <c r="G33" s="63" t="s">
        <v>452</v>
      </c>
      <c r="H33" s="63" t="s">
        <v>453</v>
      </c>
    </row>
    <row r="34" spans="2:13">
      <c r="B34" s="123" t="s">
        <v>611</v>
      </c>
      <c r="C34" s="79">
        <f>C13</f>
        <v>0.26053999999999994</v>
      </c>
      <c r="D34" s="79">
        <f>E13</f>
        <v>0.64966400000000002</v>
      </c>
      <c r="E34" s="79">
        <f>G13</f>
        <v>1.882252</v>
      </c>
      <c r="F34" s="79">
        <f>I13</f>
        <v>0.69199999999999995</v>
      </c>
      <c r="G34" s="79">
        <f>K13</f>
        <v>0.64303599999999994</v>
      </c>
      <c r="H34" s="79">
        <f>N13</f>
        <v>0</v>
      </c>
    </row>
    <row r="35" spans="2:13">
      <c r="B35" s="126" t="s">
        <v>612</v>
      </c>
      <c r="C35" s="79">
        <f>C34+C14</f>
        <v>0.57990999999999993</v>
      </c>
      <c r="D35" s="79">
        <f>D34+E14</f>
        <v>1.9774659999999997</v>
      </c>
      <c r="E35" s="79">
        <f>E34+G14</f>
        <v>4.1108120000000001</v>
      </c>
      <c r="F35" s="79">
        <f>F34+I14</f>
        <v>2.0089999999999999</v>
      </c>
      <c r="G35" s="79">
        <f>G34+K14</f>
        <v>2.0350769999999998</v>
      </c>
      <c r="H35" s="79">
        <f t="shared" ref="H35:H36" si="13">N14</f>
        <v>0</v>
      </c>
    </row>
    <row r="36" spans="2:13">
      <c r="B36" s="126" t="s">
        <v>613</v>
      </c>
      <c r="C36" s="79">
        <f>C35+C15</f>
        <v>0.82962999999999987</v>
      </c>
      <c r="D36" s="79">
        <f>D35+E15</f>
        <v>3.3681749999999999</v>
      </c>
      <c r="E36" s="79">
        <f>E35+G15</f>
        <v>6.6127920000000007</v>
      </c>
      <c r="F36" s="79">
        <f>F35+I15</f>
        <v>3.7690000000000001</v>
      </c>
      <c r="G36" s="79">
        <f>G35+K15</f>
        <v>4.0511549999999996</v>
      </c>
      <c r="H36" s="79">
        <f t="shared" si="13"/>
        <v>0</v>
      </c>
    </row>
    <row r="37" spans="2:13">
      <c r="B37" s="127" t="s">
        <v>602</v>
      </c>
      <c r="C37" s="82">
        <f>C36+E4</f>
        <v>1.0183799999999998</v>
      </c>
      <c r="D37" s="82">
        <f>D36+G4</f>
        <v>4.9231559999999996</v>
      </c>
      <c r="E37" s="82">
        <f>E36+I4</f>
        <v>9.1217880000000005</v>
      </c>
      <c r="F37" s="82">
        <f>F36+K4</f>
        <v>4.67</v>
      </c>
      <c r="G37" s="79">
        <f>G36+M4</f>
        <v>7.2050020000000004</v>
      </c>
      <c r="H37" s="79">
        <v>0</v>
      </c>
      <c r="J37" s="64"/>
      <c r="K37" s="64"/>
      <c r="L37" s="64"/>
      <c r="M37" s="64"/>
    </row>
    <row r="38" spans="2:13">
      <c r="B38" s="127" t="s">
        <v>616</v>
      </c>
      <c r="C38" s="82">
        <f>C37+E5</f>
        <v>1.3521099999999999</v>
      </c>
      <c r="D38" s="82">
        <f>D37+G5</f>
        <v>6.2370809999999999</v>
      </c>
      <c r="E38" s="82">
        <f>E37+I5</f>
        <v>11.275525</v>
      </c>
      <c r="F38" s="82">
        <f>F37+K5</f>
        <v>6.5670000000000002</v>
      </c>
      <c r="G38" s="79">
        <f>G37+M5</f>
        <v>9.2525030000000008</v>
      </c>
      <c r="H38" s="79">
        <v>0</v>
      </c>
    </row>
    <row r="39" spans="2:13">
      <c r="B39" s="127" t="s">
        <v>604</v>
      </c>
      <c r="C39" s="82">
        <f>C38+E6</f>
        <v>1.8173299999999999</v>
      </c>
      <c r="D39" s="82">
        <f>D38+G6</f>
        <v>7.8186919999999995</v>
      </c>
      <c r="E39" s="82">
        <f>E38+I6</f>
        <v>13.392810000000001</v>
      </c>
      <c r="F39" s="82">
        <f>F38+K6</f>
        <v>8.8879999999999999</v>
      </c>
      <c r="G39" s="79">
        <f>G38+M6</f>
        <v>11.407093000000001</v>
      </c>
      <c r="H39" s="79">
        <v>0</v>
      </c>
    </row>
    <row r="40" spans="2:13">
      <c r="B40" s="128" t="s">
        <v>618</v>
      </c>
      <c r="C40" s="83">
        <f>C39</f>
        <v>1.8173299999999999</v>
      </c>
      <c r="D40" s="83">
        <f t="shared" ref="D40:E40" si="14">D39</f>
        <v>7.8186919999999995</v>
      </c>
      <c r="E40" s="83">
        <f t="shared" si="14"/>
        <v>13.392810000000001</v>
      </c>
      <c r="F40" s="83">
        <f>F39</f>
        <v>8.8879999999999999</v>
      </c>
      <c r="G40" s="79">
        <f>G39</f>
        <v>11.407093000000001</v>
      </c>
      <c r="H40" s="79">
        <f>H39</f>
        <v>0</v>
      </c>
    </row>
    <row r="42" spans="2:13" ht="28.9">
      <c r="B42" s="124" t="s">
        <v>619</v>
      </c>
      <c r="C42" s="67"/>
      <c r="D42" s="62"/>
      <c r="E42" s="62"/>
      <c r="F42" s="62"/>
      <c r="G42" s="62"/>
      <c r="H42" s="62"/>
    </row>
    <row r="43" spans="2:13">
      <c r="B43" s="129"/>
      <c r="C43" s="135">
        <v>2017</v>
      </c>
      <c r="D43" s="135">
        <v>2018</v>
      </c>
      <c r="E43" s="135">
        <v>2019</v>
      </c>
      <c r="F43" s="135">
        <v>2020</v>
      </c>
      <c r="G43" s="135">
        <v>2021</v>
      </c>
      <c r="H43" s="135">
        <v>2022</v>
      </c>
    </row>
    <row r="44" spans="2:13">
      <c r="B44" s="130" t="s">
        <v>605</v>
      </c>
      <c r="C44" s="78">
        <f>C7</f>
        <v>0.94761822000000018</v>
      </c>
      <c r="D44" s="78">
        <f>E7</f>
        <v>0.48258000000000006</v>
      </c>
      <c r="E44" s="78">
        <f>G7</f>
        <v>2.0132150000000002</v>
      </c>
      <c r="F44" s="78">
        <f>I7</f>
        <v>2.1195940000000002</v>
      </c>
      <c r="G44" s="78">
        <f>K7</f>
        <v>2.1120000000000001</v>
      </c>
      <c r="H44" s="78">
        <f>L7</f>
        <v>7.2309999999999999</v>
      </c>
    </row>
    <row r="45" spans="2:13">
      <c r="B45" s="131" t="s">
        <v>606</v>
      </c>
      <c r="C45" s="78">
        <f>C44+C8</f>
        <v>1.6556294</v>
      </c>
      <c r="D45" s="78">
        <f>D44+E8</f>
        <v>0.69725000000000015</v>
      </c>
      <c r="E45" s="78">
        <f>E44+G8</f>
        <v>4.0111460000000001</v>
      </c>
      <c r="F45" s="78">
        <f>F44+I8</f>
        <v>3.7129530000000002</v>
      </c>
      <c r="G45" s="78">
        <f t="shared" ref="G45:H49" si="15">G44+K8</f>
        <v>3.5410000000000004</v>
      </c>
      <c r="H45" s="78">
        <f t="shared" si="15"/>
        <v>15.891</v>
      </c>
    </row>
    <row r="46" spans="2:13">
      <c r="B46" s="131" t="s">
        <v>607</v>
      </c>
      <c r="C46" s="78">
        <f>C45+C9</f>
        <v>1.9359950400000001</v>
      </c>
      <c r="D46" s="78">
        <f>D45+E9</f>
        <v>0.86147000000000018</v>
      </c>
      <c r="E46" s="78">
        <f>E45+G9</f>
        <v>4.4102360000000003</v>
      </c>
      <c r="F46" s="78">
        <f>F45+I9</f>
        <v>4.8739530000000002</v>
      </c>
      <c r="G46" s="78">
        <f t="shared" si="15"/>
        <v>4.5579999999999998</v>
      </c>
      <c r="H46" s="78">
        <f t="shared" si="15"/>
        <v>25.567999999999998</v>
      </c>
    </row>
    <row r="47" spans="2:13">
      <c r="B47" s="130" t="s">
        <v>608</v>
      </c>
      <c r="C47" s="78">
        <f>C46+C10</f>
        <v>2.4623722100000003</v>
      </c>
      <c r="D47" s="78">
        <f>D46+E10</f>
        <v>1.0297590000000001</v>
      </c>
      <c r="E47" s="78">
        <f>E46+G10</f>
        <v>4.7947360000000003</v>
      </c>
      <c r="F47" s="78">
        <f>F46+I10</f>
        <v>5.5259530000000003</v>
      </c>
      <c r="G47" s="78">
        <f t="shared" si="15"/>
        <v>4.7279999999999998</v>
      </c>
      <c r="H47" s="78">
        <f t="shared" si="15"/>
        <v>35.414999999999999</v>
      </c>
    </row>
    <row r="48" spans="2:13">
      <c r="B48" s="130" t="s">
        <v>609</v>
      </c>
      <c r="C48" s="78">
        <f>C47+C11</f>
        <v>2.9255817500000005</v>
      </c>
      <c r="D48" s="78">
        <f>D47+E11</f>
        <v>1.1975190000000002</v>
      </c>
      <c r="E48" s="78">
        <f>E47+G11</f>
        <v>5.041836</v>
      </c>
      <c r="F48" s="78">
        <f>F47+I11</f>
        <v>6.3499530000000002</v>
      </c>
      <c r="G48" s="78">
        <f t="shared" si="15"/>
        <v>4.9009999999999998</v>
      </c>
      <c r="H48" s="78">
        <f t="shared" si="15"/>
        <v>45.435000000000002</v>
      </c>
    </row>
    <row r="49" spans="2:8">
      <c r="B49" s="130" t="s">
        <v>610</v>
      </c>
      <c r="C49" s="78">
        <f>C48+C12</f>
        <v>3.2505063500000007</v>
      </c>
      <c r="D49" s="78">
        <f>D48+E12</f>
        <v>1.3520630000000002</v>
      </c>
      <c r="E49" s="78">
        <f>E48+G12</f>
        <v>5.9671159999999999</v>
      </c>
      <c r="F49" s="78">
        <f>F48+I12</f>
        <v>7.1440860000000006</v>
      </c>
      <c r="G49" s="78">
        <f t="shared" si="15"/>
        <v>5.1129999999999995</v>
      </c>
      <c r="H49" s="78">
        <f t="shared" si="15"/>
        <v>55.667000000000002</v>
      </c>
    </row>
    <row r="50" spans="2:8">
      <c r="B50" s="128" t="s">
        <v>620</v>
      </c>
      <c r="C50" s="84">
        <f>C49</f>
        <v>3.2505063500000007</v>
      </c>
      <c r="D50" s="84">
        <f t="shared" ref="D50:F50" si="16">D49</f>
        <v>1.3520630000000002</v>
      </c>
      <c r="E50" s="84">
        <f t="shared" si="16"/>
        <v>5.9671159999999999</v>
      </c>
      <c r="F50" s="84">
        <f t="shared" si="16"/>
        <v>7.1440860000000006</v>
      </c>
      <c r="G50" s="84">
        <f>G47</f>
        <v>4.7279999999999998</v>
      </c>
      <c r="H50" s="84">
        <f>H47</f>
        <v>35.414999999999999</v>
      </c>
    </row>
    <row r="52" spans="2:8" hidden="1">
      <c r="B52" s="124"/>
      <c r="C52" s="63"/>
      <c r="D52" s="63"/>
      <c r="E52" s="63"/>
      <c r="F52" s="63"/>
      <c r="G52" s="89"/>
    </row>
    <row r="53" spans="2:8" hidden="1">
      <c r="B53" s="128"/>
      <c r="C53" s="88"/>
      <c r="D53" s="88"/>
      <c r="E53" s="88"/>
      <c r="F53" s="88"/>
      <c r="G53" s="90"/>
    </row>
    <row r="55" spans="2:8">
      <c r="B55" s="132" t="s">
        <v>621</v>
      </c>
    </row>
    <row r="56" spans="2:8" ht="57.6">
      <c r="B56" s="133" t="s">
        <v>622</v>
      </c>
    </row>
    <row r="57" spans="2:8" ht="43.15">
      <c r="B57" s="133" t="s">
        <v>623</v>
      </c>
    </row>
  </sheetData>
  <phoneticPr fontId="19" type="noConversion"/>
  <pageMargins left="0.7" right="0.7" top="0.75" bottom="0.75" header="0.3" footer="0.3"/>
  <pageSetup paperSize="9" orientation="portrait" r:id="rId1"/>
  <customProperties>
    <customPr name="GUID" r:id="rId2"/>
  </customProperties>
  <drawing r:id="rId3"/>
  <legacy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CE893-D5DB-4203-A986-0752D96CA487}">
  <sheetPr>
    <tabColor rgb="FF00B050"/>
  </sheetPr>
  <dimension ref="A1:V1599"/>
  <sheetViews>
    <sheetView zoomScaleNormal="100" workbookViewId="0">
      <pane xSplit="2" ySplit="4" topLeftCell="C20" activePane="bottomRight" state="frozen"/>
      <selection pane="bottomRight" activeCell="B1" sqref="B1"/>
      <selection pane="bottomLeft" activeCell="M28" sqref="M28"/>
      <selection pane="topRight" activeCell="M28" sqref="M28"/>
    </sheetView>
  </sheetViews>
  <sheetFormatPr defaultColWidth="9.42578125" defaultRowHeight="14.45"/>
  <cols>
    <col min="1" max="1" width="1.5703125" style="241" customWidth="1"/>
    <col min="2" max="2" width="12" style="241" customWidth="1"/>
    <col min="3" max="16384" width="9.42578125" style="241"/>
  </cols>
  <sheetData>
    <row r="1" spans="1:9" s="239" customFormat="1" ht="22.5" customHeight="1">
      <c r="A1" s="239" t="s">
        <v>624</v>
      </c>
      <c r="C1" s="240"/>
    </row>
    <row r="2" spans="1:9">
      <c r="B2" s="241" t="s">
        <v>625</v>
      </c>
    </row>
    <row r="4" spans="1:9" ht="27" customHeight="1">
      <c r="B4" s="242"/>
      <c r="C4" s="242" t="s">
        <v>626</v>
      </c>
      <c r="D4" s="242" t="s">
        <v>627</v>
      </c>
      <c r="E4" s="242" t="s">
        <v>484</v>
      </c>
      <c r="F4" s="242" t="s">
        <v>485</v>
      </c>
      <c r="G4" s="242" t="s">
        <v>486</v>
      </c>
      <c r="H4" s="242" t="s">
        <v>487</v>
      </c>
      <c r="I4" s="242" t="s">
        <v>452</v>
      </c>
    </row>
    <row r="5" spans="1:9" hidden="1">
      <c r="B5" s="242"/>
      <c r="C5" s="242"/>
      <c r="D5" s="242"/>
      <c r="E5" s="242"/>
      <c r="F5" s="242"/>
      <c r="G5" s="242"/>
      <c r="H5" s="242"/>
      <c r="I5" s="242"/>
    </row>
    <row r="6" spans="1:9" hidden="1">
      <c r="B6" s="242"/>
      <c r="C6" s="242"/>
      <c r="D6" s="242"/>
      <c r="E6" s="242"/>
      <c r="F6" s="242"/>
      <c r="G6" s="242"/>
      <c r="H6" s="242"/>
      <c r="I6" s="242"/>
    </row>
    <row r="7" spans="1:9" hidden="1">
      <c r="B7" s="242"/>
      <c r="C7" s="242"/>
      <c r="D7" s="242"/>
      <c r="E7" s="242"/>
      <c r="F7" s="242"/>
      <c r="G7" s="242"/>
      <c r="H7" s="242"/>
      <c r="I7" s="242"/>
    </row>
    <row r="8" spans="1:9" hidden="1">
      <c r="B8" s="242"/>
      <c r="C8" s="242"/>
      <c r="D8" s="242"/>
      <c r="E8" s="242"/>
      <c r="F8" s="242"/>
      <c r="G8" s="242"/>
      <c r="H8" s="242"/>
      <c r="I8" s="242"/>
    </row>
    <row r="9" spans="1:9" hidden="1">
      <c r="B9" s="242"/>
      <c r="C9" s="242"/>
      <c r="D9" s="242"/>
      <c r="E9" s="242"/>
      <c r="F9" s="242"/>
      <c r="G9" s="242"/>
      <c r="H9" s="242"/>
      <c r="I9" s="242"/>
    </row>
    <row r="10" spans="1:9" hidden="1">
      <c r="B10" s="242"/>
      <c r="C10" s="242"/>
      <c r="D10" s="242"/>
      <c r="E10" s="242"/>
      <c r="F10" s="242"/>
      <c r="G10" s="242"/>
      <c r="H10" s="242"/>
      <c r="I10" s="242"/>
    </row>
    <row r="11" spans="1:9" hidden="1">
      <c r="B11" s="242"/>
      <c r="C11" s="242"/>
      <c r="D11" s="242"/>
      <c r="E11" s="242"/>
      <c r="F11" s="242"/>
      <c r="G11" s="242"/>
      <c r="H11" s="242"/>
      <c r="I11" s="242"/>
    </row>
    <row r="12" spans="1:9" hidden="1">
      <c r="B12" s="242"/>
      <c r="C12" s="242"/>
      <c r="D12" s="242"/>
      <c r="E12" s="242"/>
      <c r="F12" s="242"/>
      <c r="G12" s="242"/>
      <c r="H12" s="242"/>
      <c r="I12" s="242"/>
    </row>
    <row r="13" spans="1:9" hidden="1">
      <c r="B13" s="242"/>
      <c r="C13" s="242"/>
      <c r="D13" s="242"/>
      <c r="E13" s="242"/>
      <c r="F13" s="242"/>
      <c r="G13" s="242"/>
      <c r="H13" s="242"/>
      <c r="I13" s="242"/>
    </row>
    <row r="14" spans="1:9" hidden="1">
      <c r="B14" s="242"/>
      <c r="C14" s="242"/>
      <c r="D14" s="242"/>
      <c r="E14" s="242"/>
      <c r="F14" s="242"/>
      <c r="G14" s="242"/>
      <c r="H14" s="242"/>
      <c r="I14" s="242"/>
    </row>
    <row r="15" spans="1:9" hidden="1">
      <c r="B15" s="242"/>
      <c r="C15" s="242"/>
      <c r="D15" s="242"/>
      <c r="E15" s="242"/>
      <c r="F15" s="242"/>
      <c r="G15" s="242"/>
      <c r="H15" s="242"/>
      <c r="I15" s="242"/>
    </row>
    <row r="16" spans="1:9" hidden="1">
      <c r="B16" s="242"/>
      <c r="C16" s="242"/>
      <c r="D16" s="242"/>
      <c r="E16" s="242"/>
      <c r="F16" s="242"/>
      <c r="G16" s="242"/>
      <c r="H16" s="242"/>
      <c r="I16" s="242"/>
    </row>
    <row r="17" spans="2:10" hidden="1">
      <c r="B17" s="242"/>
      <c r="C17" s="242"/>
      <c r="D17" s="242"/>
      <c r="E17" s="242"/>
      <c r="F17" s="242"/>
      <c r="G17" s="242"/>
      <c r="H17" s="242"/>
      <c r="I17" s="242"/>
    </row>
    <row r="18" spans="2:10" hidden="1">
      <c r="B18" s="242"/>
      <c r="C18" s="242"/>
      <c r="D18" s="242"/>
      <c r="E18" s="242"/>
      <c r="F18" s="242"/>
      <c r="G18" s="242"/>
      <c r="H18" s="242"/>
      <c r="I18" s="242"/>
    </row>
    <row r="19" spans="2:10" hidden="1">
      <c r="B19" s="242"/>
      <c r="C19" s="242">
        <v>999</v>
      </c>
      <c r="D19" s="243">
        <v>1301.4588031470003</v>
      </c>
      <c r="E19" s="243">
        <v>844.46614676400009</v>
      </c>
      <c r="F19" s="243">
        <v>932.19479348999994</v>
      </c>
      <c r="G19" s="243">
        <v>1417</v>
      </c>
      <c r="H19" s="243"/>
      <c r="I19" s="243"/>
    </row>
    <row r="20" spans="2:10">
      <c r="B20" s="244">
        <v>41913</v>
      </c>
      <c r="C20" s="243">
        <v>999.47404175099996</v>
      </c>
      <c r="D20" s="243">
        <v>1305.5213644620001</v>
      </c>
      <c r="E20" s="243">
        <v>870.92303721300004</v>
      </c>
      <c r="F20" s="243">
        <v>927</v>
      </c>
      <c r="G20" s="243">
        <v>1406</v>
      </c>
      <c r="H20" s="243">
        <v>1180</v>
      </c>
      <c r="I20" s="243">
        <v>1522</v>
      </c>
      <c r="J20" s="245"/>
    </row>
    <row r="21" spans="2:10">
      <c r="B21" s="244">
        <v>41914</v>
      </c>
      <c r="C21" s="243">
        <v>1023.3771376919999</v>
      </c>
      <c r="D21" s="243">
        <v>1328.7198321390001</v>
      </c>
      <c r="E21" s="243">
        <v>935.10347590499998</v>
      </c>
      <c r="F21" s="243">
        <v>1027</v>
      </c>
      <c r="G21" s="243">
        <v>1412</v>
      </c>
      <c r="H21" s="243">
        <v>1200</v>
      </c>
      <c r="I21" s="243">
        <v>1529</v>
      </c>
      <c r="J21" s="245"/>
    </row>
    <row r="22" spans="2:10">
      <c r="B22" s="244">
        <v>41915</v>
      </c>
      <c r="C22" s="243">
        <v>1046.8580074020001</v>
      </c>
      <c r="D22" s="243">
        <v>1346.952734169</v>
      </c>
      <c r="E22" s="243">
        <v>980.06646072000001</v>
      </c>
      <c r="F22" s="243">
        <v>1038</v>
      </c>
      <c r="G22" s="243">
        <v>1414</v>
      </c>
      <c r="H22" s="243">
        <v>1218</v>
      </c>
      <c r="I22" s="243">
        <v>1546</v>
      </c>
      <c r="J22" s="245"/>
    </row>
    <row r="23" spans="2:10">
      <c r="B23" s="244">
        <v>41916</v>
      </c>
      <c r="C23" s="243">
        <v>1074.3938361420001</v>
      </c>
      <c r="D23" s="243">
        <v>1355.5779016170002</v>
      </c>
      <c r="E23" s="243">
        <v>1014.862209003</v>
      </c>
      <c r="F23" s="243">
        <v>1050</v>
      </c>
      <c r="G23" s="243">
        <v>1402</v>
      </c>
      <c r="H23" s="243">
        <v>1256</v>
      </c>
      <c r="I23" s="243">
        <v>1567</v>
      </c>
      <c r="J23" s="245"/>
    </row>
    <row r="24" spans="2:10">
      <c r="B24" s="244">
        <v>41917</v>
      </c>
      <c r="C24" s="243">
        <v>1094.3026774080001</v>
      </c>
      <c r="D24" s="243">
        <v>1360.7877627330001</v>
      </c>
      <c r="E24" s="243">
        <v>1031.158684563</v>
      </c>
      <c r="F24" s="243">
        <v>1057</v>
      </c>
      <c r="G24" s="243">
        <v>1395</v>
      </c>
      <c r="H24" s="243">
        <v>1286</v>
      </c>
      <c r="I24" s="243">
        <v>1564</v>
      </c>
      <c r="J24" s="245"/>
    </row>
    <row r="25" spans="2:10">
      <c r="B25" s="244">
        <v>41918</v>
      </c>
      <c r="C25" s="243">
        <v>1115.8518490469999</v>
      </c>
      <c r="D25" s="243">
        <v>1351.6539906540002</v>
      </c>
      <c r="E25" s="243">
        <v>1059.8295833249999</v>
      </c>
      <c r="F25" s="243">
        <v>1058</v>
      </c>
      <c r="G25" s="243">
        <v>1407</v>
      </c>
      <c r="H25" s="243">
        <v>1297</v>
      </c>
      <c r="I25" s="243">
        <v>1556</v>
      </c>
      <c r="J25" s="245"/>
    </row>
    <row r="26" spans="2:10">
      <c r="B26" s="244">
        <v>41919</v>
      </c>
      <c r="C26" s="243">
        <v>1147.2599402700002</v>
      </c>
      <c r="D26" s="243">
        <v>1346.4132259170001</v>
      </c>
      <c r="E26" s="243">
        <v>1089.2656985489998</v>
      </c>
      <c r="F26" s="243">
        <v>1059</v>
      </c>
      <c r="G26" s="243">
        <v>1422</v>
      </c>
      <c r="H26" s="243">
        <v>1320</v>
      </c>
      <c r="I26" s="243">
        <v>1542</v>
      </c>
      <c r="J26" s="245"/>
    </row>
    <row r="27" spans="2:10">
      <c r="B27" s="244">
        <v>41920</v>
      </c>
      <c r="C27" s="243">
        <v>1169.5602977400001</v>
      </c>
      <c r="D27" s="243">
        <v>1323.588824979</v>
      </c>
      <c r="E27" s="243">
        <v>1126.834088475</v>
      </c>
      <c r="F27" s="243">
        <v>1070</v>
      </c>
      <c r="G27" s="243">
        <v>1425</v>
      </c>
      <c r="H27" s="243">
        <v>1338</v>
      </c>
      <c r="I27" s="243">
        <v>1548</v>
      </c>
      <c r="J27" s="245"/>
    </row>
    <row r="28" spans="2:10">
      <c r="B28" s="244">
        <v>41921</v>
      </c>
      <c r="C28" s="243">
        <v>1173.6817137330002</v>
      </c>
      <c r="D28" s="243">
        <v>1339.2448105620001</v>
      </c>
      <c r="E28" s="243">
        <v>1150.172815032</v>
      </c>
      <c r="F28" s="243">
        <v>1080</v>
      </c>
      <c r="G28" s="243">
        <v>1427</v>
      </c>
      <c r="H28" s="243">
        <v>1348</v>
      </c>
      <c r="I28" s="243">
        <v>1550</v>
      </c>
      <c r="J28" s="245"/>
    </row>
    <row r="29" spans="2:10">
      <c r="B29" s="244">
        <v>41922</v>
      </c>
      <c r="C29" s="243">
        <v>1187.9180578499997</v>
      </c>
      <c r="D29" s="243">
        <v>1349.4310412279999</v>
      </c>
      <c r="E29" s="243">
        <v>1145.4294289890001</v>
      </c>
      <c r="F29" s="243">
        <v>1092</v>
      </c>
      <c r="G29" s="243">
        <v>1427</v>
      </c>
      <c r="H29" s="243">
        <v>1361</v>
      </c>
      <c r="I29" s="243">
        <v>1565</v>
      </c>
      <c r="J29" s="245"/>
    </row>
    <row r="30" spans="2:10">
      <c r="B30" s="244">
        <v>41923</v>
      </c>
      <c r="C30" s="243">
        <v>1222.816877103</v>
      </c>
      <c r="D30" s="243">
        <v>1349.9257669109998</v>
      </c>
      <c r="E30" s="243">
        <v>1130.2520067119999</v>
      </c>
      <c r="F30" s="243">
        <v>1122</v>
      </c>
      <c r="G30" s="243">
        <v>1433</v>
      </c>
      <c r="H30" s="243">
        <v>1393</v>
      </c>
      <c r="I30" s="243">
        <v>1585</v>
      </c>
      <c r="J30" s="245"/>
    </row>
    <row r="31" spans="2:10">
      <c r="B31" s="244">
        <v>41924</v>
      </c>
      <c r="C31" s="243">
        <v>1264.745779419</v>
      </c>
      <c r="D31" s="243">
        <v>1306.0430814419999</v>
      </c>
      <c r="E31" s="243">
        <v>1099.9672005510001</v>
      </c>
      <c r="F31" s="243">
        <v>1156</v>
      </c>
      <c r="G31" s="243">
        <v>1446</v>
      </c>
      <c r="H31" s="243">
        <v>1416</v>
      </c>
      <c r="I31" s="243">
        <v>1582</v>
      </c>
      <c r="J31" s="245"/>
    </row>
    <row r="32" spans="2:10">
      <c r="B32" s="244">
        <v>41925</v>
      </c>
      <c r="C32" s="243">
        <v>1285.5556913610001</v>
      </c>
      <c r="D32" s="243">
        <v>1284.7735696379998</v>
      </c>
      <c r="E32" s="243">
        <v>1091.3023974329999</v>
      </c>
      <c r="F32" s="243">
        <v>1202</v>
      </c>
      <c r="G32" s="243">
        <v>1446</v>
      </c>
      <c r="H32" s="243">
        <v>1414</v>
      </c>
      <c r="I32" s="243">
        <v>1582</v>
      </c>
      <c r="J32" s="245"/>
    </row>
    <row r="33" spans="2:10">
      <c r="B33" s="244">
        <v>41926</v>
      </c>
      <c r="C33" s="243">
        <v>1272.250884069</v>
      </c>
      <c r="D33" s="243">
        <v>1260.6498906239997</v>
      </c>
      <c r="E33" s="243">
        <v>1105.0123951229998</v>
      </c>
      <c r="F33" s="243">
        <v>1261</v>
      </c>
      <c r="G33" s="243">
        <v>1450</v>
      </c>
      <c r="H33" s="243">
        <v>1408</v>
      </c>
      <c r="I33" s="243">
        <v>1590</v>
      </c>
      <c r="J33" s="245"/>
    </row>
    <row r="34" spans="2:10">
      <c r="B34" s="244">
        <v>41927</v>
      </c>
      <c r="C34" s="243">
        <v>1265.5706478479999</v>
      </c>
      <c r="D34" s="243">
        <v>1242.5734410059999</v>
      </c>
      <c r="E34" s="243">
        <v>1250</v>
      </c>
      <c r="F34" s="243">
        <v>1272</v>
      </c>
      <c r="G34" s="243">
        <v>1448</v>
      </c>
      <c r="H34" s="243">
        <v>1411</v>
      </c>
      <c r="I34" s="243">
        <v>1591</v>
      </c>
      <c r="J34" s="245"/>
    </row>
    <row r="35" spans="2:10">
      <c r="B35" s="244">
        <v>41928</v>
      </c>
      <c r="C35" s="243">
        <v>1249.8700726709999</v>
      </c>
      <c r="D35" s="243">
        <v>1270.9210460069999</v>
      </c>
      <c r="E35" s="243">
        <v>1212.4559586780001</v>
      </c>
      <c r="F35" s="243">
        <v>1285</v>
      </c>
      <c r="G35" s="243">
        <v>1449</v>
      </c>
      <c r="H35" s="243">
        <v>1394</v>
      </c>
      <c r="I35" s="243">
        <v>1581</v>
      </c>
      <c r="J35" s="245"/>
    </row>
    <row r="36" spans="2:10">
      <c r="B36" s="244">
        <v>41929</v>
      </c>
      <c r="C36" s="243">
        <v>1235.921576574</v>
      </c>
      <c r="D36" s="243">
        <v>1317.2976422609997</v>
      </c>
      <c r="E36" s="243">
        <v>1252.1891655900001</v>
      </c>
      <c r="F36" s="243">
        <v>1326</v>
      </c>
      <c r="G36" s="243">
        <v>1462</v>
      </c>
      <c r="H36" s="243">
        <v>1389</v>
      </c>
      <c r="I36" s="243">
        <v>1577</v>
      </c>
      <c r="J36" s="245"/>
    </row>
    <row r="37" spans="2:10">
      <c r="B37" s="244">
        <v>41930</v>
      </c>
      <c r="C37" s="243">
        <v>1240.520515575</v>
      </c>
      <c r="D37" s="243">
        <v>1329.8421965940001</v>
      </c>
      <c r="E37" s="243">
        <v>1252.6395124170003</v>
      </c>
      <c r="F37" s="243">
        <v>1349</v>
      </c>
      <c r="G37" s="243">
        <v>1465</v>
      </c>
      <c r="H37" s="243">
        <v>1389</v>
      </c>
      <c r="I37" s="243">
        <v>1592</v>
      </c>
      <c r="J37" s="245"/>
    </row>
    <row r="38" spans="2:10">
      <c r="B38" s="244">
        <v>41931</v>
      </c>
      <c r="C38" s="243">
        <v>1248.501388788</v>
      </c>
      <c r="D38" s="243">
        <v>1331.8535299139999</v>
      </c>
      <c r="E38" s="243">
        <v>1231.0322654399999</v>
      </c>
      <c r="F38" s="243">
        <v>1325</v>
      </c>
      <c r="G38" s="243">
        <v>1455</v>
      </c>
      <c r="H38" s="243">
        <v>1391</v>
      </c>
      <c r="I38" s="243">
        <v>1588</v>
      </c>
      <c r="J38" s="245"/>
    </row>
    <row r="39" spans="2:10">
      <c r="B39" s="244">
        <v>41932</v>
      </c>
      <c r="C39" s="243">
        <v>1219.054283382</v>
      </c>
      <c r="D39" s="243">
        <v>1314.7296618119999</v>
      </c>
      <c r="E39" s="243">
        <v>1240.80774933</v>
      </c>
      <c r="F39" s="243">
        <v>1323</v>
      </c>
      <c r="G39" s="243">
        <v>1464</v>
      </c>
      <c r="H39" s="243">
        <v>1401</v>
      </c>
      <c r="I39" s="243">
        <v>1605</v>
      </c>
      <c r="J39" s="245"/>
    </row>
    <row r="40" spans="2:10">
      <c r="B40" s="244">
        <v>41933</v>
      </c>
      <c r="C40" s="243">
        <v>1142.804576343</v>
      </c>
      <c r="D40" s="243">
        <v>1303.0064500919998</v>
      </c>
      <c r="E40" s="243">
        <v>1232.5184654250002</v>
      </c>
      <c r="F40" s="243">
        <v>1355</v>
      </c>
      <c r="G40" s="243">
        <v>1477</v>
      </c>
      <c r="H40" s="243">
        <v>1420</v>
      </c>
      <c r="I40" s="243">
        <v>1604</v>
      </c>
      <c r="J40" s="245"/>
    </row>
    <row r="41" spans="2:10">
      <c r="B41" s="244">
        <v>41934</v>
      </c>
      <c r="C41" s="243">
        <v>1055.2273903469998</v>
      </c>
      <c r="D41" s="243">
        <v>1299.9716963189999</v>
      </c>
      <c r="E41" s="243">
        <v>1266.6529886369999</v>
      </c>
      <c r="F41" s="243">
        <v>1390</v>
      </c>
      <c r="G41" s="243">
        <v>1477</v>
      </c>
      <c r="H41" s="243">
        <v>1429</v>
      </c>
      <c r="I41" s="243">
        <v>1598</v>
      </c>
      <c r="J41" s="245"/>
    </row>
    <row r="42" spans="2:10">
      <c r="B42" s="244">
        <v>41935</v>
      </c>
      <c r="C42" s="243">
        <v>1038.868380099</v>
      </c>
      <c r="D42" s="243">
        <v>1306.3344984299999</v>
      </c>
      <c r="E42" s="243">
        <v>1299.4592322810001</v>
      </c>
      <c r="F42" s="243">
        <v>1400</v>
      </c>
      <c r="G42" s="243">
        <v>1466</v>
      </c>
      <c r="H42" s="243">
        <v>1442</v>
      </c>
      <c r="I42" s="243">
        <v>1586</v>
      </c>
      <c r="J42" s="245"/>
    </row>
    <row r="43" spans="2:10">
      <c r="B43" s="244">
        <v>41936</v>
      </c>
      <c r="C43" s="243">
        <v>1119.5349566909999</v>
      </c>
      <c r="D43" s="243">
        <v>1328.4805779209998</v>
      </c>
      <c r="E43" s="243">
        <v>1288.1998619670001</v>
      </c>
      <c r="F43" s="243">
        <v>1404</v>
      </c>
      <c r="G43" s="243">
        <v>1457</v>
      </c>
      <c r="H43" s="243">
        <v>1452</v>
      </c>
      <c r="I43" s="243">
        <v>1583</v>
      </c>
      <c r="J43" s="245"/>
    </row>
    <row r="44" spans="2:10">
      <c r="B44" s="244">
        <v>41937</v>
      </c>
      <c r="C44" s="243">
        <v>1138.056190713</v>
      </c>
      <c r="D44" s="243">
        <v>1316.832294627</v>
      </c>
      <c r="E44" s="243">
        <v>1288.2980460660001</v>
      </c>
      <c r="F44" s="243">
        <v>1395</v>
      </c>
      <c r="G44" s="243">
        <v>1452</v>
      </c>
      <c r="H44" s="243">
        <v>1486</v>
      </c>
      <c r="I44" s="243">
        <v>1600</v>
      </c>
      <c r="J44" s="245"/>
    </row>
    <row r="45" spans="2:10">
      <c r="B45" s="244">
        <v>41938</v>
      </c>
      <c r="C45" s="243">
        <v>1135.2011596259999</v>
      </c>
      <c r="D45" s="243">
        <v>1310.8770947759999</v>
      </c>
      <c r="E45" s="243">
        <v>1298.0676273390002</v>
      </c>
      <c r="F45" s="243">
        <v>1395</v>
      </c>
      <c r="G45" s="243">
        <v>1458</v>
      </c>
      <c r="H45" s="243">
        <v>1516</v>
      </c>
      <c r="I45" s="243">
        <v>1587</v>
      </c>
      <c r="J45" s="245"/>
    </row>
    <row r="46" spans="2:10">
      <c r="B46" s="244">
        <v>41939</v>
      </c>
      <c r="C46" s="243">
        <v>1131.085986351</v>
      </c>
      <c r="D46" s="243">
        <v>1322.53817394</v>
      </c>
      <c r="E46" s="243">
        <v>1286.6267053080001</v>
      </c>
      <c r="F46" s="243">
        <v>1394</v>
      </c>
      <c r="G46" s="243">
        <v>1473</v>
      </c>
      <c r="H46" s="243">
        <v>1526</v>
      </c>
      <c r="I46" s="243">
        <v>1579</v>
      </c>
      <c r="J46" s="245"/>
    </row>
    <row r="47" spans="2:10">
      <c r="B47" s="244">
        <v>41940</v>
      </c>
      <c r="C47" s="243">
        <v>1135.72678707</v>
      </c>
      <c r="D47" s="243">
        <v>1329.650108349</v>
      </c>
      <c r="E47" s="243">
        <v>1279.073986053</v>
      </c>
      <c r="F47" s="243">
        <v>1393</v>
      </c>
      <c r="G47" s="243">
        <v>1484</v>
      </c>
      <c r="H47" s="243">
        <v>1497</v>
      </c>
      <c r="I47" s="243">
        <v>1595</v>
      </c>
      <c r="J47" s="245"/>
    </row>
    <row r="48" spans="2:10">
      <c r="B48" s="244">
        <v>41941</v>
      </c>
      <c r="C48" s="243">
        <v>1143.4304148210001</v>
      </c>
      <c r="D48" s="243">
        <v>1327.748112711</v>
      </c>
      <c r="E48" s="243">
        <v>1300.7585933130001</v>
      </c>
      <c r="F48" s="243">
        <v>1377</v>
      </c>
      <c r="G48" s="243">
        <v>1486</v>
      </c>
      <c r="H48" s="243">
        <v>1489</v>
      </c>
      <c r="I48" s="243">
        <v>1593</v>
      </c>
      <c r="J48" s="245"/>
    </row>
    <row r="49" spans="2:10">
      <c r="B49" s="244">
        <v>41942</v>
      </c>
      <c r="C49" s="243">
        <v>1137.7436140860002</v>
      </c>
      <c r="D49" s="243">
        <v>1343.8613133569997</v>
      </c>
      <c r="E49" s="243">
        <v>1311.0242739720002</v>
      </c>
      <c r="F49" s="243">
        <v>1353</v>
      </c>
      <c r="G49" s="243">
        <v>1472</v>
      </c>
      <c r="H49" s="243">
        <v>1480</v>
      </c>
      <c r="I49" s="243">
        <v>1606</v>
      </c>
      <c r="J49" s="245"/>
    </row>
    <row r="50" spans="2:10">
      <c r="B50" s="244">
        <v>41943</v>
      </c>
      <c r="C50" s="243">
        <v>1144.3351089630003</v>
      </c>
      <c r="D50" s="243">
        <v>1361.0639025180001</v>
      </c>
      <c r="E50" s="243">
        <v>1279.1882762639998</v>
      </c>
      <c r="F50" s="243">
        <v>1320</v>
      </c>
      <c r="G50" s="243">
        <v>1460</v>
      </c>
      <c r="H50" s="243">
        <v>1485</v>
      </c>
      <c r="I50" s="243">
        <v>1622</v>
      </c>
      <c r="J50" s="245"/>
    </row>
    <row r="51" spans="2:10">
      <c r="B51" s="244">
        <v>41944</v>
      </c>
      <c r="C51" s="243">
        <v>1174.8657807120001</v>
      </c>
      <c r="D51" s="243">
        <v>1372.544428785</v>
      </c>
      <c r="E51" s="243">
        <v>1276.8961556700001</v>
      </c>
      <c r="F51" s="243">
        <v>1281</v>
      </c>
      <c r="G51" s="243">
        <v>1451</v>
      </c>
      <c r="H51" s="243">
        <v>1524</v>
      </c>
      <c r="I51" s="243">
        <v>1636</v>
      </c>
      <c r="J51" s="245"/>
    </row>
    <row r="52" spans="2:10">
      <c r="B52" s="244">
        <v>41945</v>
      </c>
      <c r="C52" s="243">
        <v>1208.6780521349999</v>
      </c>
      <c r="D52" s="243">
        <v>1377.0720624539997</v>
      </c>
      <c r="E52" s="243">
        <v>1286.265421605</v>
      </c>
      <c r="F52" s="243">
        <v>1262</v>
      </c>
      <c r="G52" s="243">
        <v>1452</v>
      </c>
      <c r="H52" s="243">
        <v>1569</v>
      </c>
      <c r="I52" s="243">
        <v>1647</v>
      </c>
      <c r="J52" s="245"/>
    </row>
    <row r="53" spans="2:10">
      <c r="B53" s="244">
        <v>41946</v>
      </c>
      <c r="C53" s="243">
        <v>1207.5604537439999</v>
      </c>
      <c r="D53" s="243">
        <v>1373.0694757230001</v>
      </c>
      <c r="E53" s="243">
        <v>1296.7700116380001</v>
      </c>
      <c r="F53" s="243">
        <v>1260</v>
      </c>
      <c r="G53" s="243">
        <v>1468</v>
      </c>
      <c r="H53" s="243">
        <v>1589</v>
      </c>
      <c r="I53" s="243">
        <v>1635</v>
      </c>
      <c r="J53" s="245"/>
    </row>
    <row r="54" spans="2:10">
      <c r="B54" s="244">
        <v>41947</v>
      </c>
      <c r="C54" s="243">
        <v>1196.928626226</v>
      </c>
      <c r="D54" s="243">
        <v>1352.240287485</v>
      </c>
      <c r="E54" s="243">
        <v>1306.4930526419998</v>
      </c>
      <c r="F54" s="243">
        <v>1292</v>
      </c>
      <c r="G54" s="243">
        <v>1477</v>
      </c>
      <c r="H54" s="243">
        <v>1575</v>
      </c>
      <c r="I54" s="243">
        <v>1622</v>
      </c>
      <c r="J54" s="245"/>
    </row>
    <row r="55" spans="2:10">
      <c r="B55" s="244">
        <v>41948</v>
      </c>
      <c r="C55" s="243">
        <v>1183.8186583050001</v>
      </c>
      <c r="D55" s="243">
        <v>1357.5155378310001</v>
      </c>
      <c r="E55" s="243">
        <v>1331.5609686540001</v>
      </c>
      <c r="F55" s="243">
        <v>1314</v>
      </c>
      <c r="G55" s="243">
        <v>1481</v>
      </c>
      <c r="H55" s="243">
        <v>1556</v>
      </c>
      <c r="I55" s="243">
        <v>1604</v>
      </c>
      <c r="J55" s="245"/>
    </row>
    <row r="56" spans="2:10">
      <c r="B56" s="244">
        <v>41949</v>
      </c>
      <c r="C56" s="243">
        <v>1192.58620866</v>
      </c>
      <c r="D56" s="243">
        <v>1356.2365221300001</v>
      </c>
      <c r="E56" s="243">
        <v>1334.87194275</v>
      </c>
      <c r="F56" s="243">
        <v>1321</v>
      </c>
      <c r="G56" s="243">
        <v>1489</v>
      </c>
      <c r="H56" s="243">
        <v>1539</v>
      </c>
      <c r="I56" s="243">
        <v>1582</v>
      </c>
      <c r="J56" s="245"/>
    </row>
    <row r="57" spans="2:10">
      <c r="B57" s="244">
        <v>41950</v>
      </c>
      <c r="C57" s="243">
        <v>1213.2433641959999</v>
      </c>
      <c r="D57" s="243">
        <v>1356.0994936050001</v>
      </c>
      <c r="E57" s="243">
        <v>1316.2153746629999</v>
      </c>
      <c r="F57" s="243">
        <v>1332</v>
      </c>
      <c r="G57" s="243">
        <v>1488</v>
      </c>
      <c r="H57" s="243">
        <v>1531</v>
      </c>
      <c r="I57" s="243">
        <v>1615</v>
      </c>
      <c r="J57" s="245"/>
    </row>
    <row r="58" spans="2:10">
      <c r="B58" s="244">
        <v>41951</v>
      </c>
      <c r="C58" s="243">
        <v>1221.9270920699998</v>
      </c>
      <c r="D58" s="243">
        <v>1332.3961474350001</v>
      </c>
      <c r="E58" s="243">
        <v>1308.09207474</v>
      </c>
      <c r="F58" s="243">
        <v>1340</v>
      </c>
      <c r="G58" s="243">
        <v>1489</v>
      </c>
      <c r="H58" s="243">
        <v>1521</v>
      </c>
      <c r="I58" s="243">
        <v>1637</v>
      </c>
      <c r="J58" s="245"/>
    </row>
    <row r="59" spans="2:10">
      <c r="B59" s="244">
        <v>41952</v>
      </c>
      <c r="C59" s="243">
        <v>1256.6891498939999</v>
      </c>
      <c r="D59" s="243">
        <v>1307.4040139609999</v>
      </c>
      <c r="E59" s="243">
        <v>1288.855829283</v>
      </c>
      <c r="F59" s="243">
        <v>1315</v>
      </c>
      <c r="G59" s="243">
        <v>1488</v>
      </c>
      <c r="H59" s="243">
        <v>1524</v>
      </c>
      <c r="I59" s="243">
        <v>1642</v>
      </c>
      <c r="J59" s="245"/>
    </row>
    <row r="60" spans="2:10">
      <c r="B60" s="244">
        <v>41953</v>
      </c>
      <c r="C60" s="243">
        <v>1280.1498625049996</v>
      </c>
      <c r="D60" s="243">
        <v>1278.5283398939998</v>
      </c>
      <c r="E60" s="243">
        <v>1284.0754486769999</v>
      </c>
      <c r="F60" s="243">
        <v>1325</v>
      </c>
      <c r="G60" s="243">
        <v>1488</v>
      </c>
      <c r="H60" s="243">
        <v>1521</v>
      </c>
      <c r="I60" s="243">
        <v>1645</v>
      </c>
      <c r="J60" s="245"/>
    </row>
    <row r="61" spans="2:10">
      <c r="B61" s="244">
        <v>41954</v>
      </c>
      <c r="C61" s="243">
        <v>1283.8866401699997</v>
      </c>
      <c r="D61" s="243">
        <v>1270.98790287</v>
      </c>
      <c r="E61" s="243">
        <v>1295.9345718059999</v>
      </c>
      <c r="F61" s="243">
        <v>1353</v>
      </c>
      <c r="G61" s="243">
        <v>1489</v>
      </c>
      <c r="H61" s="243">
        <v>1522</v>
      </c>
      <c r="I61" s="243">
        <v>1635</v>
      </c>
      <c r="J61" s="245"/>
    </row>
    <row r="62" spans="2:10">
      <c r="B62" s="244">
        <v>41955</v>
      </c>
      <c r="C62" s="243">
        <v>1296.6015765479999</v>
      </c>
      <c r="D62" s="243">
        <v>1270.0021114260001</v>
      </c>
      <c r="E62" s="243">
        <v>1312.321869027</v>
      </c>
      <c r="F62" s="243">
        <v>1383</v>
      </c>
      <c r="G62" s="243">
        <v>1491</v>
      </c>
      <c r="H62" s="243">
        <v>1521</v>
      </c>
      <c r="I62" s="243">
        <v>1629</v>
      </c>
      <c r="J62" s="245"/>
    </row>
    <row r="63" spans="2:10">
      <c r="B63" s="244">
        <v>41956</v>
      </c>
      <c r="C63" s="243">
        <v>1286.7558430619999</v>
      </c>
      <c r="D63" s="243">
        <v>1273.917395988</v>
      </c>
      <c r="E63" s="243">
        <v>1326.2818248629999</v>
      </c>
      <c r="F63" s="243">
        <v>1397</v>
      </c>
      <c r="G63" s="243">
        <v>1488</v>
      </c>
      <c r="H63" s="243">
        <v>1519</v>
      </c>
      <c r="I63" s="243">
        <v>1633</v>
      </c>
      <c r="J63" s="245"/>
    </row>
    <row r="64" spans="2:10">
      <c r="B64" s="244">
        <v>41957</v>
      </c>
      <c r="C64" s="243">
        <v>1281.5951963369998</v>
      </c>
      <c r="D64" s="243">
        <v>1289.6507459459999</v>
      </c>
      <c r="E64" s="243">
        <v>1298.5464474179998</v>
      </c>
      <c r="F64" s="243">
        <v>1390</v>
      </c>
      <c r="G64" s="243">
        <v>1485</v>
      </c>
      <c r="H64" s="243">
        <v>1514</v>
      </c>
      <c r="I64" s="243">
        <v>1634</v>
      </c>
      <c r="J64" s="245"/>
    </row>
    <row r="65" spans="2:10">
      <c r="B65" s="244">
        <v>41958</v>
      </c>
      <c r="C65" s="243">
        <v>1248.0608315129998</v>
      </c>
      <c r="D65" s="243">
        <v>1305.021260217</v>
      </c>
      <c r="E65" s="243">
        <v>1293.862945656</v>
      </c>
      <c r="F65" s="243">
        <v>1396</v>
      </c>
      <c r="G65" s="243">
        <v>1480</v>
      </c>
      <c r="H65" s="243">
        <v>1540</v>
      </c>
      <c r="I65" s="243">
        <v>1646</v>
      </c>
      <c r="J65" s="245"/>
    </row>
    <row r="66" spans="2:10">
      <c r="B66" s="244">
        <v>41959</v>
      </c>
      <c r="C66" s="243">
        <v>1265.1530378580001</v>
      </c>
      <c r="D66" s="243">
        <v>1329.6259905660002</v>
      </c>
      <c r="E66" s="243">
        <v>1303.9883856629999</v>
      </c>
      <c r="F66" s="243">
        <v>1398</v>
      </c>
      <c r="G66" s="243">
        <v>1468</v>
      </c>
      <c r="H66" s="243">
        <v>1560</v>
      </c>
      <c r="I66" s="243">
        <v>1636</v>
      </c>
      <c r="J66" s="245"/>
    </row>
    <row r="67" spans="2:10">
      <c r="B67" s="244">
        <v>41960</v>
      </c>
      <c r="C67" s="243">
        <v>1266.7554952830001</v>
      </c>
      <c r="D67" s="243">
        <v>1349.07405552</v>
      </c>
      <c r="E67" s="243">
        <v>1307.6778210270002</v>
      </c>
      <c r="F67" s="243">
        <v>1404</v>
      </c>
      <c r="G67" s="243">
        <v>1467</v>
      </c>
      <c r="H67" s="243">
        <v>1555</v>
      </c>
      <c r="I67" s="243">
        <v>1635</v>
      </c>
      <c r="J67" s="245"/>
    </row>
    <row r="68" spans="2:10">
      <c r="B68" s="244">
        <v>41961</v>
      </c>
      <c r="C68" s="243">
        <v>1272.0335245620001</v>
      </c>
      <c r="D68" s="243">
        <v>1362.5999140469999</v>
      </c>
      <c r="E68" s="243">
        <v>1290.9726891449998</v>
      </c>
      <c r="F68" s="243">
        <v>1419</v>
      </c>
      <c r="G68" s="243">
        <v>1467</v>
      </c>
      <c r="H68" s="243">
        <v>1568</v>
      </c>
      <c r="I68" s="243">
        <v>1642</v>
      </c>
      <c r="J68" s="245"/>
    </row>
    <row r="69" spans="2:10">
      <c r="B69" s="244">
        <v>41962</v>
      </c>
      <c r="C69" s="243">
        <v>1273.541688729</v>
      </c>
      <c r="D69" s="243">
        <v>1343.0419900529998</v>
      </c>
      <c r="E69" s="243">
        <v>1297.3156685849999</v>
      </c>
      <c r="F69" s="243">
        <v>1421</v>
      </c>
      <c r="G69" s="243">
        <v>1455</v>
      </c>
      <c r="H69" s="243">
        <v>1583</v>
      </c>
      <c r="I69" s="243">
        <v>1650</v>
      </c>
      <c r="J69" s="245"/>
    </row>
    <row r="70" spans="2:10">
      <c r="B70" s="244">
        <v>41963</v>
      </c>
      <c r="C70" s="243">
        <v>1287.903096735</v>
      </c>
      <c r="D70" s="243">
        <v>1343.6013807749998</v>
      </c>
      <c r="E70" s="243">
        <v>1291.0031553869999</v>
      </c>
      <c r="F70" s="243">
        <v>1423</v>
      </c>
      <c r="G70" s="243">
        <v>1432</v>
      </c>
      <c r="H70" s="243">
        <v>1557</v>
      </c>
      <c r="I70" s="243">
        <v>1653</v>
      </c>
      <c r="J70" s="245"/>
    </row>
    <row r="71" spans="2:10">
      <c r="B71" s="244">
        <v>41964</v>
      </c>
      <c r="C71" s="243">
        <v>1299.5554802129998</v>
      </c>
      <c r="D71" s="243">
        <v>1355.8941204959999</v>
      </c>
      <c r="E71" s="243">
        <v>1278.6442603950002</v>
      </c>
      <c r="F71" s="243">
        <v>1422</v>
      </c>
      <c r="G71" s="243">
        <v>1414</v>
      </c>
      <c r="H71" s="243">
        <v>1556</v>
      </c>
      <c r="I71" s="243">
        <v>1666</v>
      </c>
      <c r="J71" s="245"/>
    </row>
    <row r="72" spans="2:10">
      <c r="B72" s="244">
        <v>41965</v>
      </c>
      <c r="C72" s="243">
        <v>1299.6131305409999</v>
      </c>
      <c r="D72" s="243">
        <v>1358.2421273009998</v>
      </c>
      <c r="E72" s="243">
        <v>1291.430654067</v>
      </c>
      <c r="F72" s="243">
        <v>1419</v>
      </c>
      <c r="G72" s="243">
        <v>1372</v>
      </c>
      <c r="H72" s="243">
        <v>1567</v>
      </c>
      <c r="I72" s="243">
        <v>1659</v>
      </c>
      <c r="J72" s="245"/>
    </row>
    <row r="73" spans="2:10">
      <c r="B73" s="244">
        <v>41966</v>
      </c>
      <c r="C73" s="243">
        <v>1296.2276316389998</v>
      </c>
      <c r="D73" s="243">
        <v>1334.7522197579999</v>
      </c>
      <c r="E73" s="243">
        <v>1302.6478545539999</v>
      </c>
      <c r="F73" s="243">
        <v>1400</v>
      </c>
      <c r="G73" s="243">
        <v>1361</v>
      </c>
      <c r="H73" s="243">
        <v>1561</v>
      </c>
      <c r="I73" s="243">
        <v>1659</v>
      </c>
      <c r="J73" s="245"/>
    </row>
    <row r="74" spans="2:10">
      <c r="B74" s="244">
        <v>41967</v>
      </c>
      <c r="C74" s="243">
        <v>1268.3085917489998</v>
      </c>
      <c r="D74" s="243">
        <v>1306.6383848580001</v>
      </c>
      <c r="E74" s="243">
        <v>1316.4258007409999</v>
      </c>
      <c r="F74" s="243">
        <v>1395</v>
      </c>
      <c r="G74" s="243">
        <v>1384</v>
      </c>
      <c r="H74" s="243">
        <v>1551</v>
      </c>
      <c r="I74" s="243">
        <v>1657</v>
      </c>
      <c r="J74" s="245"/>
    </row>
    <row r="75" spans="2:10">
      <c r="B75" s="244">
        <v>41968</v>
      </c>
      <c r="C75" s="243">
        <v>1260.8209989059999</v>
      </c>
      <c r="D75" s="243">
        <v>1300.3466606009999</v>
      </c>
      <c r="E75" s="243">
        <v>1318.437716055</v>
      </c>
      <c r="F75" s="243">
        <v>1400</v>
      </c>
      <c r="G75" s="243">
        <v>1411</v>
      </c>
      <c r="H75" s="243">
        <v>1565</v>
      </c>
      <c r="I75" s="243">
        <v>1650</v>
      </c>
      <c r="J75" s="245"/>
    </row>
    <row r="76" spans="2:10">
      <c r="B76" s="244">
        <v>41969</v>
      </c>
      <c r="C76" s="243">
        <v>1250.74096029</v>
      </c>
      <c r="D76" s="243">
        <v>1275.9340665780001</v>
      </c>
      <c r="E76" s="243">
        <v>1324.126070262</v>
      </c>
      <c r="F76" s="243">
        <v>1404</v>
      </c>
      <c r="G76" s="243">
        <v>1425</v>
      </c>
      <c r="H76" s="243">
        <v>1558</v>
      </c>
      <c r="I76" s="243">
        <v>1646</v>
      </c>
      <c r="J76" s="245"/>
    </row>
    <row r="77" spans="2:10">
      <c r="B77" s="244">
        <v>41970</v>
      </c>
      <c r="C77" s="243">
        <v>1220.9017872509999</v>
      </c>
      <c r="D77" s="243">
        <v>1280.7586377150001</v>
      </c>
      <c r="E77" s="243">
        <v>1328.2081460459999</v>
      </c>
      <c r="F77" s="243">
        <v>1387</v>
      </c>
      <c r="G77" s="243">
        <v>1439</v>
      </c>
      <c r="H77" s="243">
        <v>1534</v>
      </c>
      <c r="I77" s="243">
        <v>1637</v>
      </c>
      <c r="J77" s="245"/>
    </row>
    <row r="78" spans="2:10">
      <c r="B78" s="244">
        <v>41971</v>
      </c>
      <c r="C78" s="243">
        <v>1232.5765689419998</v>
      </c>
      <c r="D78" s="243">
        <v>1297.6784401950001</v>
      </c>
      <c r="E78" s="243">
        <v>1329.7749508979998</v>
      </c>
      <c r="F78" s="243">
        <v>1347</v>
      </c>
      <c r="G78" s="243">
        <v>1446</v>
      </c>
      <c r="H78" s="243">
        <v>1495</v>
      </c>
      <c r="I78" s="243">
        <v>1609</v>
      </c>
      <c r="J78" s="245"/>
    </row>
    <row r="79" spans="2:10">
      <c r="B79" s="244">
        <v>41972</v>
      </c>
      <c r="C79" s="243">
        <v>1225.536285918</v>
      </c>
      <c r="D79" s="243">
        <v>1285.7378056349999</v>
      </c>
      <c r="E79" s="243">
        <v>1305.6149955599999</v>
      </c>
      <c r="F79" s="243">
        <v>1351</v>
      </c>
      <c r="G79" s="243">
        <v>1458</v>
      </c>
      <c r="H79" s="243">
        <v>1495</v>
      </c>
      <c r="I79" s="243">
        <v>1562</v>
      </c>
      <c r="J79" s="245"/>
    </row>
    <row r="80" spans="2:10">
      <c r="B80" s="244">
        <v>41973</v>
      </c>
      <c r="C80" s="243">
        <v>1224.3197093009999</v>
      </c>
      <c r="D80" s="243">
        <v>1232.0510949479999</v>
      </c>
      <c r="E80" s="243">
        <v>1265.794415892</v>
      </c>
      <c r="F80" s="243">
        <v>1359</v>
      </c>
      <c r="G80" s="243">
        <v>1457</v>
      </c>
      <c r="H80" s="243">
        <v>1514</v>
      </c>
      <c r="I80" s="243">
        <v>1518</v>
      </c>
      <c r="J80" s="245"/>
    </row>
    <row r="81" spans="2:10">
      <c r="B81" s="244">
        <v>41974</v>
      </c>
      <c r="C81" s="243">
        <v>1204.504260123</v>
      </c>
      <c r="D81" s="243">
        <v>1195.3860091859999</v>
      </c>
      <c r="E81" s="243">
        <v>1223.7358449780002</v>
      </c>
      <c r="F81" s="243">
        <v>1364</v>
      </c>
      <c r="G81" s="243">
        <v>1456</v>
      </c>
      <c r="H81" s="243">
        <v>1531</v>
      </c>
      <c r="I81" s="243">
        <v>1524</v>
      </c>
      <c r="J81" s="245"/>
    </row>
    <row r="82" spans="2:10">
      <c r="B82" s="244">
        <v>41975</v>
      </c>
      <c r="C82" s="243">
        <v>1203.0757509210002</v>
      </c>
      <c r="D82" s="243">
        <v>1148.906791245</v>
      </c>
      <c r="E82" s="243">
        <v>1172.4345268170002</v>
      </c>
      <c r="F82" s="243">
        <v>1354</v>
      </c>
      <c r="G82" s="243">
        <v>1457</v>
      </c>
      <c r="H82" s="243">
        <v>1525</v>
      </c>
      <c r="I82" s="243">
        <v>1542</v>
      </c>
      <c r="J82" s="245"/>
    </row>
    <row r="83" spans="2:10">
      <c r="B83" s="244">
        <v>41976</v>
      </c>
      <c r="C83" s="243">
        <v>1200.7101540959998</v>
      </c>
      <c r="D83" s="243">
        <v>1121.5956787769999</v>
      </c>
      <c r="E83" s="243">
        <v>1175.1577194300003</v>
      </c>
      <c r="F83" s="243">
        <v>1379</v>
      </c>
      <c r="G83" s="243">
        <v>1450</v>
      </c>
      <c r="H83" s="243">
        <v>1529</v>
      </c>
      <c r="I83" s="243">
        <v>1528</v>
      </c>
      <c r="J83" s="245"/>
    </row>
    <row r="84" spans="2:10">
      <c r="B84" s="244">
        <v>41977</v>
      </c>
      <c r="C84" s="243">
        <v>1196.277235068</v>
      </c>
      <c r="D84" s="243">
        <v>1126.2951508709998</v>
      </c>
      <c r="E84" s="243">
        <v>1200.7553814840001</v>
      </c>
      <c r="F84" s="243">
        <v>1381</v>
      </c>
      <c r="G84" s="243">
        <v>1450</v>
      </c>
      <c r="H84" s="243">
        <v>1523</v>
      </c>
      <c r="I84" s="243">
        <v>1531</v>
      </c>
      <c r="J84" s="245"/>
    </row>
    <row r="85" spans="2:10">
      <c r="B85" s="244">
        <v>41978</v>
      </c>
      <c r="C85" s="243">
        <v>1184.444474184</v>
      </c>
      <c r="D85" s="243">
        <v>1116.3840146699999</v>
      </c>
      <c r="E85" s="243">
        <v>1216.0052052840001</v>
      </c>
      <c r="F85" s="243">
        <v>1357</v>
      </c>
      <c r="G85" s="243">
        <v>1452</v>
      </c>
      <c r="H85" s="243">
        <v>1519</v>
      </c>
      <c r="I85" s="243">
        <v>1557</v>
      </c>
      <c r="J85" s="245"/>
    </row>
    <row r="86" spans="2:10">
      <c r="B86" s="244">
        <v>41979</v>
      </c>
      <c r="C86" s="243">
        <v>1202.8134076859999</v>
      </c>
      <c r="D86" s="243">
        <v>1058.302719927</v>
      </c>
      <c r="E86" s="243">
        <v>1242.9532464959998</v>
      </c>
      <c r="F86" s="243">
        <v>1335</v>
      </c>
      <c r="G86" s="243">
        <v>1448</v>
      </c>
      <c r="H86" s="243">
        <v>1524</v>
      </c>
      <c r="I86" s="243">
        <v>1562</v>
      </c>
      <c r="J86" s="245"/>
    </row>
    <row r="87" spans="2:10">
      <c r="B87" s="244">
        <v>41980</v>
      </c>
      <c r="C87" s="243">
        <v>1223.6005935899998</v>
      </c>
      <c r="D87" s="243">
        <v>1020.4280970899998</v>
      </c>
      <c r="E87" s="243">
        <v>1268.6274243</v>
      </c>
      <c r="F87" s="243">
        <v>1344</v>
      </c>
      <c r="G87" s="243">
        <v>1457</v>
      </c>
      <c r="H87" s="243">
        <v>1513</v>
      </c>
      <c r="I87" s="243">
        <v>1555</v>
      </c>
      <c r="J87" s="245"/>
    </row>
    <row r="88" spans="2:10">
      <c r="B88" s="244">
        <v>41981</v>
      </c>
      <c r="C88" s="243">
        <v>1244.9391662639998</v>
      </c>
      <c r="D88" s="243">
        <v>1021.3132929449999</v>
      </c>
      <c r="E88" s="243">
        <v>1267.3418008559997</v>
      </c>
      <c r="F88" s="243">
        <v>1362</v>
      </c>
      <c r="G88" s="243">
        <v>1449</v>
      </c>
      <c r="H88" s="243">
        <v>1491</v>
      </c>
      <c r="I88" s="243">
        <v>1534</v>
      </c>
      <c r="J88" s="245"/>
    </row>
    <row r="89" spans="2:10">
      <c r="B89" s="244">
        <v>41982</v>
      </c>
      <c r="C89" s="243">
        <v>1245.2048626139999</v>
      </c>
      <c r="D89" s="243">
        <v>1035.7295025029998</v>
      </c>
      <c r="E89" s="243">
        <v>1248.3222972929998</v>
      </c>
      <c r="F89" s="243">
        <v>1379</v>
      </c>
      <c r="G89" s="243">
        <v>1466</v>
      </c>
      <c r="H89" s="243">
        <v>1480</v>
      </c>
      <c r="I89" s="243">
        <v>1516</v>
      </c>
      <c r="J89" s="245"/>
    </row>
    <row r="90" spans="2:10">
      <c r="B90" s="244">
        <v>41983</v>
      </c>
      <c r="C90" s="243">
        <v>1246.7506112429999</v>
      </c>
      <c r="D90" s="243">
        <v>1050.4507324379999</v>
      </c>
      <c r="E90" s="243">
        <v>1206.869528379</v>
      </c>
      <c r="F90" s="243">
        <v>1380</v>
      </c>
      <c r="G90" s="243">
        <v>1456</v>
      </c>
      <c r="H90" s="243">
        <v>1476</v>
      </c>
      <c r="I90" s="243">
        <v>1515</v>
      </c>
      <c r="J90" s="245"/>
    </row>
    <row r="91" spans="2:10">
      <c r="B91" s="244">
        <v>41984</v>
      </c>
      <c r="C91" s="243">
        <v>1238.6096743349997</v>
      </c>
      <c r="D91" s="243">
        <v>1085.5174812330001</v>
      </c>
      <c r="E91" s="243">
        <v>1155.9700130910001</v>
      </c>
      <c r="F91" s="243">
        <v>1365</v>
      </c>
      <c r="G91" s="243">
        <v>1442</v>
      </c>
      <c r="H91" s="243">
        <v>1479</v>
      </c>
      <c r="I91" s="243">
        <v>1510</v>
      </c>
      <c r="J91" s="245"/>
    </row>
    <row r="92" spans="2:10">
      <c r="B92" s="244">
        <v>41985</v>
      </c>
      <c r="C92" s="243">
        <v>1222.3852006769998</v>
      </c>
      <c r="D92" s="243">
        <v>1105.4580811619999</v>
      </c>
      <c r="E92" s="243">
        <v>1076.4554477729998</v>
      </c>
      <c r="F92" s="243">
        <v>1359</v>
      </c>
      <c r="G92" s="243">
        <v>1421</v>
      </c>
      <c r="H92" s="243">
        <v>1481</v>
      </c>
      <c r="I92" s="243">
        <v>1503</v>
      </c>
      <c r="J92" s="245"/>
    </row>
    <row r="93" spans="2:10">
      <c r="B93" s="244">
        <v>41986</v>
      </c>
      <c r="C93" s="243">
        <v>1227.568071426</v>
      </c>
      <c r="D93" s="243">
        <v>1077.5439007080001</v>
      </c>
      <c r="E93" s="243">
        <v>992.21358057599991</v>
      </c>
      <c r="F93" s="243">
        <v>1351</v>
      </c>
      <c r="G93" s="243">
        <v>1390</v>
      </c>
      <c r="H93" s="243">
        <v>1475</v>
      </c>
      <c r="I93" s="243">
        <v>1539</v>
      </c>
      <c r="J93" s="245"/>
    </row>
    <row r="94" spans="2:10">
      <c r="B94" s="244">
        <v>41987</v>
      </c>
      <c r="C94" s="243">
        <v>1229.5415886209998</v>
      </c>
      <c r="D94" s="243">
        <v>1074.75160863</v>
      </c>
      <c r="E94" s="243">
        <v>923.43879159599999</v>
      </c>
      <c r="F94" s="243">
        <v>1332</v>
      </c>
      <c r="G94" s="243">
        <v>1376</v>
      </c>
      <c r="H94" s="243">
        <v>1489</v>
      </c>
      <c r="I94" s="243">
        <v>1537</v>
      </c>
      <c r="J94" s="245"/>
    </row>
    <row r="95" spans="2:10">
      <c r="B95" s="244">
        <v>41988</v>
      </c>
      <c r="C95" s="243">
        <v>1196.4630388380001</v>
      </c>
      <c r="D95" s="243">
        <v>1077.7569195330002</v>
      </c>
      <c r="E95" s="243">
        <v>892.47090359700007</v>
      </c>
      <c r="F95" s="243">
        <v>1308</v>
      </c>
      <c r="G95" s="243">
        <v>1366</v>
      </c>
      <c r="H95" s="243">
        <v>1496</v>
      </c>
      <c r="I95" s="243">
        <v>1552</v>
      </c>
      <c r="J95" s="245"/>
    </row>
    <row r="96" spans="2:10">
      <c r="B96" s="244">
        <v>41989</v>
      </c>
      <c r="C96" s="243">
        <v>1175.8772457360001</v>
      </c>
      <c r="D96" s="243">
        <v>1070.761715655</v>
      </c>
      <c r="E96" s="243">
        <v>858.82116074099997</v>
      </c>
      <c r="F96" s="243">
        <v>1292</v>
      </c>
      <c r="G96" s="243">
        <v>1357</v>
      </c>
      <c r="H96" s="243">
        <v>1498</v>
      </c>
      <c r="I96" s="243">
        <v>1562</v>
      </c>
      <c r="J96" s="245"/>
    </row>
    <row r="97" spans="2:10">
      <c r="B97" s="244">
        <v>41990</v>
      </c>
      <c r="C97" s="243">
        <v>1149.305533581</v>
      </c>
      <c r="D97" s="243">
        <v>1070.2016008349999</v>
      </c>
      <c r="E97" s="243">
        <v>817.30841761500005</v>
      </c>
      <c r="F97" s="243">
        <v>1286</v>
      </c>
      <c r="G97" s="243">
        <v>1319</v>
      </c>
      <c r="H97" s="243">
        <v>1500</v>
      </c>
      <c r="I97" s="243">
        <v>1551</v>
      </c>
      <c r="J97" s="245"/>
    </row>
    <row r="98" spans="2:10">
      <c r="B98" s="244">
        <v>41991</v>
      </c>
      <c r="C98" s="243">
        <v>1156.301404176</v>
      </c>
      <c r="D98" s="243">
        <v>1080.6097269899999</v>
      </c>
      <c r="E98" s="243">
        <v>802.45618239300006</v>
      </c>
      <c r="F98" s="243">
        <v>1275</v>
      </c>
      <c r="G98" s="243">
        <v>1277</v>
      </c>
      <c r="H98" s="243">
        <v>1497</v>
      </c>
      <c r="I98" s="243">
        <v>1548</v>
      </c>
      <c r="J98" s="245"/>
    </row>
    <row r="99" spans="2:10">
      <c r="B99" s="244">
        <v>41992</v>
      </c>
      <c r="C99" s="243">
        <v>1160.9015478060003</v>
      </c>
      <c r="D99" s="243">
        <v>1088.0550510539999</v>
      </c>
      <c r="E99" s="243">
        <v>755.7034642860001</v>
      </c>
      <c r="F99" s="243">
        <v>1264</v>
      </c>
      <c r="G99" s="243">
        <v>1280</v>
      </c>
      <c r="H99" s="243">
        <v>1529</v>
      </c>
      <c r="I99" s="243">
        <v>1536</v>
      </c>
      <c r="J99" s="245"/>
    </row>
    <row r="100" spans="2:10">
      <c r="B100" s="244">
        <v>41993</v>
      </c>
      <c r="C100" s="243">
        <v>1190.874039042</v>
      </c>
      <c r="D100" s="243">
        <v>1058.9121240960001</v>
      </c>
      <c r="E100" s="243">
        <v>727.22540883600016</v>
      </c>
      <c r="F100" s="243">
        <v>1254</v>
      </c>
      <c r="G100" s="243">
        <v>1310</v>
      </c>
      <c r="H100" s="243">
        <v>1553</v>
      </c>
      <c r="I100" s="243">
        <v>1508</v>
      </c>
      <c r="J100" s="245"/>
    </row>
    <row r="101" spans="2:10">
      <c r="B101" s="244">
        <v>41994</v>
      </c>
      <c r="C101" s="243">
        <v>1218.261802017</v>
      </c>
      <c r="D101" s="243">
        <v>1024.6351122359999</v>
      </c>
      <c r="E101" s="243">
        <v>710.92949880900005</v>
      </c>
      <c r="F101" s="243">
        <v>1244</v>
      </c>
      <c r="G101" s="243">
        <v>1329</v>
      </c>
      <c r="H101" s="243">
        <v>1556</v>
      </c>
      <c r="I101" s="243">
        <v>1467</v>
      </c>
      <c r="J101" s="245"/>
    </row>
    <row r="102" spans="2:10">
      <c r="B102" s="244">
        <v>41995</v>
      </c>
      <c r="C102" s="243">
        <v>1196.5489377299998</v>
      </c>
      <c r="D102" s="243">
        <v>998.78420969400008</v>
      </c>
      <c r="E102" s="243">
        <v>723.20679318300006</v>
      </c>
      <c r="F102" s="243">
        <v>1254</v>
      </c>
      <c r="G102" s="243">
        <v>1363</v>
      </c>
      <c r="H102" s="243">
        <v>1566</v>
      </c>
      <c r="I102" s="243">
        <v>1437</v>
      </c>
      <c r="J102" s="245"/>
    </row>
    <row r="103" spans="2:10">
      <c r="B103" s="244">
        <v>41996</v>
      </c>
      <c r="C103" s="243">
        <v>1196.5482948209999</v>
      </c>
      <c r="D103" s="243">
        <v>972.42984411900011</v>
      </c>
      <c r="E103" s="243">
        <v>753.98356525200018</v>
      </c>
      <c r="F103" s="243">
        <v>1293</v>
      </c>
      <c r="G103" s="243">
        <v>1432</v>
      </c>
      <c r="H103" s="243">
        <v>1569</v>
      </c>
      <c r="I103" s="243">
        <v>1394</v>
      </c>
      <c r="J103" s="245"/>
    </row>
    <row r="104" spans="2:10">
      <c r="B104" s="244">
        <v>41997</v>
      </c>
      <c r="C104" s="243">
        <v>1199.892564498</v>
      </c>
      <c r="D104" s="243">
        <v>976.74146789699989</v>
      </c>
      <c r="E104" s="243">
        <v>812.40441043500016</v>
      </c>
      <c r="F104" s="243">
        <v>1298</v>
      </c>
      <c r="G104" s="243">
        <v>1454</v>
      </c>
      <c r="H104" s="243">
        <v>1588</v>
      </c>
      <c r="I104" s="243">
        <v>1386</v>
      </c>
      <c r="J104" s="245"/>
    </row>
    <row r="105" spans="2:10">
      <c r="B105" s="244">
        <v>41998</v>
      </c>
      <c r="C105" s="243">
        <v>1211.583098436</v>
      </c>
      <c r="D105" s="243">
        <v>1030.9904869020002</v>
      </c>
      <c r="E105" s="243">
        <v>876.57831197100006</v>
      </c>
      <c r="F105" s="243">
        <v>1298</v>
      </c>
      <c r="G105" s="243">
        <v>1464</v>
      </c>
      <c r="H105" s="243">
        <v>1580</v>
      </c>
      <c r="I105" s="243">
        <v>1408</v>
      </c>
      <c r="J105" s="245"/>
    </row>
    <row r="106" spans="2:10">
      <c r="B106" s="244">
        <v>41999</v>
      </c>
      <c r="C106" s="243">
        <v>1211.6778685980003</v>
      </c>
      <c r="D106" s="243">
        <v>1111.1099501669999</v>
      </c>
      <c r="E106" s="243">
        <v>939.88703925000004</v>
      </c>
      <c r="F106" s="243">
        <v>1329</v>
      </c>
      <c r="G106" s="243">
        <v>1469</v>
      </c>
      <c r="H106" s="243">
        <v>1573</v>
      </c>
      <c r="I106" s="243">
        <v>1434</v>
      </c>
      <c r="J106" s="245"/>
    </row>
    <row r="107" spans="2:10">
      <c r="B107" s="244">
        <v>42000</v>
      </c>
      <c r="C107" s="243">
        <v>1243.2310995270002</v>
      </c>
      <c r="D107" s="243">
        <v>1150.14711225</v>
      </c>
      <c r="E107" s="243">
        <v>970.54841375700016</v>
      </c>
      <c r="F107" s="243">
        <v>1362</v>
      </c>
      <c r="G107" s="243">
        <v>1473</v>
      </c>
      <c r="H107" s="243">
        <v>1591</v>
      </c>
      <c r="I107" s="243">
        <v>1453</v>
      </c>
      <c r="J107" s="245"/>
    </row>
    <row r="108" spans="2:10">
      <c r="B108" s="244">
        <v>42001</v>
      </c>
      <c r="C108" s="243">
        <v>1254.8826178259999</v>
      </c>
      <c r="D108" s="243">
        <v>1151.382710157</v>
      </c>
      <c r="E108" s="243">
        <v>968.53515952200019</v>
      </c>
      <c r="F108" s="243">
        <v>1372</v>
      </c>
      <c r="G108" s="243">
        <v>1478</v>
      </c>
      <c r="H108" s="243">
        <v>1581</v>
      </c>
      <c r="I108" s="243">
        <v>1455</v>
      </c>
      <c r="J108" s="245"/>
    </row>
    <row r="109" spans="2:10">
      <c r="B109" s="244">
        <v>42002</v>
      </c>
      <c r="C109" s="243">
        <v>1271.4919672409999</v>
      </c>
      <c r="D109" s="243">
        <v>1129.1075836800001</v>
      </c>
      <c r="E109" s="243">
        <v>947.58428050500004</v>
      </c>
      <c r="F109" s="243">
        <v>1377</v>
      </c>
      <c r="G109" s="243">
        <v>1488</v>
      </c>
      <c r="H109" s="243">
        <v>1529</v>
      </c>
      <c r="I109" s="243">
        <v>1458</v>
      </c>
      <c r="J109" s="245"/>
    </row>
    <row r="110" spans="2:10">
      <c r="B110" s="244">
        <v>42003</v>
      </c>
      <c r="C110" s="243">
        <v>1291.3335145439999</v>
      </c>
      <c r="D110" s="243">
        <v>1119.900568149</v>
      </c>
      <c r="E110" s="243">
        <v>967.21313039100005</v>
      </c>
      <c r="F110" s="243">
        <v>1404</v>
      </c>
      <c r="G110" s="243">
        <v>1489</v>
      </c>
      <c r="H110" s="243">
        <v>1492</v>
      </c>
      <c r="I110" s="243">
        <v>1473</v>
      </c>
      <c r="J110" s="245"/>
    </row>
    <row r="111" spans="2:10">
      <c r="B111" s="244">
        <v>42004</v>
      </c>
      <c r="C111" s="243">
        <v>1290.7909680749999</v>
      </c>
      <c r="D111" s="243">
        <v>1136.8047855960001</v>
      </c>
      <c r="E111" s="243">
        <v>1021.625339658</v>
      </c>
      <c r="F111" s="243">
        <v>1425</v>
      </c>
      <c r="G111" s="243">
        <v>1483</v>
      </c>
      <c r="H111" s="243">
        <v>1462</v>
      </c>
      <c r="I111" s="243">
        <v>1504</v>
      </c>
      <c r="J111" s="245"/>
    </row>
    <row r="112" spans="2:10">
      <c r="B112" s="244">
        <v>42005</v>
      </c>
      <c r="C112" s="243">
        <v>1301.4253725299998</v>
      </c>
      <c r="D112" s="243">
        <v>1185.8893927710001</v>
      </c>
      <c r="E112" s="243">
        <v>1085.243886021</v>
      </c>
      <c r="F112" s="243">
        <v>1435</v>
      </c>
      <c r="G112" s="242">
        <v>1480</v>
      </c>
      <c r="H112" s="242">
        <v>1426</v>
      </c>
      <c r="I112" s="242">
        <v>1529</v>
      </c>
    </row>
    <row r="113" spans="2:9">
      <c r="B113" s="244">
        <v>42006</v>
      </c>
      <c r="C113" s="243">
        <v>1312.3521610799999</v>
      </c>
      <c r="D113" s="243">
        <v>1237.2372059100001</v>
      </c>
      <c r="E113" s="243">
        <v>1127.2033998449999</v>
      </c>
      <c r="F113" s="243">
        <v>1428</v>
      </c>
      <c r="G113" s="242">
        <v>1493</v>
      </c>
      <c r="H113" s="242">
        <v>1408</v>
      </c>
      <c r="I113" s="242">
        <v>1571</v>
      </c>
    </row>
    <row r="114" spans="2:9">
      <c r="B114" s="244">
        <v>42007</v>
      </c>
      <c r="C114" s="243">
        <v>1325.6365024199999</v>
      </c>
      <c r="D114" s="243">
        <v>1259.4277426559997</v>
      </c>
      <c r="E114" s="243">
        <v>1151.7180927089998</v>
      </c>
      <c r="F114" s="243">
        <v>1439</v>
      </c>
      <c r="G114" s="242">
        <v>1512</v>
      </c>
      <c r="H114" s="242">
        <v>1388</v>
      </c>
      <c r="I114" s="242">
        <v>1606</v>
      </c>
    </row>
    <row r="115" spans="2:9">
      <c r="B115" s="244">
        <v>42008</v>
      </c>
      <c r="C115" s="243">
        <v>1333.17775059</v>
      </c>
      <c r="D115" s="243">
        <v>1253.8860895319999</v>
      </c>
      <c r="E115" s="243">
        <v>1180.917865824</v>
      </c>
      <c r="F115" s="243">
        <v>1418</v>
      </c>
      <c r="G115" s="242">
        <v>1517</v>
      </c>
      <c r="H115" s="242">
        <v>1376</v>
      </c>
      <c r="I115" s="242">
        <v>1607</v>
      </c>
    </row>
    <row r="116" spans="2:9">
      <c r="B116" s="244">
        <v>42009</v>
      </c>
      <c r="C116" s="243">
        <v>1328.371525842</v>
      </c>
      <c r="D116" s="243">
        <v>1244.102825169</v>
      </c>
      <c r="E116" s="243">
        <v>1193.3143720619998</v>
      </c>
      <c r="F116" s="243">
        <v>1403</v>
      </c>
      <c r="G116" s="242">
        <v>1519</v>
      </c>
      <c r="H116" s="242">
        <v>1344</v>
      </c>
      <c r="I116" s="242">
        <v>1596</v>
      </c>
    </row>
    <row r="117" spans="2:9">
      <c r="B117" s="244">
        <v>42010</v>
      </c>
      <c r="C117" s="243">
        <v>1327.2353881800002</v>
      </c>
      <c r="D117" s="243">
        <v>1216.3091015699999</v>
      </c>
      <c r="E117" s="243">
        <v>1200.7831295219999</v>
      </c>
      <c r="F117" s="243">
        <v>1405</v>
      </c>
      <c r="G117" s="242">
        <v>1524</v>
      </c>
      <c r="H117" s="242">
        <v>1308</v>
      </c>
      <c r="I117" s="242">
        <v>1576</v>
      </c>
    </row>
    <row r="118" spans="2:9">
      <c r="B118" s="244">
        <v>42011</v>
      </c>
      <c r="C118" s="243">
        <v>1325.2094458620002</v>
      </c>
      <c r="D118" s="243">
        <v>1193.2543320059999</v>
      </c>
      <c r="E118" s="243">
        <v>1204.4362631729998</v>
      </c>
      <c r="F118" s="243">
        <v>1425</v>
      </c>
      <c r="G118" s="242">
        <v>1516</v>
      </c>
      <c r="H118" s="242">
        <v>1271</v>
      </c>
      <c r="I118" s="242">
        <v>1564</v>
      </c>
    </row>
    <row r="119" spans="2:9">
      <c r="B119" s="244">
        <v>42012</v>
      </c>
      <c r="C119" s="243">
        <v>1330.2976565609999</v>
      </c>
      <c r="D119" s="243">
        <v>1208.5200140729999</v>
      </c>
      <c r="E119" s="243">
        <v>1181.5871810579999</v>
      </c>
      <c r="F119" s="243">
        <v>1430</v>
      </c>
      <c r="G119" s="242">
        <v>1517</v>
      </c>
      <c r="H119" s="242">
        <v>1210</v>
      </c>
      <c r="I119" s="242">
        <v>1559</v>
      </c>
    </row>
    <row r="120" spans="2:9">
      <c r="B120" s="244">
        <v>42013</v>
      </c>
      <c r="C120" s="243">
        <v>1315.2580858589999</v>
      </c>
      <c r="D120" s="243">
        <v>1239.5216483309998</v>
      </c>
      <c r="E120" s="243">
        <v>1140.8353519350001</v>
      </c>
      <c r="F120" s="243">
        <v>1423</v>
      </c>
      <c r="G120" s="242">
        <v>1510</v>
      </c>
      <c r="H120" s="242">
        <v>1148</v>
      </c>
      <c r="I120" s="242">
        <v>1583</v>
      </c>
    </row>
    <row r="121" spans="2:9">
      <c r="B121" s="244">
        <v>42014</v>
      </c>
      <c r="C121" s="243">
        <v>1305.7131860760001</v>
      </c>
      <c r="D121" s="243">
        <v>1260.4921894080001</v>
      </c>
      <c r="E121" s="243">
        <v>1141.639910931</v>
      </c>
      <c r="F121" s="243">
        <v>1387</v>
      </c>
      <c r="G121" s="242">
        <v>1480</v>
      </c>
      <c r="H121" s="242">
        <v>1112</v>
      </c>
      <c r="I121" s="242">
        <v>1573</v>
      </c>
    </row>
    <row r="122" spans="2:9">
      <c r="B122" s="244">
        <v>42015</v>
      </c>
      <c r="C122" s="243">
        <v>1302.073111578</v>
      </c>
      <c r="D122" s="243">
        <v>1270.4353761989998</v>
      </c>
      <c r="E122" s="243">
        <v>1153.930804137</v>
      </c>
      <c r="F122" s="243">
        <v>1344</v>
      </c>
      <c r="G122" s="242">
        <v>1450</v>
      </c>
      <c r="H122" s="242">
        <v>1101</v>
      </c>
      <c r="I122" s="242">
        <v>1560</v>
      </c>
    </row>
    <row r="123" spans="2:9">
      <c r="B123" s="244">
        <v>42016</v>
      </c>
      <c r="C123" s="243">
        <v>1292.5505335620001</v>
      </c>
      <c r="D123" s="243">
        <v>1292.2201461330001</v>
      </c>
      <c r="E123" s="243">
        <v>1145.3016358289999</v>
      </c>
      <c r="F123" s="243">
        <v>1328</v>
      </c>
      <c r="G123" s="242">
        <v>1435</v>
      </c>
      <c r="H123" s="242">
        <v>1101</v>
      </c>
      <c r="I123" s="242">
        <v>1561</v>
      </c>
    </row>
    <row r="124" spans="2:9">
      <c r="B124" s="244">
        <v>42017</v>
      </c>
      <c r="C124" s="243">
        <v>1287.3943153110001</v>
      </c>
      <c r="D124" s="243">
        <v>1301.0524138860001</v>
      </c>
      <c r="E124" s="243">
        <v>1153.4692606680001</v>
      </c>
      <c r="F124" s="243">
        <v>1337</v>
      </c>
      <c r="G124" s="242">
        <v>1425</v>
      </c>
      <c r="H124" s="242">
        <v>1103</v>
      </c>
      <c r="I124" s="242">
        <v>1544</v>
      </c>
    </row>
    <row r="125" spans="2:9">
      <c r="B125" s="244">
        <v>42018</v>
      </c>
      <c r="C125" s="243">
        <v>1257.099448596</v>
      </c>
      <c r="D125" s="243">
        <v>1274.5201558650001</v>
      </c>
      <c r="E125" s="243">
        <v>1173.0883899149999</v>
      </c>
      <c r="F125" s="243">
        <v>1365</v>
      </c>
      <c r="G125" s="242">
        <v>1421</v>
      </c>
      <c r="H125" s="242">
        <v>1096</v>
      </c>
      <c r="I125" s="242">
        <v>1516</v>
      </c>
    </row>
    <row r="126" spans="2:9">
      <c r="B126" s="244">
        <v>42019</v>
      </c>
      <c r="C126" s="243">
        <v>1226.872668948</v>
      </c>
      <c r="D126" s="243">
        <v>1259.5397664569998</v>
      </c>
      <c r="E126" s="243">
        <v>1194.8046727889998</v>
      </c>
      <c r="F126" s="243">
        <v>1377</v>
      </c>
      <c r="G126" s="242">
        <v>1410</v>
      </c>
      <c r="H126" s="242">
        <v>1090</v>
      </c>
      <c r="I126" s="242">
        <v>1481</v>
      </c>
    </row>
    <row r="127" spans="2:9">
      <c r="B127" s="244">
        <v>42020</v>
      </c>
      <c r="C127" s="243">
        <v>1177.947932586</v>
      </c>
      <c r="D127" s="243">
        <v>1279.0903414979998</v>
      </c>
      <c r="E127" s="243">
        <v>1210.3859203169998</v>
      </c>
      <c r="F127" s="243">
        <v>1378</v>
      </c>
      <c r="G127" s="242">
        <v>1411</v>
      </c>
      <c r="H127" s="242">
        <v>1064</v>
      </c>
      <c r="I127" s="242">
        <v>1438</v>
      </c>
    </row>
    <row r="128" spans="2:9">
      <c r="B128" s="244">
        <v>42021</v>
      </c>
      <c r="C128" s="243">
        <v>1121.312422725</v>
      </c>
      <c r="D128" s="243">
        <v>1265.424489234</v>
      </c>
      <c r="E128" s="243">
        <v>1215.1519444199998</v>
      </c>
      <c r="F128" s="243">
        <v>1392</v>
      </c>
      <c r="G128" s="242">
        <v>1398</v>
      </c>
      <c r="H128" s="242">
        <v>1104</v>
      </c>
      <c r="I128" s="242">
        <v>1429</v>
      </c>
    </row>
    <row r="129" spans="2:9">
      <c r="B129" s="244">
        <v>42022</v>
      </c>
      <c r="C129" s="243">
        <v>1079.1556975650001</v>
      </c>
      <c r="D129" s="243">
        <v>1225.2494550389999</v>
      </c>
      <c r="E129" s="243">
        <v>1193.9664609989998</v>
      </c>
      <c r="F129" s="243">
        <v>1388</v>
      </c>
      <c r="G129" s="242">
        <v>1392</v>
      </c>
      <c r="H129" s="242">
        <v>1147</v>
      </c>
      <c r="I129" s="242">
        <v>1392</v>
      </c>
    </row>
    <row r="130" spans="2:9">
      <c r="B130" s="244">
        <v>42023</v>
      </c>
      <c r="C130" s="243">
        <v>1035.578950476</v>
      </c>
      <c r="D130" s="243">
        <v>1195.2617251949998</v>
      </c>
      <c r="E130" s="243">
        <v>1160.2076188199999</v>
      </c>
      <c r="F130" s="243">
        <v>1377</v>
      </c>
      <c r="G130" s="242">
        <v>1380</v>
      </c>
      <c r="H130" s="242">
        <v>1153</v>
      </c>
      <c r="I130" s="242">
        <v>1332</v>
      </c>
    </row>
    <row r="131" spans="2:9">
      <c r="B131" s="244">
        <v>42024</v>
      </c>
      <c r="C131" s="243">
        <v>992.27396175600006</v>
      </c>
      <c r="D131" s="243">
        <v>1145.1701813520001</v>
      </c>
      <c r="E131" s="243">
        <v>1112.7264856530001</v>
      </c>
      <c r="F131" s="243">
        <v>1372</v>
      </c>
      <c r="G131" s="242">
        <v>1351</v>
      </c>
      <c r="H131" s="242">
        <v>1186</v>
      </c>
      <c r="I131" s="242">
        <v>1307</v>
      </c>
    </row>
    <row r="132" spans="2:9">
      <c r="B132" s="244">
        <v>42025</v>
      </c>
      <c r="C132" s="243">
        <v>932.89790157599998</v>
      </c>
      <c r="D132" s="243">
        <v>1097.7797660580002</v>
      </c>
      <c r="E132" s="243">
        <v>1077.3705973469998</v>
      </c>
      <c r="F132" s="243">
        <v>1353</v>
      </c>
      <c r="G132" s="242">
        <v>1321</v>
      </c>
      <c r="H132" s="242">
        <v>1189</v>
      </c>
      <c r="I132" s="242">
        <v>1260</v>
      </c>
    </row>
    <row r="133" spans="2:9">
      <c r="B133" s="244">
        <v>42026</v>
      </c>
      <c r="C133" s="243">
        <v>891.95504487299991</v>
      </c>
      <c r="D133" s="243">
        <v>1069.7802076980001</v>
      </c>
      <c r="E133" s="243">
        <v>1068.9129295949999</v>
      </c>
      <c r="F133" s="243">
        <v>1360</v>
      </c>
      <c r="G133" s="242">
        <v>1283</v>
      </c>
      <c r="H133" s="242">
        <v>1178</v>
      </c>
      <c r="I133" s="242">
        <v>1232</v>
      </c>
    </row>
    <row r="134" spans="2:9">
      <c r="B134" s="244">
        <v>42027</v>
      </c>
      <c r="C134" s="243">
        <v>871.85106803100007</v>
      </c>
      <c r="D134" s="243">
        <v>1038.539111181</v>
      </c>
      <c r="E134" s="243">
        <v>1095.5223290699998</v>
      </c>
      <c r="F134" s="243">
        <v>1327</v>
      </c>
      <c r="G134" s="242">
        <v>1249</v>
      </c>
      <c r="H134" s="242">
        <v>1165</v>
      </c>
      <c r="I134" s="242">
        <v>1221</v>
      </c>
    </row>
    <row r="135" spans="2:9">
      <c r="B135" s="244">
        <v>42028</v>
      </c>
      <c r="C135" s="243">
        <v>865.71325691399989</v>
      </c>
      <c r="D135" s="243">
        <v>992.94755350200012</v>
      </c>
      <c r="E135" s="243">
        <v>1103.669008263</v>
      </c>
      <c r="F135" s="243">
        <v>1275</v>
      </c>
      <c r="G135" s="242">
        <v>1225</v>
      </c>
      <c r="H135" s="242">
        <v>1149</v>
      </c>
      <c r="I135" s="242">
        <v>1208</v>
      </c>
    </row>
    <row r="136" spans="2:9">
      <c r="B136" s="244">
        <v>42029</v>
      </c>
      <c r="C136" s="243">
        <v>888.83597804399994</v>
      </c>
      <c r="D136" s="243">
        <v>943.85205649200009</v>
      </c>
      <c r="E136" s="243">
        <v>1081.1114652449999</v>
      </c>
      <c r="F136" s="243">
        <v>1220</v>
      </c>
      <c r="G136" s="242">
        <v>1207</v>
      </c>
      <c r="H136" s="242">
        <v>1105</v>
      </c>
      <c r="I136" s="242">
        <v>1169</v>
      </c>
    </row>
    <row r="137" spans="2:9">
      <c r="B137" s="244">
        <v>42030</v>
      </c>
      <c r="C137" s="243">
        <v>900.68382064499997</v>
      </c>
      <c r="D137" s="243">
        <v>901.04788011900007</v>
      </c>
      <c r="E137" s="243">
        <v>1067.775713412</v>
      </c>
      <c r="F137" s="243">
        <v>1232</v>
      </c>
      <c r="G137" s="242">
        <v>1192</v>
      </c>
      <c r="H137" s="242">
        <v>1079</v>
      </c>
      <c r="I137" s="242">
        <v>1137</v>
      </c>
    </row>
    <row r="138" spans="2:9">
      <c r="B138" s="244">
        <v>42031</v>
      </c>
      <c r="C138" s="243">
        <v>898.69928787899994</v>
      </c>
      <c r="D138" s="243">
        <v>829.28955553499998</v>
      </c>
      <c r="E138" s="243">
        <v>1063.789854312</v>
      </c>
      <c r="F138" s="243">
        <v>1282</v>
      </c>
      <c r="G138" s="242">
        <v>1192</v>
      </c>
      <c r="H138" s="242">
        <v>1055</v>
      </c>
      <c r="I138" s="242">
        <v>1141</v>
      </c>
    </row>
    <row r="139" spans="2:9">
      <c r="B139" s="244">
        <v>42032</v>
      </c>
      <c r="C139" s="243">
        <v>904.99103352600002</v>
      </c>
      <c r="D139" s="243">
        <v>769.31194215300002</v>
      </c>
      <c r="E139" s="243">
        <v>1093.9855892579999</v>
      </c>
      <c r="F139" s="243">
        <v>1307</v>
      </c>
      <c r="G139" s="242">
        <v>1158</v>
      </c>
      <c r="H139" s="242">
        <v>1055</v>
      </c>
      <c r="I139" s="242">
        <v>1132</v>
      </c>
    </row>
    <row r="140" spans="2:9">
      <c r="B140" s="244">
        <v>42033</v>
      </c>
      <c r="C140" s="243">
        <v>893.24664366000002</v>
      </c>
      <c r="D140" s="243">
        <v>758.015258937</v>
      </c>
      <c r="E140" s="243">
        <v>1150.0994206409998</v>
      </c>
      <c r="F140" s="243">
        <v>1283</v>
      </c>
      <c r="G140" s="242">
        <v>1113</v>
      </c>
      <c r="H140" s="242">
        <v>1071</v>
      </c>
      <c r="I140" s="242">
        <v>1124</v>
      </c>
    </row>
    <row r="141" spans="2:9">
      <c r="B141" s="244">
        <v>42034</v>
      </c>
      <c r="C141" s="243">
        <v>892.37770215899991</v>
      </c>
      <c r="D141" s="243">
        <v>739.71821843399994</v>
      </c>
      <c r="E141" s="243">
        <v>1175.1616907159998</v>
      </c>
      <c r="F141" s="243">
        <v>1256</v>
      </c>
      <c r="G141" s="242">
        <v>1156</v>
      </c>
      <c r="H141" s="242">
        <v>1099</v>
      </c>
      <c r="I141" s="242">
        <v>1156</v>
      </c>
    </row>
    <row r="142" spans="2:9">
      <c r="B142" s="244">
        <v>42035</v>
      </c>
      <c r="C142" s="243">
        <v>890.79365417699978</v>
      </c>
      <c r="D142" s="243">
        <v>726.73862098200004</v>
      </c>
      <c r="E142" s="243">
        <v>1154.2520513399998</v>
      </c>
      <c r="F142" s="243">
        <v>1216</v>
      </c>
      <c r="G142" s="242">
        <v>1089</v>
      </c>
      <c r="H142" s="242">
        <v>1119</v>
      </c>
      <c r="I142" s="242">
        <v>1158</v>
      </c>
    </row>
    <row r="143" spans="2:9">
      <c r="B143" s="244">
        <v>42036</v>
      </c>
      <c r="C143" s="243">
        <v>888.57442670399996</v>
      </c>
      <c r="D143" s="243">
        <v>723.61871715299992</v>
      </c>
      <c r="E143" s="243">
        <v>1168.2246581519998</v>
      </c>
      <c r="F143" s="243">
        <v>1156</v>
      </c>
      <c r="G143" s="242">
        <v>1085</v>
      </c>
      <c r="H143" s="242">
        <v>1115</v>
      </c>
      <c r="I143" s="242">
        <v>1154</v>
      </c>
    </row>
    <row r="144" spans="2:9">
      <c r="B144" s="244">
        <v>42037</v>
      </c>
      <c r="C144" s="243">
        <v>891.50657692499988</v>
      </c>
      <c r="D144" s="243">
        <v>758.56258188599998</v>
      </c>
      <c r="E144" s="243">
        <v>1186.8258566429997</v>
      </c>
      <c r="F144" s="243">
        <v>1123</v>
      </c>
      <c r="G144" s="242">
        <v>1094</v>
      </c>
      <c r="H144" s="242">
        <v>1090</v>
      </c>
      <c r="I144" s="242">
        <v>1181</v>
      </c>
    </row>
    <row r="145" spans="2:9">
      <c r="B145" s="244">
        <v>42038</v>
      </c>
      <c r="C145" s="243">
        <v>890.12945031599997</v>
      </c>
      <c r="D145" s="243">
        <v>818.91661090799994</v>
      </c>
      <c r="E145" s="243">
        <v>1176.949437621</v>
      </c>
      <c r="F145" s="243">
        <v>1088</v>
      </c>
      <c r="G145" s="242">
        <v>1099</v>
      </c>
      <c r="H145" s="242">
        <v>1084</v>
      </c>
      <c r="I145" s="242">
        <v>1195</v>
      </c>
    </row>
    <row r="146" spans="2:9">
      <c r="B146" s="244">
        <v>42039</v>
      </c>
      <c r="C146" s="243">
        <v>877.91792293799983</v>
      </c>
      <c r="D146" s="243">
        <v>864.09672328800013</v>
      </c>
      <c r="E146" s="243">
        <v>1188.6423444539998</v>
      </c>
      <c r="F146" s="243">
        <v>1067</v>
      </c>
      <c r="G146" s="242">
        <v>1074</v>
      </c>
      <c r="H146" s="242">
        <v>1086</v>
      </c>
      <c r="I146" s="242">
        <v>1218</v>
      </c>
    </row>
    <row r="147" spans="2:9">
      <c r="B147" s="244">
        <v>42040</v>
      </c>
      <c r="C147" s="243">
        <v>876.34482877499988</v>
      </c>
      <c r="D147" s="243">
        <v>918.23997162600006</v>
      </c>
      <c r="E147" s="243">
        <v>1192.637951256</v>
      </c>
      <c r="F147" s="243">
        <v>1021</v>
      </c>
      <c r="G147" s="242">
        <v>1046</v>
      </c>
      <c r="H147" s="242">
        <v>1075</v>
      </c>
      <c r="I147" s="242">
        <v>1231</v>
      </c>
    </row>
    <row r="148" spans="2:9">
      <c r="B148" s="244">
        <v>42041</v>
      </c>
      <c r="C148" s="243">
        <v>872.738199216</v>
      </c>
      <c r="D148" s="243">
        <v>956.5447911660001</v>
      </c>
      <c r="E148" s="243">
        <v>1149.6215088000001</v>
      </c>
      <c r="F148" s="243">
        <v>982</v>
      </c>
      <c r="G148" s="242">
        <v>1009</v>
      </c>
      <c r="H148" s="242">
        <v>1061</v>
      </c>
      <c r="I148" s="242">
        <v>1249</v>
      </c>
    </row>
    <row r="149" spans="2:9">
      <c r="B149" s="244">
        <v>42042</v>
      </c>
      <c r="C149" s="243">
        <v>882.38433731099997</v>
      </c>
      <c r="D149" s="243">
        <v>954.66633178199993</v>
      </c>
      <c r="E149" s="243">
        <v>1072.2626687879999</v>
      </c>
      <c r="F149" s="243">
        <v>968</v>
      </c>
      <c r="G149" s="242">
        <v>976</v>
      </c>
      <c r="H149" s="242">
        <v>1063</v>
      </c>
      <c r="I149" s="242">
        <v>1277</v>
      </c>
    </row>
    <row r="150" spans="2:9">
      <c r="B150" s="244">
        <v>42043</v>
      </c>
      <c r="C150" s="243">
        <v>888.60252358499986</v>
      </c>
      <c r="D150" s="243">
        <v>954.09864508800001</v>
      </c>
      <c r="E150" s="243">
        <v>1058.675521587</v>
      </c>
      <c r="F150" s="243">
        <v>950</v>
      </c>
      <c r="G150" s="242">
        <v>960</v>
      </c>
      <c r="H150" s="242">
        <v>1040</v>
      </c>
      <c r="I150" s="242">
        <v>1273</v>
      </c>
    </row>
    <row r="151" spans="2:9">
      <c r="B151" s="244">
        <v>42044</v>
      </c>
      <c r="C151" s="243">
        <v>869.80192500299995</v>
      </c>
      <c r="D151" s="243">
        <v>936.56906588100003</v>
      </c>
      <c r="E151" s="243">
        <v>966.22057459199993</v>
      </c>
      <c r="F151" s="243">
        <v>950</v>
      </c>
      <c r="G151" s="242">
        <v>968</v>
      </c>
      <c r="H151" s="242">
        <v>978</v>
      </c>
      <c r="I151" s="242">
        <v>1286</v>
      </c>
    </row>
    <row r="152" spans="2:9">
      <c r="B152" s="244">
        <v>42045</v>
      </c>
      <c r="C152" s="243">
        <v>857.07387636899989</v>
      </c>
      <c r="D152" s="243">
        <v>878.87118884099982</v>
      </c>
      <c r="E152" s="243">
        <v>933.38191393800003</v>
      </c>
      <c r="F152" s="243">
        <v>957</v>
      </c>
      <c r="G152" s="242">
        <v>975</v>
      </c>
      <c r="H152" s="242">
        <v>924</v>
      </c>
      <c r="I152" s="242">
        <v>1289</v>
      </c>
    </row>
    <row r="153" spans="2:9">
      <c r="B153" s="244">
        <v>42046</v>
      </c>
      <c r="C153" s="243">
        <v>837.08032856400007</v>
      </c>
      <c r="D153" s="243">
        <v>827.52231215400002</v>
      </c>
      <c r="E153" s="243">
        <v>939.85967613899993</v>
      </c>
      <c r="F153" s="243">
        <v>960</v>
      </c>
      <c r="G153" s="242">
        <v>945</v>
      </c>
      <c r="H153" s="242">
        <v>861</v>
      </c>
      <c r="I153" s="242">
        <v>1268</v>
      </c>
    </row>
    <row r="154" spans="2:9">
      <c r="B154" s="244">
        <v>42047</v>
      </c>
      <c r="C154" s="243">
        <v>817.61851839600001</v>
      </c>
      <c r="D154" s="243">
        <v>795.98626446300011</v>
      </c>
      <c r="E154" s="243">
        <v>964.84903691099998</v>
      </c>
      <c r="F154" s="243">
        <v>924</v>
      </c>
      <c r="G154" s="242">
        <v>915</v>
      </c>
      <c r="H154" s="242">
        <v>801</v>
      </c>
      <c r="I154" s="242">
        <v>1238</v>
      </c>
    </row>
    <row r="155" spans="2:9">
      <c r="B155" s="244">
        <v>42048</v>
      </c>
      <c r="C155" s="243">
        <v>783.09959196000023</v>
      </c>
      <c r="D155" s="243">
        <v>778.54632060899996</v>
      </c>
      <c r="E155" s="243">
        <v>946.32901188899984</v>
      </c>
      <c r="F155" s="243">
        <v>891</v>
      </c>
      <c r="G155" s="242">
        <v>895</v>
      </c>
      <c r="H155" s="242">
        <v>733</v>
      </c>
      <c r="I155" s="242">
        <v>1241</v>
      </c>
    </row>
    <row r="156" spans="2:9">
      <c r="B156" s="244">
        <v>42049</v>
      </c>
      <c r="C156" s="243">
        <v>768.17870041800006</v>
      </c>
      <c r="D156" s="243">
        <v>747.33482608500003</v>
      </c>
      <c r="E156" s="243">
        <v>924.40595402400015</v>
      </c>
      <c r="F156" s="243">
        <v>880</v>
      </c>
      <c r="G156" s="242">
        <v>858</v>
      </c>
      <c r="H156" s="242">
        <v>653</v>
      </c>
      <c r="I156" s="242">
        <v>1246</v>
      </c>
    </row>
    <row r="157" spans="2:9">
      <c r="B157" s="244">
        <v>42050</v>
      </c>
      <c r="C157" s="243">
        <v>770.80733156100007</v>
      </c>
      <c r="D157" s="243">
        <v>722.54187108299993</v>
      </c>
      <c r="E157" s="243">
        <v>921.43515635100016</v>
      </c>
      <c r="F157" s="243">
        <v>857</v>
      </c>
      <c r="G157" s="242">
        <v>835</v>
      </c>
      <c r="H157" s="242">
        <v>598</v>
      </c>
      <c r="I157" s="242">
        <v>1226</v>
      </c>
    </row>
    <row r="158" spans="2:9">
      <c r="B158" s="244">
        <v>42051</v>
      </c>
      <c r="C158" s="243">
        <v>727.96976939700005</v>
      </c>
      <c r="D158" s="243">
        <v>697.78323410400003</v>
      </c>
      <c r="E158" s="243">
        <v>941.79330870300009</v>
      </c>
      <c r="F158" s="243">
        <v>858</v>
      </c>
      <c r="G158" s="242">
        <v>831</v>
      </c>
      <c r="H158" s="242">
        <v>574</v>
      </c>
      <c r="I158" s="242">
        <v>1209</v>
      </c>
    </row>
    <row r="159" spans="2:9">
      <c r="B159" s="244">
        <v>42052</v>
      </c>
      <c r="C159" s="243">
        <v>700.07594124899992</v>
      </c>
      <c r="D159" s="243">
        <v>682.96027360799985</v>
      </c>
      <c r="E159" s="243">
        <v>941.76845584799992</v>
      </c>
      <c r="F159" s="243">
        <v>882</v>
      </c>
      <c r="G159" s="242">
        <v>825</v>
      </c>
      <c r="H159" s="242">
        <v>549</v>
      </c>
      <c r="I159" s="242">
        <v>1221</v>
      </c>
    </row>
    <row r="160" spans="2:9">
      <c r="B160" s="244">
        <v>42053</v>
      </c>
      <c r="C160" s="243">
        <v>667.65823774800003</v>
      </c>
      <c r="D160" s="243">
        <v>693.50612857800002</v>
      </c>
      <c r="E160" s="243">
        <v>973.91447259000006</v>
      </c>
      <c r="F160" s="243">
        <v>907</v>
      </c>
      <c r="G160" s="242">
        <v>787</v>
      </c>
      <c r="H160" s="242">
        <v>544</v>
      </c>
      <c r="I160" s="242">
        <v>1216</v>
      </c>
    </row>
    <row r="161" spans="2:9">
      <c r="B161" s="244">
        <v>42054</v>
      </c>
      <c r="C161" s="243">
        <v>654.48884031600005</v>
      </c>
      <c r="D161" s="243">
        <v>722.50340739900003</v>
      </c>
      <c r="E161" s="243">
        <v>1008.072506667</v>
      </c>
      <c r="F161" s="243">
        <v>903</v>
      </c>
      <c r="G161" s="242">
        <v>738</v>
      </c>
      <c r="H161" s="242">
        <v>524</v>
      </c>
      <c r="I161" s="242">
        <v>1198</v>
      </c>
    </row>
    <row r="162" spans="2:9">
      <c r="B162" s="244">
        <v>42055</v>
      </c>
      <c r="C162" s="243">
        <v>649.50515027100005</v>
      </c>
      <c r="D162" s="243">
        <v>752.91753647700011</v>
      </c>
      <c r="E162" s="243">
        <v>1011.817670049</v>
      </c>
      <c r="F162" s="243">
        <v>894</v>
      </c>
      <c r="G162" s="242">
        <v>688</v>
      </c>
      <c r="H162" s="242">
        <v>508</v>
      </c>
      <c r="I162" s="242">
        <v>1163</v>
      </c>
    </row>
    <row r="163" spans="2:9">
      <c r="B163" s="244">
        <v>42056</v>
      </c>
      <c r="C163" s="243">
        <v>667.97498914499988</v>
      </c>
      <c r="D163" s="243">
        <v>783.11738304599999</v>
      </c>
      <c r="E163" s="243">
        <v>1028.218051719</v>
      </c>
      <c r="F163" s="243">
        <v>894</v>
      </c>
      <c r="G163" s="242">
        <v>653</v>
      </c>
      <c r="H163" s="242">
        <v>535</v>
      </c>
      <c r="I163" s="242">
        <v>1168</v>
      </c>
    </row>
    <row r="164" spans="2:9">
      <c r="B164" s="244">
        <v>42057</v>
      </c>
      <c r="C164" s="243">
        <v>709.40470726500007</v>
      </c>
      <c r="D164" s="243">
        <v>805.34414970900002</v>
      </c>
      <c r="E164" s="243">
        <v>1031.165638638</v>
      </c>
      <c r="F164" s="243">
        <v>906</v>
      </c>
      <c r="G164" s="242">
        <v>645</v>
      </c>
      <c r="H164" s="242">
        <v>546</v>
      </c>
      <c r="I164" s="242">
        <v>1145</v>
      </c>
    </row>
    <row r="165" spans="2:9">
      <c r="B165" s="244">
        <v>42058</v>
      </c>
      <c r="C165" s="243">
        <v>717.63074382299999</v>
      </c>
      <c r="D165" s="243">
        <v>819.79314595199992</v>
      </c>
      <c r="E165" s="243">
        <v>1015.6238053470001</v>
      </c>
      <c r="F165" s="243">
        <v>897</v>
      </c>
      <c r="G165" s="242">
        <v>641</v>
      </c>
      <c r="H165" s="242">
        <v>533</v>
      </c>
      <c r="I165" s="242">
        <v>1154</v>
      </c>
    </row>
    <row r="166" spans="2:9">
      <c r="B166" s="244">
        <v>42059</v>
      </c>
      <c r="C166" s="243">
        <v>700.87450072199999</v>
      </c>
      <c r="D166" s="243">
        <v>808.51830973799997</v>
      </c>
      <c r="E166" s="243">
        <v>1023.033959694</v>
      </c>
      <c r="F166" s="243">
        <v>897</v>
      </c>
      <c r="G166" s="242">
        <v>640</v>
      </c>
      <c r="H166" s="242">
        <v>533</v>
      </c>
      <c r="I166" s="242">
        <v>1154</v>
      </c>
    </row>
    <row r="167" spans="2:9">
      <c r="B167" s="244">
        <v>42060</v>
      </c>
      <c r="C167" s="243">
        <v>689.33818059300006</v>
      </c>
      <c r="D167" s="243">
        <v>767.31465583199997</v>
      </c>
      <c r="E167" s="243">
        <v>1021.3722250919999</v>
      </c>
      <c r="F167" s="243">
        <v>903</v>
      </c>
      <c r="G167" s="242">
        <v>627</v>
      </c>
      <c r="H167" s="242">
        <v>548</v>
      </c>
      <c r="I167" s="242">
        <v>1145</v>
      </c>
    </row>
    <row r="168" spans="2:9">
      <c r="B168" s="244">
        <v>42061</v>
      </c>
      <c r="C168" s="243">
        <v>676.48360471499996</v>
      </c>
      <c r="D168" s="243">
        <v>752.71165651800004</v>
      </c>
      <c r="E168" s="243">
        <v>1007.693518182</v>
      </c>
      <c r="F168" s="243">
        <v>907</v>
      </c>
      <c r="G168" s="242">
        <v>617</v>
      </c>
      <c r="H168" s="242">
        <v>548</v>
      </c>
      <c r="I168" s="242">
        <v>1144</v>
      </c>
    </row>
    <row r="169" spans="2:9">
      <c r="B169" s="244">
        <v>42062</v>
      </c>
      <c r="C169" s="243">
        <v>665.7581279640001</v>
      </c>
      <c r="D169" s="243">
        <v>772.51130341500004</v>
      </c>
      <c r="E169" s="243">
        <v>879.62035536300004</v>
      </c>
      <c r="F169" s="243">
        <v>906</v>
      </c>
      <c r="G169" s="242">
        <v>573</v>
      </c>
      <c r="H169" s="242">
        <v>536</v>
      </c>
      <c r="I169" s="242">
        <v>1153</v>
      </c>
    </row>
    <row r="170" spans="2:9">
      <c r="B170" s="244">
        <v>42063</v>
      </c>
      <c r="C170" s="243">
        <v>667.75347783899997</v>
      </c>
      <c r="D170" s="243">
        <v>743.66033572800006</v>
      </c>
      <c r="E170" s="243">
        <v>804.38660580599992</v>
      </c>
      <c r="F170" s="243">
        <v>901</v>
      </c>
      <c r="G170" s="242">
        <v>534</v>
      </c>
      <c r="H170" s="242">
        <v>522</v>
      </c>
      <c r="I170" s="242">
        <v>1163</v>
      </c>
    </row>
    <row r="171" spans="2:9">
      <c r="B171" s="244">
        <v>42064</v>
      </c>
      <c r="C171" s="243">
        <v>668.08447144199999</v>
      </c>
      <c r="D171" s="243">
        <v>704.55341732100021</v>
      </c>
      <c r="E171" s="243">
        <v>724.17518972100004</v>
      </c>
      <c r="F171" s="243">
        <v>871</v>
      </c>
      <c r="G171" s="242">
        <v>534</v>
      </c>
      <c r="H171" s="242">
        <v>503</v>
      </c>
      <c r="I171" s="242">
        <v>1157</v>
      </c>
    </row>
    <row r="172" spans="2:9">
      <c r="B172" s="244">
        <v>42065</v>
      </c>
      <c r="C172" s="243">
        <v>642.50433216900012</v>
      </c>
      <c r="D172" s="243">
        <v>670.56314761800002</v>
      </c>
      <c r="E172" s="243">
        <v>639.54870893400005</v>
      </c>
      <c r="F172" s="243">
        <v>851</v>
      </c>
      <c r="G172" s="242">
        <v>562</v>
      </c>
      <c r="H172" s="242">
        <v>460</v>
      </c>
      <c r="I172" s="242">
        <v>1126</v>
      </c>
    </row>
    <row r="173" spans="2:9">
      <c r="B173" s="244">
        <v>42066</v>
      </c>
      <c r="C173" s="243">
        <v>640.25293153200005</v>
      </c>
      <c r="D173" s="243">
        <v>657.44942156699994</v>
      </c>
      <c r="E173" s="243">
        <v>560.83518749099994</v>
      </c>
      <c r="F173" s="243">
        <v>877</v>
      </c>
      <c r="G173" s="242">
        <v>580</v>
      </c>
      <c r="H173" s="242">
        <v>418</v>
      </c>
      <c r="I173" s="242">
        <v>1102</v>
      </c>
    </row>
    <row r="174" spans="2:9">
      <c r="B174" s="244">
        <v>42067</v>
      </c>
      <c r="C174" s="243">
        <v>631.45079168699999</v>
      </c>
      <c r="D174" s="243">
        <v>654.20216428200001</v>
      </c>
      <c r="E174" s="243">
        <v>507.30278575199998</v>
      </c>
      <c r="F174" s="243">
        <v>868</v>
      </c>
      <c r="G174" s="242">
        <v>556</v>
      </c>
      <c r="H174" s="242">
        <v>366</v>
      </c>
      <c r="I174" s="242">
        <v>1077</v>
      </c>
    </row>
    <row r="175" spans="2:9">
      <c r="B175" s="244">
        <v>42068</v>
      </c>
      <c r="C175" s="243">
        <v>618.07010727599993</v>
      </c>
      <c r="D175" s="243">
        <v>677.24942288699992</v>
      </c>
      <c r="E175" s="243">
        <v>497.28550530299998</v>
      </c>
      <c r="F175" s="243">
        <v>860</v>
      </c>
      <c r="G175" s="242">
        <v>512</v>
      </c>
      <c r="H175" s="242">
        <v>335</v>
      </c>
      <c r="I175" s="242">
        <v>1053</v>
      </c>
    </row>
    <row r="176" spans="2:9">
      <c r="B176" s="244">
        <v>42069</v>
      </c>
      <c r="C176" s="243">
        <v>597.13550158500004</v>
      </c>
      <c r="D176" s="243">
        <v>687.37107704999994</v>
      </c>
      <c r="E176" s="243">
        <v>495.11486056500001</v>
      </c>
      <c r="F176" s="243">
        <v>842</v>
      </c>
      <c r="G176" s="242">
        <v>483</v>
      </c>
      <c r="H176" s="242">
        <v>320</v>
      </c>
      <c r="I176" s="242">
        <v>1042</v>
      </c>
    </row>
    <row r="177" spans="2:9">
      <c r="B177" s="244">
        <v>42070</v>
      </c>
      <c r="C177" s="243">
        <v>581.45838891300002</v>
      </c>
      <c r="D177" s="243">
        <v>664.93162729199992</v>
      </c>
      <c r="E177" s="243">
        <v>462.54298947599995</v>
      </c>
      <c r="F177" s="243">
        <v>842</v>
      </c>
      <c r="G177" s="242">
        <v>443</v>
      </c>
      <c r="H177" s="242">
        <v>296</v>
      </c>
      <c r="I177" s="242">
        <v>1029</v>
      </c>
    </row>
    <row r="178" spans="2:9">
      <c r="B178" s="244">
        <v>42071</v>
      </c>
      <c r="C178" s="243">
        <v>579.19925002499997</v>
      </c>
      <c r="D178" s="243">
        <v>638.14286959800006</v>
      </c>
      <c r="E178" s="243">
        <v>428.15706233999998</v>
      </c>
      <c r="F178" s="243">
        <v>827</v>
      </c>
      <c r="G178" s="242">
        <v>431</v>
      </c>
      <c r="H178" s="242">
        <v>278</v>
      </c>
      <c r="I178" s="242">
        <v>999</v>
      </c>
    </row>
    <row r="179" spans="2:9">
      <c r="B179" s="244">
        <v>42072</v>
      </c>
      <c r="C179" s="243">
        <v>559.72226885999999</v>
      </c>
      <c r="D179" s="243">
        <v>623.3357442119999</v>
      </c>
      <c r="E179" s="243">
        <v>395.37095496299997</v>
      </c>
      <c r="F179" s="243">
        <v>793</v>
      </c>
      <c r="G179" s="242">
        <v>448</v>
      </c>
      <c r="H179" s="242">
        <v>259</v>
      </c>
      <c r="I179" s="242">
        <v>973</v>
      </c>
    </row>
    <row r="180" spans="2:9">
      <c r="B180" s="244">
        <v>42073</v>
      </c>
      <c r="C180" s="243">
        <v>546.53094360900002</v>
      </c>
      <c r="D180" s="243">
        <v>628.77110865899999</v>
      </c>
      <c r="E180" s="243">
        <v>374.55733687800006</v>
      </c>
      <c r="F180" s="243">
        <v>774</v>
      </c>
      <c r="G180" s="242">
        <v>476</v>
      </c>
      <c r="H180" s="242">
        <v>258</v>
      </c>
      <c r="I180" s="242">
        <v>958</v>
      </c>
    </row>
    <row r="181" spans="2:9">
      <c r="B181" s="244">
        <v>42074</v>
      </c>
      <c r="C181" s="243">
        <v>538.55438289900007</v>
      </c>
      <c r="D181" s="243">
        <v>620.05890585900011</v>
      </c>
      <c r="E181" s="243">
        <v>413.45053942499999</v>
      </c>
      <c r="F181" s="243">
        <v>748</v>
      </c>
      <c r="G181" s="242">
        <v>477</v>
      </c>
      <c r="H181" s="242">
        <v>254</v>
      </c>
      <c r="I181" s="242">
        <v>949</v>
      </c>
    </row>
    <row r="182" spans="2:9">
      <c r="B182" s="244">
        <v>42075</v>
      </c>
      <c r="C182" s="243">
        <v>528.20380858499993</v>
      </c>
      <c r="D182" s="243">
        <v>645.57332807700004</v>
      </c>
      <c r="E182" s="243">
        <v>451.67469095100006</v>
      </c>
      <c r="F182" s="243">
        <v>720</v>
      </c>
      <c r="G182" s="242">
        <v>479</v>
      </c>
      <c r="H182" s="242">
        <v>276</v>
      </c>
      <c r="I182" s="242">
        <v>937</v>
      </c>
    </row>
    <row r="183" spans="2:9">
      <c r="B183" s="244">
        <v>42076</v>
      </c>
      <c r="C183" s="243">
        <v>531.33294703499996</v>
      </c>
      <c r="D183" s="243">
        <v>674.007298644</v>
      </c>
      <c r="E183" s="243">
        <v>458.26144664100002</v>
      </c>
      <c r="F183" s="243">
        <v>730</v>
      </c>
      <c r="G183" s="242">
        <v>485</v>
      </c>
      <c r="H183" s="242">
        <v>295</v>
      </c>
      <c r="I183" s="242">
        <v>958</v>
      </c>
    </row>
    <row r="184" spans="2:9">
      <c r="B184" s="244">
        <v>42077</v>
      </c>
      <c r="C184" s="243">
        <v>541.42641671099989</v>
      </c>
      <c r="D184" s="243">
        <v>693.75321804600003</v>
      </c>
      <c r="E184" s="243">
        <v>500.29781250299999</v>
      </c>
      <c r="F184" s="243">
        <v>712</v>
      </c>
      <c r="G184" s="242">
        <v>487</v>
      </c>
      <c r="H184" s="242">
        <v>310</v>
      </c>
      <c r="I184" s="242">
        <v>971</v>
      </c>
    </row>
    <row r="185" spans="2:9">
      <c r="B185" s="244">
        <v>42078</v>
      </c>
      <c r="C185" s="243">
        <v>554.30571701099996</v>
      </c>
      <c r="D185" s="243">
        <v>684.54662715299992</v>
      </c>
      <c r="E185" s="243">
        <v>551.20586463300003</v>
      </c>
      <c r="F185" s="243">
        <v>705</v>
      </c>
      <c r="G185" s="242">
        <v>471</v>
      </c>
      <c r="H185" s="242">
        <v>325</v>
      </c>
      <c r="I185" s="242">
        <v>957</v>
      </c>
    </row>
    <row r="186" spans="2:9">
      <c r="B186" s="244">
        <v>42079</v>
      </c>
      <c r="C186" s="243">
        <v>564.18578116799995</v>
      </c>
      <c r="D186" s="243">
        <v>691.16182903200013</v>
      </c>
      <c r="E186" s="243">
        <v>580.75041302099987</v>
      </c>
      <c r="F186" s="243">
        <v>705</v>
      </c>
      <c r="G186" s="242">
        <v>490</v>
      </c>
      <c r="H186" s="242">
        <v>337</v>
      </c>
      <c r="I186" s="242">
        <v>947</v>
      </c>
    </row>
    <row r="187" spans="2:9">
      <c r="B187" s="244">
        <v>42080</v>
      </c>
      <c r="C187" s="243">
        <v>552.93333284400001</v>
      </c>
      <c r="D187" s="243">
        <v>704.40056131199992</v>
      </c>
      <c r="E187" s="243">
        <v>624.69343707600001</v>
      </c>
      <c r="F187" s="243">
        <v>699</v>
      </c>
      <c r="G187" s="242">
        <v>494</v>
      </c>
      <c r="H187" s="242">
        <v>359</v>
      </c>
      <c r="I187" s="242">
        <v>928</v>
      </c>
    </row>
    <row r="188" spans="2:9">
      <c r="B188" s="244">
        <v>42081</v>
      </c>
      <c r="C188" s="243">
        <v>537.98373164399993</v>
      </c>
      <c r="D188" s="243">
        <v>698.74768065299997</v>
      </c>
      <c r="E188" s="243">
        <v>589.18960241699995</v>
      </c>
      <c r="F188" s="243">
        <v>684</v>
      </c>
      <c r="G188" s="242">
        <v>497</v>
      </c>
      <c r="H188" s="242">
        <v>343</v>
      </c>
      <c r="I188" s="242">
        <v>926</v>
      </c>
    </row>
    <row r="189" spans="2:9">
      <c r="B189" s="244">
        <v>42082</v>
      </c>
      <c r="C189" s="243">
        <v>535.22691227700011</v>
      </c>
      <c r="D189" s="243">
        <v>721.03987411799994</v>
      </c>
      <c r="E189" s="243">
        <v>514.86135024300006</v>
      </c>
      <c r="F189" s="243">
        <v>627</v>
      </c>
      <c r="G189" s="242">
        <v>495</v>
      </c>
      <c r="H189" s="242">
        <v>338</v>
      </c>
      <c r="I189" s="242">
        <v>916</v>
      </c>
    </row>
    <row r="190" spans="2:9">
      <c r="B190" s="244">
        <v>42083</v>
      </c>
      <c r="C190" s="243">
        <v>524.66981481599998</v>
      </c>
      <c r="D190" s="243">
        <v>756.47237600999995</v>
      </c>
      <c r="E190" s="243">
        <v>447.83094905699994</v>
      </c>
      <c r="F190" s="243">
        <v>606</v>
      </c>
      <c r="G190" s="242">
        <v>479</v>
      </c>
      <c r="H190" s="242">
        <v>337</v>
      </c>
      <c r="I190" s="242">
        <v>940</v>
      </c>
    </row>
    <row r="191" spans="2:9">
      <c r="B191" s="244">
        <v>42084</v>
      </c>
      <c r="C191" s="243">
        <v>523.55974589100003</v>
      </c>
      <c r="D191" s="243">
        <v>765.46881164099989</v>
      </c>
      <c r="E191" s="243">
        <v>381.444998532</v>
      </c>
      <c r="F191" s="243">
        <v>601</v>
      </c>
      <c r="G191" s="242">
        <v>457</v>
      </c>
      <c r="H191" s="242">
        <v>362</v>
      </c>
      <c r="I191" s="242">
        <v>934</v>
      </c>
    </row>
    <row r="192" spans="2:9">
      <c r="B192" s="244">
        <v>42085</v>
      </c>
      <c r="C192" s="243">
        <v>530.80903339500003</v>
      </c>
      <c r="D192" s="243">
        <v>736.49805065400005</v>
      </c>
      <c r="E192" s="243">
        <v>347.65020404099999</v>
      </c>
      <c r="F192" s="243">
        <v>619</v>
      </c>
      <c r="G192" s="242">
        <v>470</v>
      </c>
      <c r="H192" s="242">
        <v>355</v>
      </c>
      <c r="I192" s="242">
        <v>924</v>
      </c>
    </row>
    <row r="193" spans="2:10">
      <c r="B193" s="244">
        <v>42086</v>
      </c>
      <c r="C193" s="243">
        <v>533.45962369800009</v>
      </c>
      <c r="D193" s="243">
        <v>708.59963081699993</v>
      </c>
      <c r="E193" s="243">
        <v>315.18292809900004</v>
      </c>
      <c r="F193" s="243">
        <v>607</v>
      </c>
      <c r="G193" s="242">
        <v>479</v>
      </c>
      <c r="H193" s="242">
        <v>354</v>
      </c>
      <c r="I193" s="242">
        <v>910</v>
      </c>
    </row>
    <row r="194" spans="2:10">
      <c r="B194" s="244">
        <v>42087</v>
      </c>
      <c r="C194" s="243">
        <v>535.51818883500005</v>
      </c>
      <c r="D194" s="243">
        <v>686.09439509099991</v>
      </c>
      <c r="E194" s="243">
        <v>310.48498111200001</v>
      </c>
      <c r="F194" s="243">
        <v>619</v>
      </c>
      <c r="G194" s="242">
        <v>489</v>
      </c>
      <c r="H194" s="242">
        <v>382</v>
      </c>
      <c r="I194" s="242">
        <v>907</v>
      </c>
    </row>
    <row r="195" spans="2:10">
      <c r="B195" s="244">
        <v>42088</v>
      </c>
      <c r="C195" s="243">
        <v>527.56645726500005</v>
      </c>
      <c r="D195" s="243">
        <v>660.612521292</v>
      </c>
      <c r="E195" s="243">
        <v>322.06086809100003</v>
      </c>
      <c r="F195" s="243">
        <v>654</v>
      </c>
      <c r="G195" s="242">
        <v>495</v>
      </c>
      <c r="H195" s="242">
        <v>396</v>
      </c>
      <c r="I195" s="242">
        <v>903</v>
      </c>
    </row>
    <row r="196" spans="2:10">
      <c r="B196" s="244">
        <v>42089</v>
      </c>
      <c r="C196" s="243">
        <v>522.28491128400003</v>
      </c>
      <c r="D196" s="243">
        <v>667.32780856200009</v>
      </c>
      <c r="E196" s="243">
        <v>355.78690098600003</v>
      </c>
      <c r="F196" s="243">
        <v>660</v>
      </c>
      <c r="G196" s="242">
        <v>507</v>
      </c>
      <c r="H196" s="242">
        <v>433</v>
      </c>
      <c r="I196" s="242">
        <v>901</v>
      </c>
    </row>
    <row r="197" spans="2:10">
      <c r="B197" s="244">
        <v>42090</v>
      </c>
      <c r="C197" s="243">
        <v>560.40150245099994</v>
      </c>
      <c r="D197" s="243">
        <v>680.11201413000015</v>
      </c>
      <c r="E197" s="243">
        <v>371.34892541400001</v>
      </c>
      <c r="F197" s="243">
        <v>655</v>
      </c>
      <c r="G197" s="242">
        <v>495</v>
      </c>
      <c r="H197" s="242">
        <v>465</v>
      </c>
      <c r="I197" s="242">
        <v>918</v>
      </c>
    </row>
    <row r="198" spans="2:10">
      <c r="B198" s="244">
        <v>42091</v>
      </c>
      <c r="C198" s="243">
        <v>596.05249314899993</v>
      </c>
      <c r="D198" s="243">
        <v>653.33582594399991</v>
      </c>
      <c r="E198" s="243">
        <v>339.00742443899998</v>
      </c>
      <c r="F198" s="243">
        <v>642</v>
      </c>
      <c r="G198" s="242">
        <v>473</v>
      </c>
      <c r="H198" s="242">
        <v>494</v>
      </c>
      <c r="I198" s="242">
        <v>925</v>
      </c>
    </row>
    <row r="199" spans="2:10">
      <c r="B199" s="244">
        <v>42092</v>
      </c>
      <c r="C199" s="243">
        <v>636.65833477800004</v>
      </c>
      <c r="D199" s="243">
        <v>623.704656054</v>
      </c>
      <c r="E199" s="243">
        <v>314.66581099200005</v>
      </c>
      <c r="F199" s="243">
        <v>636</v>
      </c>
      <c r="G199" s="242">
        <v>460</v>
      </c>
      <c r="H199" s="242">
        <v>524</v>
      </c>
      <c r="I199" s="242">
        <v>932</v>
      </c>
    </row>
    <row r="200" spans="2:10">
      <c r="B200" s="244">
        <v>42093</v>
      </c>
      <c r="C200" s="243">
        <v>647.27970277200006</v>
      </c>
      <c r="D200" s="243">
        <v>622.29461897700003</v>
      </c>
      <c r="E200" s="243">
        <v>295.618985796</v>
      </c>
      <c r="F200" s="243">
        <v>649</v>
      </c>
      <c r="G200" s="242">
        <v>461</v>
      </c>
      <c r="H200" s="242">
        <v>575</v>
      </c>
      <c r="I200" s="242">
        <v>922</v>
      </c>
    </row>
    <row r="201" spans="2:10">
      <c r="B201" s="244">
        <v>42094</v>
      </c>
      <c r="C201" s="243">
        <v>644.97884426999997</v>
      </c>
      <c r="D201" s="243">
        <v>647.34634713000003</v>
      </c>
      <c r="E201" s="243">
        <v>302.49250084800002</v>
      </c>
      <c r="F201" s="243">
        <v>675</v>
      </c>
      <c r="G201" s="242">
        <v>446</v>
      </c>
      <c r="H201" s="242">
        <v>623</v>
      </c>
      <c r="I201" s="242">
        <v>919</v>
      </c>
    </row>
    <row r="202" spans="2:10">
      <c r="B202" s="244">
        <v>42095</v>
      </c>
      <c r="C202" s="243">
        <v>649.02179867399991</v>
      </c>
      <c r="D202" s="243">
        <v>696.33845492400008</v>
      </c>
      <c r="E202" s="243">
        <v>318.95403234300005</v>
      </c>
      <c r="F202" s="243">
        <v>700</v>
      </c>
      <c r="G202" s="242">
        <v>414</v>
      </c>
      <c r="H202" s="242">
        <v>675</v>
      </c>
      <c r="I202" s="242">
        <v>903</v>
      </c>
    </row>
    <row r="203" spans="2:10">
      <c r="B203" s="244">
        <v>42096</v>
      </c>
      <c r="C203" s="243">
        <v>653.62748156999987</v>
      </c>
      <c r="D203" s="243">
        <v>729.10601400900009</v>
      </c>
      <c r="E203" s="243">
        <v>293.18981463599999</v>
      </c>
      <c r="F203" s="243">
        <v>697</v>
      </c>
      <c r="G203" s="242">
        <v>389</v>
      </c>
      <c r="H203" s="242">
        <v>666</v>
      </c>
      <c r="I203" s="246">
        <v>863</v>
      </c>
      <c r="J203" s="247"/>
    </row>
    <row r="204" spans="2:10">
      <c r="B204" s="244">
        <v>42097</v>
      </c>
      <c r="C204" s="243">
        <v>628.03862568599993</v>
      </c>
      <c r="D204" s="243">
        <v>744.99277509300009</v>
      </c>
      <c r="E204" s="243">
        <v>272.97772864199999</v>
      </c>
      <c r="F204" s="243">
        <v>672</v>
      </c>
      <c r="G204" s="242">
        <v>364</v>
      </c>
      <c r="H204" s="242">
        <v>663</v>
      </c>
      <c r="I204" s="246">
        <v>836</v>
      </c>
      <c r="J204" s="247"/>
    </row>
    <row r="205" spans="2:10">
      <c r="B205" s="244">
        <v>42098</v>
      </c>
      <c r="C205" s="243">
        <v>629.40529323599992</v>
      </c>
      <c r="D205" s="243">
        <v>742.97934127500014</v>
      </c>
      <c r="E205" s="243">
        <v>274.71940297500004</v>
      </c>
      <c r="F205" s="243">
        <v>640</v>
      </c>
      <c r="G205" s="242">
        <v>365</v>
      </c>
      <c r="H205" s="242">
        <v>654</v>
      </c>
      <c r="I205" s="246">
        <v>837</v>
      </c>
      <c r="J205" s="247"/>
    </row>
    <row r="206" spans="2:10">
      <c r="B206" s="244">
        <v>42099</v>
      </c>
      <c r="C206" s="243">
        <v>655.84561843199992</v>
      </c>
      <c r="D206" s="243">
        <v>731.85999575999995</v>
      </c>
      <c r="E206" s="243">
        <v>270.35286604500004</v>
      </c>
      <c r="F206" s="243">
        <v>590</v>
      </c>
      <c r="G206" s="242">
        <v>358</v>
      </c>
      <c r="H206" s="242">
        <v>688</v>
      </c>
      <c r="I206" s="246">
        <v>844</v>
      </c>
      <c r="J206" s="247"/>
    </row>
    <row r="207" spans="2:10">
      <c r="B207" s="244">
        <v>42100</v>
      </c>
      <c r="C207" s="243">
        <v>661.22490304199994</v>
      </c>
      <c r="D207" s="243">
        <v>704.16902683800004</v>
      </c>
      <c r="E207" s="243">
        <v>250.48967057399997</v>
      </c>
      <c r="F207" s="243">
        <v>569</v>
      </c>
      <c r="G207" s="242">
        <v>356</v>
      </c>
      <c r="H207" s="242">
        <v>683</v>
      </c>
      <c r="I207" s="246">
        <v>863</v>
      </c>
      <c r="J207" s="247"/>
    </row>
    <row r="208" spans="2:10">
      <c r="B208" s="244">
        <v>42101</v>
      </c>
      <c r="C208" s="243">
        <v>658.88369407200003</v>
      </c>
      <c r="D208" s="243">
        <v>682.56454977299995</v>
      </c>
      <c r="E208" s="243">
        <v>245.999600163</v>
      </c>
      <c r="F208" s="243">
        <v>566</v>
      </c>
      <c r="G208" s="242">
        <v>386</v>
      </c>
      <c r="H208" s="242">
        <v>627</v>
      </c>
      <c r="I208" s="246">
        <v>879</v>
      </c>
      <c r="J208" s="247"/>
    </row>
    <row r="209" spans="2:10">
      <c r="B209" s="244">
        <v>42102</v>
      </c>
      <c r="C209" s="243">
        <v>667.74286002899998</v>
      </c>
      <c r="D209" s="243">
        <v>657.89593502700006</v>
      </c>
      <c r="E209" s="243">
        <v>249.713233476</v>
      </c>
      <c r="F209" s="243">
        <v>566</v>
      </c>
      <c r="G209" s="242">
        <v>413</v>
      </c>
      <c r="H209" s="242">
        <v>545</v>
      </c>
      <c r="I209" s="246">
        <v>873</v>
      </c>
      <c r="J209" s="247"/>
    </row>
    <row r="210" spans="2:10">
      <c r="B210" s="244">
        <v>42103</v>
      </c>
      <c r="C210" s="243">
        <v>635.48853902099995</v>
      </c>
      <c r="D210" s="243">
        <v>648.47754872400003</v>
      </c>
      <c r="E210" s="243">
        <v>257.36155263900002</v>
      </c>
      <c r="F210" s="243">
        <v>558</v>
      </c>
      <c r="G210" s="242">
        <v>443</v>
      </c>
      <c r="H210" s="242">
        <v>508</v>
      </c>
      <c r="I210" s="246">
        <v>846</v>
      </c>
      <c r="J210" s="247"/>
    </row>
    <row r="211" spans="2:10">
      <c r="B211" s="244">
        <v>42104</v>
      </c>
      <c r="C211" s="243">
        <v>610.75752945900001</v>
      </c>
      <c r="D211" s="243">
        <v>678.71799360600005</v>
      </c>
      <c r="E211" s="243">
        <v>252.58171422299998</v>
      </c>
      <c r="F211" s="243">
        <v>532</v>
      </c>
      <c r="G211" s="242">
        <v>476</v>
      </c>
      <c r="H211" s="242">
        <v>481</v>
      </c>
      <c r="I211" s="246">
        <v>827</v>
      </c>
      <c r="J211" s="247"/>
    </row>
    <row r="212" spans="2:10">
      <c r="B212" s="244">
        <v>42105</v>
      </c>
      <c r="C212" s="243">
        <v>615.86906967300001</v>
      </c>
      <c r="D212" s="243">
        <v>672.38246541900003</v>
      </c>
      <c r="E212" s="243">
        <v>250.90633679999999</v>
      </c>
      <c r="F212" s="243">
        <v>492</v>
      </c>
      <c r="G212" s="242">
        <v>532</v>
      </c>
      <c r="H212" s="242">
        <v>445</v>
      </c>
      <c r="I212" s="246">
        <v>825</v>
      </c>
      <c r="J212" s="247"/>
    </row>
    <row r="213" spans="2:10">
      <c r="B213" s="244">
        <v>42106</v>
      </c>
      <c r="C213" s="243">
        <v>634.75698474599994</v>
      </c>
      <c r="D213" s="243">
        <v>676.171834956</v>
      </c>
      <c r="E213" s="243">
        <v>246.21178440599999</v>
      </c>
      <c r="F213" s="243">
        <v>458</v>
      </c>
      <c r="G213" s="242">
        <v>577</v>
      </c>
      <c r="H213" s="242">
        <v>401</v>
      </c>
      <c r="I213" s="246">
        <v>827</v>
      </c>
      <c r="J213" s="247"/>
    </row>
    <row r="214" spans="2:10">
      <c r="B214" s="244">
        <v>42107</v>
      </c>
      <c r="C214" s="243">
        <v>623.50886334000006</v>
      </c>
      <c r="D214" s="243">
        <v>676.4766378060001</v>
      </c>
      <c r="E214" s="243">
        <v>237.81096411299998</v>
      </c>
      <c r="F214" s="243">
        <v>425</v>
      </c>
      <c r="G214" s="242">
        <v>638</v>
      </c>
      <c r="H214" s="242">
        <v>347</v>
      </c>
      <c r="I214" s="246">
        <v>804</v>
      </c>
      <c r="J214" s="247"/>
    </row>
    <row r="215" spans="2:10">
      <c r="B215" s="244">
        <v>42108</v>
      </c>
      <c r="C215" s="243">
        <v>602.85779818799995</v>
      </c>
      <c r="D215" s="243">
        <v>653.52827521500001</v>
      </c>
      <c r="E215" s="243">
        <v>230.21068121699997</v>
      </c>
      <c r="F215" s="243">
        <v>416</v>
      </c>
      <c r="G215" s="242">
        <v>701</v>
      </c>
      <c r="H215" s="242">
        <v>315</v>
      </c>
      <c r="I215" s="246">
        <v>794</v>
      </c>
      <c r="J215" s="247"/>
    </row>
    <row r="216" spans="2:10">
      <c r="B216" s="244">
        <v>42109</v>
      </c>
      <c r="C216" s="243">
        <v>584.25853856100002</v>
      </c>
      <c r="D216" s="243">
        <v>654.69265688400003</v>
      </c>
      <c r="E216" s="243">
        <v>253.393723542</v>
      </c>
      <c r="F216" s="243">
        <v>406</v>
      </c>
      <c r="G216" s="242">
        <v>712</v>
      </c>
      <c r="H216" s="242">
        <v>279</v>
      </c>
      <c r="I216" s="246">
        <v>815</v>
      </c>
      <c r="J216" s="247"/>
    </row>
    <row r="217" spans="2:10">
      <c r="B217" s="244">
        <v>42110</v>
      </c>
      <c r="C217" s="243">
        <v>559.13104916700001</v>
      </c>
      <c r="D217" s="243">
        <v>680.76400281299993</v>
      </c>
      <c r="E217" s="243">
        <v>269.48792186999998</v>
      </c>
      <c r="F217" s="243">
        <v>390</v>
      </c>
      <c r="G217" s="242">
        <v>718</v>
      </c>
      <c r="H217" s="242">
        <v>243</v>
      </c>
      <c r="I217" s="246">
        <v>852</v>
      </c>
      <c r="J217" s="247"/>
    </row>
    <row r="218" spans="2:10">
      <c r="B218" s="244">
        <v>42111</v>
      </c>
      <c r="C218" s="243">
        <v>543.71936119199995</v>
      </c>
      <c r="D218" s="243">
        <v>682.02805937099993</v>
      </c>
      <c r="E218" s="243">
        <v>270.3060438</v>
      </c>
      <c r="F218" s="243">
        <v>354</v>
      </c>
      <c r="G218" s="242">
        <v>736</v>
      </c>
      <c r="H218" s="242">
        <v>220</v>
      </c>
      <c r="I218" s="246">
        <v>923</v>
      </c>
      <c r="J218" s="247"/>
    </row>
    <row r="219" spans="2:10">
      <c r="B219" s="244">
        <v>42112</v>
      </c>
      <c r="C219" s="243">
        <v>525.63338018999991</v>
      </c>
      <c r="D219" s="243">
        <v>602.89255126499995</v>
      </c>
      <c r="E219" s="243">
        <v>268.49027785499999</v>
      </c>
      <c r="F219" s="243">
        <v>343</v>
      </c>
      <c r="G219" s="242">
        <v>767</v>
      </c>
      <c r="H219" s="242">
        <v>223</v>
      </c>
      <c r="I219" s="246">
        <v>1001</v>
      </c>
      <c r="J219" s="247"/>
    </row>
    <row r="220" spans="2:10">
      <c r="B220" s="244">
        <v>42113</v>
      </c>
      <c r="C220" s="243">
        <v>535.81659030899993</v>
      </c>
      <c r="D220" s="243">
        <v>648.16743566700006</v>
      </c>
      <c r="E220" s="243">
        <v>304.19442949200004</v>
      </c>
      <c r="F220" s="243">
        <v>330</v>
      </c>
      <c r="G220" s="242">
        <v>791</v>
      </c>
      <c r="H220" s="242">
        <v>219</v>
      </c>
      <c r="I220" s="246">
        <v>1051</v>
      </c>
      <c r="J220" s="247"/>
    </row>
    <row r="221" spans="2:10">
      <c r="B221" s="244">
        <v>42114</v>
      </c>
      <c r="C221" s="243">
        <v>526.969870356</v>
      </c>
      <c r="D221" s="243">
        <v>610.15940814300006</v>
      </c>
      <c r="E221" s="243">
        <v>321.98113993499999</v>
      </c>
      <c r="F221" s="243">
        <v>354</v>
      </c>
      <c r="G221" s="242">
        <v>793</v>
      </c>
      <c r="H221" s="242">
        <v>230</v>
      </c>
      <c r="I221" s="246">
        <v>1074</v>
      </c>
      <c r="J221" s="247"/>
    </row>
    <row r="222" spans="2:10">
      <c r="B222" s="244">
        <v>42115</v>
      </c>
      <c r="C222" s="243">
        <v>530.35887870600004</v>
      </c>
      <c r="D222" s="243">
        <v>587.90599326000006</v>
      </c>
      <c r="E222" s="243">
        <v>333.71123505000003</v>
      </c>
      <c r="F222" s="243">
        <v>386</v>
      </c>
      <c r="G222" s="242">
        <v>832</v>
      </c>
      <c r="H222" s="242">
        <v>242</v>
      </c>
      <c r="I222" s="246">
        <v>1082</v>
      </c>
      <c r="J222" s="247"/>
    </row>
    <row r="223" spans="2:10">
      <c r="B223" s="244">
        <v>42116</v>
      </c>
      <c r="C223" s="243">
        <v>540.13427396700001</v>
      </c>
      <c r="D223" s="243">
        <v>578.39793496200002</v>
      </c>
      <c r="E223" s="243">
        <v>380.44965040799997</v>
      </c>
      <c r="F223" s="243">
        <v>460</v>
      </c>
      <c r="G223" s="242">
        <v>873</v>
      </c>
      <c r="H223" s="242">
        <v>248</v>
      </c>
      <c r="I223" s="246">
        <v>1109</v>
      </c>
      <c r="J223" s="247"/>
    </row>
    <row r="224" spans="2:10">
      <c r="B224" s="244">
        <v>42117</v>
      </c>
      <c r="C224" s="243">
        <v>535.95124268400002</v>
      </c>
      <c r="D224" s="243">
        <v>577.70219089500006</v>
      </c>
      <c r="E224" s="243">
        <v>439.07949449100005</v>
      </c>
      <c r="F224" s="243">
        <v>536</v>
      </c>
      <c r="G224" s="242">
        <v>907</v>
      </c>
      <c r="H224" s="242">
        <v>248</v>
      </c>
      <c r="I224" s="246">
        <v>1119</v>
      </c>
      <c r="J224" s="247"/>
    </row>
    <row r="225" spans="2:10">
      <c r="B225" s="244">
        <v>42118</v>
      </c>
      <c r="C225" s="243">
        <v>514.94510994899997</v>
      </c>
      <c r="D225" s="243">
        <v>592.51338382200004</v>
      </c>
      <c r="E225" s="243">
        <v>470.12453538300002</v>
      </c>
      <c r="F225" s="243">
        <v>589</v>
      </c>
      <c r="G225" s="242">
        <v>915</v>
      </c>
      <c r="H225" s="242">
        <v>264</v>
      </c>
      <c r="I225" s="246">
        <v>1139</v>
      </c>
      <c r="J225" s="247"/>
    </row>
    <row r="226" spans="2:10">
      <c r="B226" s="244">
        <v>42119</v>
      </c>
      <c r="C226" s="243">
        <v>521.57842832100005</v>
      </c>
      <c r="D226" s="243">
        <v>583.320751578</v>
      </c>
      <c r="E226" s="243">
        <v>469.44019265099996</v>
      </c>
      <c r="F226" s="243">
        <v>636</v>
      </c>
      <c r="G226" s="242">
        <v>925</v>
      </c>
      <c r="H226" s="242">
        <v>291</v>
      </c>
      <c r="I226" s="246">
        <v>1153</v>
      </c>
      <c r="J226" s="247"/>
    </row>
    <row r="227" spans="2:10">
      <c r="B227" s="244">
        <v>42120</v>
      </c>
      <c r="C227" s="243">
        <v>527.44584723899993</v>
      </c>
      <c r="D227" s="243">
        <v>530.35751021099998</v>
      </c>
      <c r="E227" s="243">
        <v>474.85857176399998</v>
      </c>
      <c r="F227" s="243">
        <v>676</v>
      </c>
      <c r="G227" s="242">
        <v>948</v>
      </c>
      <c r="H227" s="242">
        <v>296</v>
      </c>
      <c r="I227" s="246">
        <v>1170</v>
      </c>
      <c r="J227" s="247"/>
    </row>
    <row r="228" spans="2:10">
      <c r="B228" s="244">
        <v>42121</v>
      </c>
      <c r="C228" s="243">
        <v>513.02344946099993</v>
      </c>
      <c r="D228" s="243">
        <v>465.82518369899998</v>
      </c>
      <c r="E228" s="243">
        <v>478.23393692100001</v>
      </c>
      <c r="F228" s="243">
        <v>709</v>
      </c>
      <c r="G228" s="242">
        <v>976</v>
      </c>
      <c r="H228" s="242">
        <v>284</v>
      </c>
      <c r="I228" s="246">
        <v>1180</v>
      </c>
      <c r="J228" s="247"/>
    </row>
    <row r="229" spans="2:10">
      <c r="B229" s="244">
        <v>42122</v>
      </c>
      <c r="C229" s="243">
        <v>488.52683830800004</v>
      </c>
      <c r="D229" s="243">
        <v>421.036091865</v>
      </c>
      <c r="E229" s="243">
        <v>456.35780657700008</v>
      </c>
      <c r="F229" s="243">
        <v>732</v>
      </c>
      <c r="G229" s="243">
        <v>1007</v>
      </c>
      <c r="H229" s="243">
        <v>250</v>
      </c>
      <c r="I229" s="248">
        <v>1177</v>
      </c>
      <c r="J229" s="249"/>
    </row>
    <row r="230" spans="2:10">
      <c r="B230" s="244">
        <v>42123</v>
      </c>
      <c r="C230" s="243">
        <v>481.47657563999991</v>
      </c>
      <c r="D230" s="243">
        <v>394.53457108799995</v>
      </c>
      <c r="E230" s="243">
        <v>447.77418567000001</v>
      </c>
      <c r="F230" s="243">
        <v>739</v>
      </c>
      <c r="G230" s="243">
        <v>1018</v>
      </c>
      <c r="H230" s="243">
        <v>236</v>
      </c>
      <c r="I230" s="248">
        <v>1161</v>
      </c>
      <c r="J230" s="249"/>
    </row>
    <row r="231" spans="2:10">
      <c r="B231" s="244">
        <v>42124</v>
      </c>
      <c r="C231" s="243">
        <v>468.00077110799998</v>
      </c>
      <c r="D231" s="243">
        <v>417.42074495099996</v>
      </c>
      <c r="E231" s="243">
        <v>442.56693683100002</v>
      </c>
      <c r="F231" s="243">
        <v>754</v>
      </c>
      <c r="G231" s="242">
        <v>999</v>
      </c>
      <c r="H231" s="242">
        <v>208</v>
      </c>
      <c r="I231" s="246">
        <v>1145</v>
      </c>
      <c r="J231" s="247"/>
    </row>
    <row r="232" spans="2:10">
      <c r="B232" s="244">
        <v>42125</v>
      </c>
      <c r="C232" s="243">
        <v>457.54567055999996</v>
      </c>
      <c r="D232" s="243">
        <v>465.08160619799997</v>
      </c>
      <c r="E232" s="243">
        <v>404.72855386200001</v>
      </c>
      <c r="F232" s="243">
        <v>756</v>
      </c>
      <c r="G232" s="242">
        <v>998</v>
      </c>
      <c r="H232" s="242">
        <v>189</v>
      </c>
      <c r="I232" s="246">
        <v>1167</v>
      </c>
      <c r="J232" s="247"/>
    </row>
    <row r="233" spans="2:10">
      <c r="B233" s="244">
        <v>42126</v>
      </c>
      <c r="C233" s="243">
        <v>453.44564782199996</v>
      </c>
      <c r="D233" s="243">
        <v>478.05747648899995</v>
      </c>
      <c r="E233" s="243">
        <v>394.821526866</v>
      </c>
      <c r="F233" s="243">
        <v>764</v>
      </c>
      <c r="G233" s="243">
        <v>1006</v>
      </c>
      <c r="H233" s="243">
        <v>185</v>
      </c>
      <c r="I233" s="248">
        <v>1189</v>
      </c>
      <c r="J233" s="249"/>
    </row>
    <row r="234" spans="2:10">
      <c r="B234" s="244">
        <v>42127</v>
      </c>
      <c r="C234" s="243">
        <v>457.63574961599994</v>
      </c>
      <c r="D234" s="243">
        <v>461.82102071100002</v>
      </c>
      <c r="E234" s="243">
        <v>362.12715022500004</v>
      </c>
      <c r="F234" s="243">
        <v>761</v>
      </c>
      <c r="G234" s="242">
        <v>983</v>
      </c>
      <c r="H234" s="242">
        <v>189</v>
      </c>
      <c r="I234" s="246">
        <v>1199</v>
      </c>
      <c r="J234" s="247"/>
    </row>
    <row r="235" spans="2:10">
      <c r="B235" s="244">
        <v>42128</v>
      </c>
      <c r="C235" s="243">
        <v>469.82577288299996</v>
      </c>
      <c r="D235" s="243">
        <v>468.40616898899998</v>
      </c>
      <c r="E235" s="243">
        <v>331.64611964400007</v>
      </c>
      <c r="F235" s="243">
        <v>756</v>
      </c>
      <c r="G235" s="242">
        <v>973</v>
      </c>
      <c r="H235" s="242">
        <v>198</v>
      </c>
      <c r="I235" s="246">
        <v>1197</v>
      </c>
      <c r="J235" s="247"/>
    </row>
    <row r="236" spans="2:10">
      <c r="B236" s="244">
        <v>42129</v>
      </c>
      <c r="C236" s="243">
        <v>468.82600651499996</v>
      </c>
      <c r="D236" s="243">
        <v>474.35763293700001</v>
      </c>
      <c r="E236" s="243">
        <v>316.988076234</v>
      </c>
      <c r="F236" s="243">
        <v>762</v>
      </c>
      <c r="G236" s="242">
        <v>957</v>
      </c>
      <c r="H236" s="242">
        <v>190</v>
      </c>
      <c r="I236" s="246">
        <v>1209</v>
      </c>
      <c r="J236" s="247"/>
    </row>
    <row r="237" spans="2:10">
      <c r="B237" s="244">
        <v>42130</v>
      </c>
      <c r="C237" s="243">
        <v>467.67234662999988</v>
      </c>
      <c r="D237" s="243">
        <v>484.20581325300003</v>
      </c>
      <c r="E237" s="243">
        <v>333.54642324000002</v>
      </c>
      <c r="F237" s="243">
        <v>763</v>
      </c>
      <c r="G237" s="242">
        <v>968</v>
      </c>
      <c r="H237" s="242">
        <v>177</v>
      </c>
      <c r="I237" s="246">
        <v>1218</v>
      </c>
      <c r="J237" s="247"/>
    </row>
    <row r="238" spans="2:10">
      <c r="B238" s="244">
        <v>42131</v>
      </c>
      <c r="C238" s="243">
        <v>460.71358173299996</v>
      </c>
      <c r="D238" s="243">
        <v>485.58605015399996</v>
      </c>
      <c r="E238" s="243">
        <v>349.24902209700002</v>
      </c>
      <c r="F238" s="243">
        <v>751</v>
      </c>
      <c r="G238" s="242">
        <v>968</v>
      </c>
      <c r="H238" s="242">
        <v>158</v>
      </c>
      <c r="I238" s="246">
        <v>1222</v>
      </c>
      <c r="J238" s="247"/>
    </row>
    <row r="239" spans="2:10">
      <c r="B239" s="244">
        <v>42132</v>
      </c>
      <c r="C239" s="243">
        <v>455.31681600600001</v>
      </c>
      <c r="D239" s="243">
        <v>499.54261046700003</v>
      </c>
      <c r="E239" s="243">
        <v>366.29105168700005</v>
      </c>
      <c r="F239" s="243">
        <v>730</v>
      </c>
      <c r="G239" s="242">
        <v>958</v>
      </c>
      <c r="H239" s="242">
        <v>151</v>
      </c>
      <c r="I239" s="246">
        <v>1217</v>
      </c>
      <c r="J239" s="247"/>
    </row>
    <row r="240" spans="2:10">
      <c r="B240" s="244">
        <v>42133</v>
      </c>
      <c r="C240" s="243">
        <v>458.772349674</v>
      </c>
      <c r="D240" s="243">
        <v>485.86838978399999</v>
      </c>
      <c r="E240" s="243">
        <v>375.19001792400002</v>
      </c>
      <c r="F240" s="243">
        <v>714</v>
      </c>
      <c r="G240" s="242">
        <v>962</v>
      </c>
      <c r="H240" s="242">
        <v>151</v>
      </c>
      <c r="I240" s="246">
        <v>1225</v>
      </c>
      <c r="J240" s="247"/>
    </row>
    <row r="241" spans="2:10">
      <c r="B241" s="244">
        <v>42134</v>
      </c>
      <c r="C241" s="243">
        <v>465.66968760600002</v>
      </c>
      <c r="D241" s="243">
        <v>455.72023903200005</v>
      </c>
      <c r="E241" s="243">
        <v>386.55156836100002</v>
      </c>
      <c r="F241" s="243">
        <v>683</v>
      </c>
      <c r="G241" s="242">
        <v>980</v>
      </c>
      <c r="H241" s="242">
        <v>173</v>
      </c>
      <c r="I241" s="246">
        <v>1238</v>
      </c>
      <c r="J241" s="247"/>
    </row>
    <row r="242" spans="2:10">
      <c r="B242" s="244">
        <v>42135</v>
      </c>
      <c r="C242" s="243">
        <v>466.66277276100004</v>
      </c>
      <c r="D242" s="243">
        <v>438.301757904</v>
      </c>
      <c r="E242" s="243">
        <v>391.88607756300001</v>
      </c>
      <c r="F242" s="243">
        <v>652</v>
      </c>
      <c r="G242" s="243">
        <v>1009</v>
      </c>
      <c r="H242" s="243">
        <v>184</v>
      </c>
      <c r="I242" s="248">
        <v>1255</v>
      </c>
      <c r="J242" s="249"/>
    </row>
    <row r="243" spans="2:10">
      <c r="B243" s="244">
        <v>42136</v>
      </c>
      <c r="C243" s="243">
        <v>468.80097891299999</v>
      </c>
      <c r="D243" s="243">
        <v>426.11315725800006</v>
      </c>
      <c r="E243" s="243">
        <v>402.70699826100002</v>
      </c>
      <c r="F243" s="243">
        <v>639</v>
      </c>
      <c r="G243" s="243">
        <v>1029</v>
      </c>
      <c r="H243" s="243">
        <v>188</v>
      </c>
      <c r="I243" s="248">
        <v>1258</v>
      </c>
      <c r="J243" s="249"/>
    </row>
    <row r="244" spans="2:10">
      <c r="B244" s="244">
        <v>42137</v>
      </c>
      <c r="C244" s="243">
        <v>464.30214836699997</v>
      </c>
      <c r="D244" s="243">
        <v>409.72456547700006</v>
      </c>
      <c r="E244" s="243">
        <v>399.09675462900003</v>
      </c>
      <c r="F244" s="243">
        <v>643</v>
      </c>
      <c r="G244" s="243">
        <v>1025</v>
      </c>
      <c r="H244" s="243">
        <v>190</v>
      </c>
      <c r="I244" s="248">
        <v>1260</v>
      </c>
      <c r="J244" s="249"/>
    </row>
    <row r="245" spans="2:10">
      <c r="B245" s="244">
        <v>42138</v>
      </c>
      <c r="C245" s="243">
        <v>465.07110798600002</v>
      </c>
      <c r="D245" s="243">
        <v>409.16893995300006</v>
      </c>
      <c r="E245" s="243">
        <v>403.56140321100003</v>
      </c>
      <c r="F245" s="243">
        <v>653</v>
      </c>
      <c r="G245" s="243">
        <v>1009</v>
      </c>
      <c r="H245" s="243">
        <v>183</v>
      </c>
      <c r="I245" s="248">
        <v>1271</v>
      </c>
      <c r="J245" s="249"/>
    </row>
    <row r="246" spans="2:10">
      <c r="B246" s="244">
        <v>42139</v>
      </c>
      <c r="C246" s="243">
        <v>468.50086530900001</v>
      </c>
      <c r="D246" s="243">
        <v>411.879454248</v>
      </c>
      <c r="E246" s="243">
        <v>389.48713186799995</v>
      </c>
      <c r="F246" s="243">
        <v>655</v>
      </c>
      <c r="G246" s="242">
        <v>978</v>
      </c>
      <c r="H246" s="242">
        <v>176</v>
      </c>
      <c r="I246" s="246">
        <v>1269</v>
      </c>
      <c r="J246" s="247"/>
    </row>
    <row r="247" spans="2:10">
      <c r="B247" s="244">
        <v>42140</v>
      </c>
      <c r="C247" s="243">
        <v>465.878143572</v>
      </c>
      <c r="D247" s="243">
        <v>403.41324705</v>
      </c>
      <c r="E247" s="243">
        <v>383.64610569900009</v>
      </c>
      <c r="F247" s="243">
        <v>654</v>
      </c>
      <c r="G247" s="242">
        <v>950</v>
      </c>
      <c r="H247" s="242">
        <v>187</v>
      </c>
      <c r="I247" s="246">
        <v>1276</v>
      </c>
      <c r="J247" s="247"/>
    </row>
    <row r="248" spans="2:10">
      <c r="B248" s="244">
        <v>42141</v>
      </c>
      <c r="C248" s="243">
        <v>467.95651854599998</v>
      </c>
      <c r="D248" s="243">
        <v>401.42388609600005</v>
      </c>
      <c r="E248" s="243">
        <v>357.23409649199999</v>
      </c>
      <c r="F248" s="243">
        <v>666</v>
      </c>
      <c r="G248" s="242">
        <v>939</v>
      </c>
      <c r="H248" s="242">
        <v>205</v>
      </c>
      <c r="I248" s="246">
        <v>1273</v>
      </c>
      <c r="J248" s="247"/>
    </row>
    <row r="249" spans="2:10">
      <c r="B249" s="244">
        <v>42142</v>
      </c>
      <c r="C249" s="243">
        <v>464.11600179900006</v>
      </c>
      <c r="D249" s="243">
        <v>397.14521835599999</v>
      </c>
      <c r="E249" s="243">
        <v>359.88448452000006</v>
      </c>
      <c r="F249" s="243">
        <v>655</v>
      </c>
      <c r="G249" s="242">
        <v>933</v>
      </c>
      <c r="H249" s="242">
        <v>225</v>
      </c>
      <c r="I249" s="246">
        <v>1279</v>
      </c>
      <c r="J249" s="247"/>
    </row>
    <row r="250" spans="2:10">
      <c r="B250" s="244">
        <v>42143</v>
      </c>
      <c r="C250" s="243">
        <v>452.49736058100007</v>
      </c>
      <c r="D250" s="243">
        <v>391.401616569</v>
      </c>
      <c r="E250" s="243">
        <v>347.91398310300002</v>
      </c>
      <c r="F250" s="243">
        <v>648</v>
      </c>
      <c r="G250" s="242">
        <v>937</v>
      </c>
      <c r="H250" s="242">
        <v>240</v>
      </c>
      <c r="I250" s="246">
        <v>1298</v>
      </c>
      <c r="J250" s="247"/>
    </row>
    <row r="251" spans="2:10">
      <c r="B251" s="244">
        <v>42144</v>
      </c>
      <c r="C251" s="243">
        <v>435.955457835</v>
      </c>
      <c r="D251" s="243">
        <v>380.61666241200004</v>
      </c>
      <c r="E251" s="243">
        <v>339.31036496400003</v>
      </c>
      <c r="F251" s="243">
        <v>638</v>
      </c>
      <c r="G251" s="242">
        <v>934</v>
      </c>
      <c r="H251" s="242">
        <v>240</v>
      </c>
      <c r="I251" s="246">
        <v>1301</v>
      </c>
      <c r="J251" s="247"/>
    </row>
    <row r="252" spans="2:10">
      <c r="B252" s="244">
        <v>42145</v>
      </c>
      <c r="C252" s="243">
        <v>431.534290752</v>
      </c>
      <c r="D252" s="243">
        <v>375.02392383</v>
      </c>
      <c r="E252" s="243">
        <v>379.846780884</v>
      </c>
      <c r="F252" s="243">
        <v>629</v>
      </c>
      <c r="G252" s="242">
        <v>929</v>
      </c>
      <c r="H252" s="242">
        <v>235</v>
      </c>
      <c r="I252" s="246">
        <v>1313</v>
      </c>
      <c r="J252" s="247"/>
    </row>
    <row r="253" spans="2:10">
      <c r="B253" s="244">
        <v>42146</v>
      </c>
      <c r="C253" s="243">
        <v>431.09620551000006</v>
      </c>
      <c r="D253" s="243">
        <v>384.90075642300002</v>
      </c>
      <c r="E253" s="243">
        <v>384.46617709499998</v>
      </c>
      <c r="F253" s="243">
        <v>640</v>
      </c>
      <c r="G253" s="242">
        <v>882</v>
      </c>
      <c r="H253" s="242">
        <v>231</v>
      </c>
      <c r="I253" s="246">
        <v>1324</v>
      </c>
      <c r="J253" s="247"/>
    </row>
    <row r="254" spans="2:10">
      <c r="B254" s="244">
        <v>42147</v>
      </c>
      <c r="C254" s="243">
        <v>442.30396417200006</v>
      </c>
      <c r="D254" s="243">
        <v>390.67833269099998</v>
      </c>
      <c r="E254" s="243">
        <v>390.46841020799997</v>
      </c>
      <c r="F254" s="243">
        <v>653</v>
      </c>
      <c r="G254" s="242">
        <v>887</v>
      </c>
      <c r="H254" s="242">
        <v>222</v>
      </c>
      <c r="I254" s="246">
        <v>1332</v>
      </c>
      <c r="J254" s="247"/>
    </row>
    <row r="255" spans="2:10">
      <c r="B255" s="244">
        <v>42148</v>
      </c>
      <c r="C255" s="243">
        <v>444.35799444300005</v>
      </c>
      <c r="D255" s="243">
        <v>393.77338766400004</v>
      </c>
      <c r="E255" s="243">
        <v>420.34337643600003</v>
      </c>
      <c r="F255" s="243">
        <v>683</v>
      </c>
      <c r="G255" s="242">
        <v>922</v>
      </c>
      <c r="H255" s="242">
        <v>235</v>
      </c>
      <c r="I255" s="246">
        <v>1315</v>
      </c>
      <c r="J255" s="247"/>
    </row>
    <row r="256" spans="2:10">
      <c r="B256" s="244">
        <v>42149</v>
      </c>
      <c r="C256" s="243">
        <v>443.88279318000008</v>
      </c>
      <c r="D256" s="243">
        <v>394.29454032000007</v>
      </c>
      <c r="E256" s="243">
        <v>398.09741410800001</v>
      </c>
      <c r="F256" s="243">
        <v>703</v>
      </c>
      <c r="G256" s="242">
        <v>947</v>
      </c>
      <c r="H256" s="242">
        <v>225</v>
      </c>
      <c r="I256" s="246">
        <v>1287</v>
      </c>
      <c r="J256" s="247"/>
    </row>
    <row r="257" spans="2:10">
      <c r="B257" s="244">
        <v>42150</v>
      </c>
      <c r="C257" s="243">
        <v>444.24489825899997</v>
      </c>
      <c r="D257" s="243">
        <v>395.08579455</v>
      </c>
      <c r="E257" s="243">
        <v>384.43120305000008</v>
      </c>
      <c r="F257" s="243">
        <v>728</v>
      </c>
      <c r="G257" s="242">
        <v>971</v>
      </c>
      <c r="H257" s="242">
        <v>214</v>
      </c>
      <c r="I257" s="246">
        <v>1294</v>
      </c>
      <c r="J257" s="247"/>
    </row>
    <row r="258" spans="2:10">
      <c r="B258" s="244">
        <v>42151</v>
      </c>
      <c r="C258" s="243">
        <v>439.24480412999998</v>
      </c>
      <c r="D258" s="243">
        <v>411.87156031499995</v>
      </c>
      <c r="E258" s="243">
        <v>425.819253264</v>
      </c>
      <c r="F258" s="243">
        <v>776</v>
      </c>
      <c r="G258" s="242">
        <v>996</v>
      </c>
      <c r="H258" s="242">
        <v>196</v>
      </c>
      <c r="I258" s="246">
        <v>1312</v>
      </c>
      <c r="J258" s="247"/>
    </row>
    <row r="259" spans="2:10">
      <c r="B259" s="244">
        <v>42152</v>
      </c>
      <c r="C259" s="243">
        <v>434.88268814100002</v>
      </c>
      <c r="D259" s="243">
        <v>442.15654085099993</v>
      </c>
      <c r="E259" s="243">
        <v>462.53017742400004</v>
      </c>
      <c r="F259" s="243">
        <v>794</v>
      </c>
      <c r="G259" s="242">
        <v>995</v>
      </c>
      <c r="H259" s="242">
        <v>194</v>
      </c>
      <c r="I259" s="246">
        <v>1338</v>
      </c>
      <c r="J259" s="247"/>
    </row>
    <row r="260" spans="2:10">
      <c r="B260" s="244">
        <v>42153</v>
      </c>
      <c r="C260" s="243">
        <v>439.100470734</v>
      </c>
      <c r="D260" s="243">
        <v>472.13438070299998</v>
      </c>
      <c r="E260" s="243">
        <v>477.80130501300005</v>
      </c>
      <c r="F260" s="243">
        <v>805</v>
      </c>
      <c r="G260" s="242">
        <v>983</v>
      </c>
      <c r="H260" s="242">
        <v>195</v>
      </c>
      <c r="I260" s="246">
        <v>1346</v>
      </c>
      <c r="J260" s="247"/>
    </row>
    <row r="261" spans="2:10">
      <c r="B261" s="244">
        <v>42154</v>
      </c>
      <c r="C261" s="243">
        <v>442.07703189599999</v>
      </c>
      <c r="D261" s="243">
        <v>482.40146101199997</v>
      </c>
      <c r="E261" s="243">
        <v>474.92603991599998</v>
      </c>
      <c r="F261" s="243">
        <v>811</v>
      </c>
      <c r="G261" s="242">
        <v>985</v>
      </c>
      <c r="H261" s="242">
        <v>191</v>
      </c>
      <c r="I261" s="246">
        <v>1357</v>
      </c>
      <c r="J261" s="247"/>
    </row>
    <row r="262" spans="2:10">
      <c r="B262" s="244">
        <v>42155</v>
      </c>
      <c r="C262" s="243">
        <v>462.15119405399997</v>
      </c>
      <c r="D262" s="243">
        <v>484.66313926499998</v>
      </c>
      <c r="E262" s="243">
        <v>447.06943278599999</v>
      </c>
      <c r="F262" s="243">
        <v>837</v>
      </c>
      <c r="G262" s="243">
        <v>1001</v>
      </c>
      <c r="H262" s="243">
        <v>202</v>
      </c>
      <c r="I262" s="248">
        <v>1349</v>
      </c>
      <c r="J262" s="249"/>
    </row>
    <row r="263" spans="2:10">
      <c r="B263" s="244">
        <v>42156</v>
      </c>
      <c r="C263" s="243">
        <v>489.89000096699999</v>
      </c>
      <c r="D263" s="243">
        <v>496.52161967100005</v>
      </c>
      <c r="E263" s="243">
        <v>432.95148706200007</v>
      </c>
      <c r="F263" s="243">
        <v>858</v>
      </c>
      <c r="G263" s="243">
        <v>1025</v>
      </c>
      <c r="H263" s="243">
        <v>224</v>
      </c>
      <c r="I263" s="248">
        <v>1346</v>
      </c>
      <c r="J263" s="249"/>
    </row>
    <row r="264" spans="2:10">
      <c r="B264" s="244">
        <v>42157</v>
      </c>
      <c r="C264" s="243">
        <v>488.25983214600001</v>
      </c>
      <c r="D264" s="243">
        <v>492.99475649099998</v>
      </c>
      <c r="E264" s="243">
        <v>428.80353193800005</v>
      </c>
      <c r="F264" s="243">
        <v>882</v>
      </c>
      <c r="G264" s="243">
        <v>1046</v>
      </c>
      <c r="H264" s="243">
        <v>254</v>
      </c>
      <c r="I264" s="248">
        <v>1344</v>
      </c>
      <c r="J264" s="249"/>
    </row>
    <row r="265" spans="2:10">
      <c r="B265" s="244">
        <v>42158</v>
      </c>
      <c r="C265" s="243">
        <v>462.05548031400002</v>
      </c>
      <c r="D265" s="243">
        <v>492.65447162999999</v>
      </c>
      <c r="E265" s="243">
        <v>430.48971540299999</v>
      </c>
      <c r="F265" s="243">
        <v>928</v>
      </c>
      <c r="G265" s="243">
        <v>1056</v>
      </c>
      <c r="H265" s="243">
        <v>286</v>
      </c>
      <c r="I265" s="248">
        <v>1352</v>
      </c>
      <c r="J265" s="249"/>
    </row>
    <row r="266" spans="2:10">
      <c r="B266" s="244">
        <v>42159</v>
      </c>
      <c r="C266" s="243">
        <v>443.51934127500004</v>
      </c>
      <c r="D266" s="243">
        <v>515.25755274900007</v>
      </c>
      <c r="E266" s="243">
        <v>436.18019921700005</v>
      </c>
      <c r="F266" s="243">
        <v>953</v>
      </c>
      <c r="G266" s="243">
        <v>1051</v>
      </c>
      <c r="H266" s="243">
        <v>293</v>
      </c>
      <c r="I266" s="248">
        <v>1373</v>
      </c>
      <c r="J266" s="249"/>
    </row>
    <row r="267" spans="2:10">
      <c r="B267" s="244">
        <v>42160</v>
      </c>
      <c r="C267" s="243">
        <v>430.05323766600003</v>
      </c>
      <c r="D267" s="243">
        <v>540.75895617600008</v>
      </c>
      <c r="E267" s="243">
        <v>419.08004546400002</v>
      </c>
      <c r="F267" s="243">
        <v>947</v>
      </c>
      <c r="G267" s="243">
        <v>1057</v>
      </c>
      <c r="H267" s="243">
        <v>307</v>
      </c>
      <c r="I267" s="248">
        <v>1403</v>
      </c>
      <c r="J267" s="249"/>
    </row>
    <row r="268" spans="2:10">
      <c r="B268" s="244">
        <v>42161</v>
      </c>
      <c r="C268" s="243">
        <v>435.24876450600004</v>
      </c>
      <c r="D268" s="243">
        <v>527.96156888100006</v>
      </c>
      <c r="E268" s="243">
        <v>404.17774527300003</v>
      </c>
      <c r="F268" s="243">
        <v>932</v>
      </c>
      <c r="G268" s="243">
        <v>1053</v>
      </c>
      <c r="H268" s="243">
        <v>335</v>
      </c>
      <c r="I268" s="248">
        <v>1415</v>
      </c>
      <c r="J268" s="249"/>
    </row>
    <row r="269" spans="2:10">
      <c r="B269" s="244">
        <v>42162</v>
      </c>
      <c r="C269" s="243">
        <v>441.48484258500002</v>
      </c>
      <c r="D269" s="243">
        <v>513.71509538999999</v>
      </c>
      <c r="E269" s="243">
        <v>387.46853738700003</v>
      </c>
      <c r="F269" s="243">
        <v>923</v>
      </c>
      <c r="G269" s="243">
        <v>1065</v>
      </c>
      <c r="H269" s="243">
        <v>358</v>
      </c>
      <c r="I269" s="248">
        <v>1410</v>
      </c>
      <c r="J269" s="249"/>
    </row>
    <row r="270" spans="2:10">
      <c r="B270" s="244">
        <v>42163</v>
      </c>
      <c r="C270" s="243">
        <v>424.24688459399999</v>
      </c>
      <c r="D270" s="243">
        <v>496.62258446999999</v>
      </c>
      <c r="E270" s="243">
        <v>378.91985360400002</v>
      </c>
      <c r="F270" s="243">
        <v>910</v>
      </c>
      <c r="G270" s="243">
        <v>1089</v>
      </c>
      <c r="H270" s="243">
        <v>392</v>
      </c>
      <c r="I270" s="248">
        <v>1407</v>
      </c>
      <c r="J270" s="249"/>
    </row>
    <row r="271" spans="2:10">
      <c r="B271" s="244">
        <v>42164</v>
      </c>
      <c r="C271" s="243">
        <v>426.58796410799994</v>
      </c>
      <c r="D271" s="243">
        <v>470.23951732800003</v>
      </c>
      <c r="E271" s="243">
        <v>367.30660992000003</v>
      </c>
      <c r="F271" s="243">
        <v>917</v>
      </c>
      <c r="G271" s="243">
        <v>1111</v>
      </c>
      <c r="H271" s="243">
        <v>406</v>
      </c>
      <c r="I271" s="248">
        <v>1386</v>
      </c>
      <c r="J271" s="249"/>
    </row>
    <row r="272" spans="2:10">
      <c r="B272" s="244">
        <v>42165</v>
      </c>
      <c r="C272" s="243">
        <v>421.86006042599996</v>
      </c>
      <c r="D272" s="243">
        <v>447.86654862</v>
      </c>
      <c r="E272" s="243">
        <v>379.721338764</v>
      </c>
      <c r="F272" s="243">
        <v>916</v>
      </c>
      <c r="G272" s="243">
        <v>1100</v>
      </c>
      <c r="H272" s="243">
        <v>409</v>
      </c>
      <c r="I272" s="248">
        <v>1415</v>
      </c>
      <c r="J272" s="249"/>
    </row>
    <row r="273" spans="2:10">
      <c r="B273" s="244">
        <v>42166</v>
      </c>
      <c r="C273" s="243">
        <v>406.854932088</v>
      </c>
      <c r="D273" s="243">
        <v>460.68055389899996</v>
      </c>
      <c r="E273" s="243">
        <v>393.45128606999998</v>
      </c>
      <c r="F273" s="243">
        <v>908</v>
      </c>
      <c r="G273" s="243">
        <v>1078</v>
      </c>
      <c r="H273" s="243">
        <v>414</v>
      </c>
      <c r="I273" s="248">
        <v>1467</v>
      </c>
      <c r="J273" s="249"/>
    </row>
    <row r="274" spans="2:10">
      <c r="B274" s="244">
        <v>42167</v>
      </c>
      <c r="C274" s="243">
        <v>399.73231160700004</v>
      </c>
      <c r="D274" s="243">
        <v>466.33380451200003</v>
      </c>
      <c r="E274" s="243">
        <v>399.40606723499997</v>
      </c>
      <c r="F274" s="243">
        <v>879</v>
      </c>
      <c r="G274" s="243">
        <v>1064</v>
      </c>
      <c r="H274" s="243">
        <v>437</v>
      </c>
      <c r="I274" s="248">
        <v>1482</v>
      </c>
      <c r="J274" s="249"/>
    </row>
    <row r="275" spans="2:10">
      <c r="B275" s="244">
        <v>42168</v>
      </c>
      <c r="C275" s="243">
        <v>415.02516250799994</v>
      </c>
      <c r="D275" s="243">
        <v>474.03094049099997</v>
      </c>
      <c r="E275" s="243">
        <v>384.232570581</v>
      </c>
      <c r="F275" s="243">
        <v>842</v>
      </c>
      <c r="G275" s="243">
        <v>1067</v>
      </c>
      <c r="H275" s="243">
        <v>432</v>
      </c>
      <c r="I275" s="248">
        <v>1477</v>
      </c>
      <c r="J275" s="249"/>
    </row>
    <row r="276" spans="2:10">
      <c r="B276" s="244">
        <v>42169</v>
      </c>
      <c r="C276" s="243">
        <v>444.16501191000003</v>
      </c>
      <c r="D276" s="243">
        <v>457.44266989799996</v>
      </c>
      <c r="E276" s="243">
        <v>408.13625595600007</v>
      </c>
      <c r="F276" s="243">
        <v>789</v>
      </c>
      <c r="G276" s="243">
        <v>1067</v>
      </c>
      <c r="H276" s="243">
        <v>440</v>
      </c>
      <c r="I276" s="248">
        <v>1440</v>
      </c>
      <c r="J276" s="249"/>
    </row>
    <row r="277" spans="2:10">
      <c r="B277" s="244">
        <v>42170</v>
      </c>
      <c r="C277" s="243">
        <v>458.26234539300003</v>
      </c>
      <c r="D277" s="243">
        <v>495.53393660699999</v>
      </c>
      <c r="E277" s="243">
        <v>448.10815890000003</v>
      </c>
      <c r="F277" s="243">
        <v>756</v>
      </c>
      <c r="G277" s="243">
        <v>1085</v>
      </c>
      <c r="H277" s="243">
        <v>436</v>
      </c>
      <c r="I277" s="248">
        <v>1399</v>
      </c>
      <c r="J277" s="249"/>
    </row>
    <row r="278" spans="2:10">
      <c r="B278" s="244">
        <v>42171</v>
      </c>
      <c r="C278" s="243">
        <v>474.28630323900001</v>
      </c>
      <c r="D278" s="243">
        <v>539.48720451899999</v>
      </c>
      <c r="E278" s="243">
        <v>460.33990038599995</v>
      </c>
      <c r="F278" s="243">
        <v>749</v>
      </c>
      <c r="G278" s="243">
        <v>1100</v>
      </c>
      <c r="H278" s="243">
        <v>429</v>
      </c>
      <c r="I278" s="248">
        <v>1394</v>
      </c>
      <c r="J278" s="249"/>
    </row>
    <row r="279" spans="2:10">
      <c r="B279" s="244">
        <v>42172</v>
      </c>
      <c r="C279" s="243">
        <v>486.66199607699997</v>
      </c>
      <c r="D279" s="243">
        <v>571.20420816900003</v>
      </c>
      <c r="E279" s="243">
        <v>497.20318263299998</v>
      </c>
      <c r="F279" s="243">
        <v>756</v>
      </c>
      <c r="G279" s="243">
        <v>1105</v>
      </c>
      <c r="H279" s="243">
        <v>402</v>
      </c>
      <c r="I279" s="248">
        <v>1396</v>
      </c>
      <c r="J279" s="249"/>
    </row>
    <row r="280" spans="2:10">
      <c r="B280" s="244">
        <v>42173</v>
      </c>
      <c r="C280" s="243">
        <v>490.73164492199993</v>
      </c>
      <c r="D280" s="243">
        <v>604.79511345900005</v>
      </c>
      <c r="E280" s="243">
        <v>528.17441677199997</v>
      </c>
      <c r="F280" s="243">
        <v>750</v>
      </c>
      <c r="G280" s="243">
        <v>1080</v>
      </c>
      <c r="H280" s="243">
        <v>403</v>
      </c>
      <c r="I280" s="248">
        <v>1435</v>
      </c>
      <c r="J280" s="249"/>
    </row>
    <row r="281" spans="2:10">
      <c r="B281" s="244">
        <v>42174</v>
      </c>
      <c r="C281" s="243">
        <v>527.16001917899996</v>
      </c>
      <c r="D281" s="243">
        <v>636.33834474900016</v>
      </c>
      <c r="E281" s="243">
        <v>551.32096775699995</v>
      </c>
      <c r="F281" s="243">
        <v>731</v>
      </c>
      <c r="G281" s="243">
        <v>1065</v>
      </c>
      <c r="H281" s="243">
        <v>404</v>
      </c>
      <c r="I281" s="248">
        <v>1476</v>
      </c>
      <c r="J281" s="249"/>
    </row>
    <row r="282" spans="2:10">
      <c r="B282" s="244">
        <v>42175</v>
      </c>
      <c r="C282" s="243">
        <v>587.95707564899999</v>
      </c>
      <c r="D282" s="243">
        <v>653.81022071100006</v>
      </c>
      <c r="E282" s="243">
        <v>556.62785605199997</v>
      </c>
      <c r="F282" s="243">
        <v>718</v>
      </c>
      <c r="G282" s="243">
        <v>1046</v>
      </c>
      <c r="H282" s="243">
        <v>398</v>
      </c>
      <c r="I282" s="248">
        <v>1512</v>
      </c>
      <c r="J282" s="249"/>
    </row>
    <row r="283" spans="2:10">
      <c r="B283" s="244">
        <v>42176</v>
      </c>
      <c r="C283" s="243">
        <v>654.76801069199996</v>
      </c>
      <c r="D283" s="243">
        <v>685.44027828899993</v>
      </c>
      <c r="E283" s="243">
        <v>564.30055832700009</v>
      </c>
      <c r="F283" s="243">
        <v>708</v>
      </c>
      <c r="G283" s="243">
        <v>1045</v>
      </c>
      <c r="H283" s="243">
        <v>389</v>
      </c>
      <c r="I283" s="248">
        <v>1518</v>
      </c>
      <c r="J283" s="249"/>
    </row>
    <row r="284" spans="2:10">
      <c r="B284" s="244">
        <v>42177</v>
      </c>
      <c r="C284" s="243">
        <v>685.01306279400001</v>
      </c>
      <c r="D284" s="243">
        <v>702.01834752600007</v>
      </c>
      <c r="E284" s="243">
        <v>590.24929472999997</v>
      </c>
      <c r="F284" s="243">
        <v>718</v>
      </c>
      <c r="G284" s="243">
        <v>1078</v>
      </c>
      <c r="H284" s="243">
        <v>371</v>
      </c>
      <c r="I284" s="248">
        <v>1495</v>
      </c>
      <c r="J284" s="249"/>
    </row>
    <row r="285" spans="2:10">
      <c r="B285" s="244">
        <v>42178</v>
      </c>
      <c r="C285" s="243">
        <v>698.73700453200013</v>
      </c>
      <c r="D285" s="243">
        <v>713.76705380099997</v>
      </c>
      <c r="E285" s="243">
        <v>609.53543626800001</v>
      </c>
      <c r="F285" s="243">
        <v>726</v>
      </c>
      <c r="G285" s="243">
        <v>1120</v>
      </c>
      <c r="H285" s="243">
        <v>352</v>
      </c>
      <c r="I285" s="248">
        <v>1458</v>
      </c>
      <c r="J285" s="249"/>
    </row>
    <row r="286" spans="2:10">
      <c r="B286" s="244">
        <v>42179</v>
      </c>
      <c r="C286" s="243">
        <v>707.65049262600007</v>
      </c>
      <c r="D286" s="243">
        <v>756.53309803499997</v>
      </c>
      <c r="E286" s="243">
        <v>647.80343431799997</v>
      </c>
      <c r="F286" s="243">
        <v>758</v>
      </c>
      <c r="G286" s="243">
        <v>1141</v>
      </c>
      <c r="H286" s="243">
        <v>331</v>
      </c>
      <c r="I286" s="248">
        <v>1430</v>
      </c>
      <c r="J286" s="249"/>
    </row>
    <row r="287" spans="2:10">
      <c r="B287" s="244">
        <v>42180</v>
      </c>
      <c r="C287" s="243">
        <v>711.75304580099998</v>
      </c>
      <c r="D287" s="243">
        <v>788.72976592500004</v>
      </c>
      <c r="E287" s="243">
        <v>691.08699593100005</v>
      </c>
      <c r="F287" s="243">
        <v>756</v>
      </c>
      <c r="G287" s="243">
        <v>1135</v>
      </c>
      <c r="H287" s="243">
        <v>320</v>
      </c>
      <c r="I287" s="248">
        <v>1419</v>
      </c>
      <c r="J287" s="249"/>
    </row>
    <row r="288" spans="2:10">
      <c r="B288" s="244">
        <v>42181</v>
      </c>
      <c r="C288" s="243">
        <v>728.73179484299999</v>
      </c>
      <c r="D288" s="243">
        <v>811.09047100199996</v>
      </c>
      <c r="E288" s="243">
        <v>705.30957269999999</v>
      </c>
      <c r="F288" s="243">
        <v>753</v>
      </c>
      <c r="G288" s="243">
        <v>1135</v>
      </c>
      <c r="H288" s="243">
        <v>310</v>
      </c>
      <c r="I288" s="248">
        <v>1447</v>
      </c>
      <c r="J288" s="249"/>
    </row>
    <row r="289" spans="2:10">
      <c r="B289" s="244">
        <v>42182</v>
      </c>
      <c r="C289" s="243">
        <v>755.0682568950001</v>
      </c>
      <c r="D289" s="243">
        <v>812.93125273800013</v>
      </c>
      <c r="E289" s="243">
        <v>724.74953447099995</v>
      </c>
      <c r="F289" s="243">
        <v>758</v>
      </c>
      <c r="G289" s="243">
        <v>1139</v>
      </c>
      <c r="H289" s="243">
        <v>308</v>
      </c>
      <c r="I289" s="248">
        <v>1489</v>
      </c>
      <c r="J289" s="249"/>
    </row>
    <row r="290" spans="2:10">
      <c r="B290" s="244">
        <v>42183</v>
      </c>
      <c r="C290" s="243">
        <v>786.55043535899995</v>
      </c>
      <c r="D290" s="243">
        <v>816.87451160699993</v>
      </c>
      <c r="E290" s="243">
        <v>726.9668755319999</v>
      </c>
      <c r="F290" s="243">
        <v>766</v>
      </c>
      <c r="G290" s="243">
        <v>1145</v>
      </c>
      <c r="H290" s="243">
        <v>317</v>
      </c>
      <c r="I290" s="248">
        <v>1486</v>
      </c>
      <c r="J290" s="249"/>
    </row>
    <row r="291" spans="2:10">
      <c r="B291" s="244">
        <v>42184</v>
      </c>
      <c r="C291" s="243">
        <v>801.44135681399996</v>
      </c>
      <c r="D291" s="243">
        <v>827.58014745900005</v>
      </c>
      <c r="E291" s="243">
        <v>708.18663223199997</v>
      </c>
      <c r="F291" s="243">
        <v>775</v>
      </c>
      <c r="G291" s="243">
        <v>1181</v>
      </c>
      <c r="H291" s="243">
        <v>321</v>
      </c>
      <c r="I291" s="248">
        <v>1496</v>
      </c>
      <c r="J291" s="249"/>
    </row>
    <row r="292" spans="2:10">
      <c r="B292" s="244">
        <v>42185</v>
      </c>
      <c r="C292" s="243">
        <v>807.58826909699997</v>
      </c>
      <c r="D292" s="243">
        <v>794.89047485100002</v>
      </c>
      <c r="E292" s="243">
        <v>707.74638064800001</v>
      </c>
      <c r="F292" s="243">
        <v>773</v>
      </c>
      <c r="G292" s="243">
        <v>1213</v>
      </c>
      <c r="H292" s="243">
        <v>328</v>
      </c>
      <c r="I292" s="248">
        <v>1491</v>
      </c>
      <c r="J292" s="249"/>
    </row>
    <row r="293" spans="2:10">
      <c r="B293" s="244">
        <v>42186</v>
      </c>
      <c r="C293" s="243">
        <v>799.54283556300004</v>
      </c>
      <c r="D293" s="243">
        <v>782.64684889500006</v>
      </c>
      <c r="E293" s="243">
        <v>721.22189901899992</v>
      </c>
      <c r="F293" s="243">
        <v>793</v>
      </c>
      <c r="G293" s="243">
        <v>1226</v>
      </c>
      <c r="H293" s="243">
        <v>318</v>
      </c>
      <c r="I293" s="248">
        <v>1446</v>
      </c>
    </row>
    <row r="294" spans="2:10">
      <c r="B294" s="244">
        <v>42187</v>
      </c>
      <c r="C294" s="243">
        <v>782.83741193999992</v>
      </c>
      <c r="D294" s="243">
        <v>793.06671983400008</v>
      </c>
      <c r="E294" s="243">
        <v>755.14938962999986</v>
      </c>
      <c r="F294" s="243">
        <v>796</v>
      </c>
      <c r="G294" s="243">
        <v>1231</v>
      </c>
      <c r="H294" s="243">
        <v>310</v>
      </c>
      <c r="I294" s="248">
        <v>1441</v>
      </c>
    </row>
    <row r="295" spans="2:10">
      <c r="B295" s="244">
        <v>42188</v>
      </c>
      <c r="C295" s="243">
        <v>796.35137148900003</v>
      </c>
      <c r="D295" s="243">
        <v>810.82419656399998</v>
      </c>
      <c r="E295" s="243">
        <v>767.40975316799995</v>
      </c>
      <c r="F295" s="243">
        <v>777</v>
      </c>
      <c r="G295" s="243">
        <v>1235</v>
      </c>
      <c r="H295" s="243">
        <v>301</v>
      </c>
      <c r="I295" s="248">
        <v>1450</v>
      </c>
    </row>
    <row r="296" spans="2:10">
      <c r="B296" s="244">
        <v>42189</v>
      </c>
      <c r="C296" s="243">
        <v>836.97348179400001</v>
      </c>
      <c r="D296" s="243">
        <v>803.61163271400005</v>
      </c>
      <c r="E296" s="243">
        <v>768.88767224699995</v>
      </c>
      <c r="F296" s="243">
        <v>759</v>
      </c>
      <c r="G296" s="243">
        <v>1241</v>
      </c>
      <c r="H296" s="243">
        <v>325</v>
      </c>
      <c r="I296" s="248">
        <v>1462</v>
      </c>
    </row>
    <row r="297" spans="2:10">
      <c r="B297" s="244">
        <v>42190</v>
      </c>
      <c r="C297" s="243">
        <v>872.87988601800009</v>
      </c>
      <c r="D297" s="243">
        <v>794.29005578400006</v>
      </c>
      <c r="E297" s="243">
        <v>766.65681642599998</v>
      </c>
      <c r="F297" s="243">
        <v>760</v>
      </c>
      <c r="G297" s="243">
        <v>1262</v>
      </c>
      <c r="H297" s="243">
        <v>360</v>
      </c>
      <c r="I297" s="248">
        <v>1467</v>
      </c>
    </row>
    <row r="298" spans="2:10">
      <c r="B298" s="244">
        <v>42191</v>
      </c>
      <c r="C298" s="243">
        <v>883.55582622600002</v>
      </c>
      <c r="D298" s="243">
        <v>779.55081026100004</v>
      </c>
      <c r="E298" s="243">
        <v>764.09567194199997</v>
      </c>
      <c r="F298" s="243">
        <v>775</v>
      </c>
      <c r="G298" s="243">
        <v>1286</v>
      </c>
      <c r="H298" s="243">
        <v>379</v>
      </c>
      <c r="I298" s="248">
        <v>1452</v>
      </c>
    </row>
    <row r="299" spans="2:10">
      <c r="B299" s="244">
        <v>42192</v>
      </c>
      <c r="C299" s="243">
        <v>888.74083262699992</v>
      </c>
      <c r="D299" s="243">
        <v>775.83483557999989</v>
      </c>
      <c r="E299" s="243">
        <v>767.24347381799987</v>
      </c>
      <c r="F299" s="243">
        <v>796</v>
      </c>
      <c r="G299" s="243">
        <v>1311</v>
      </c>
      <c r="H299" s="243">
        <v>387</v>
      </c>
      <c r="I299" s="248">
        <v>1464</v>
      </c>
    </row>
    <row r="300" spans="2:10">
      <c r="B300" s="244">
        <v>42193</v>
      </c>
      <c r="C300" s="243">
        <v>888.11170892399991</v>
      </c>
      <c r="D300" s="243">
        <v>786.13266801300006</v>
      </c>
      <c r="E300" s="243">
        <v>790.87038068399988</v>
      </c>
      <c r="F300" s="243">
        <v>828</v>
      </c>
      <c r="G300" s="243">
        <v>1327</v>
      </c>
      <c r="H300" s="243">
        <v>386</v>
      </c>
      <c r="I300" s="248">
        <v>1452</v>
      </c>
    </row>
    <row r="301" spans="2:10">
      <c r="B301" s="244">
        <v>42194</v>
      </c>
      <c r="C301" s="243">
        <v>887.08277617500016</v>
      </c>
      <c r="D301" s="243">
        <v>823.10494821300006</v>
      </c>
      <c r="E301" s="243">
        <v>814.36132257299994</v>
      </c>
      <c r="F301" s="243">
        <v>845</v>
      </c>
      <c r="G301" s="243">
        <v>1317</v>
      </c>
      <c r="H301" s="243">
        <v>370</v>
      </c>
      <c r="I301" s="248">
        <v>1451</v>
      </c>
    </row>
    <row r="302" spans="2:10">
      <c r="B302" s="244">
        <v>42195</v>
      </c>
      <c r="C302" s="243">
        <v>903.35809014300003</v>
      </c>
      <c r="D302" s="243">
        <v>860.26056628800006</v>
      </c>
      <c r="E302" s="243">
        <v>817.07941357799996</v>
      </c>
      <c r="F302" s="243">
        <v>840</v>
      </c>
      <c r="G302" s="243">
        <v>1305</v>
      </c>
      <c r="H302" s="243">
        <v>368</v>
      </c>
      <c r="I302" s="248">
        <v>1466</v>
      </c>
    </row>
    <row r="303" spans="2:10">
      <c r="B303" s="244">
        <v>42196</v>
      </c>
      <c r="C303" s="243">
        <v>941.26720909799997</v>
      </c>
      <c r="D303" s="243">
        <v>860.64945350700009</v>
      </c>
      <c r="E303" s="243">
        <v>829.56625759799999</v>
      </c>
      <c r="F303" s="243">
        <v>834</v>
      </c>
      <c r="G303" s="243">
        <v>1299</v>
      </c>
      <c r="H303" s="243">
        <v>381</v>
      </c>
      <c r="I303" s="248">
        <v>1477</v>
      </c>
    </row>
    <row r="304" spans="2:10">
      <c r="B304" s="244">
        <v>42197</v>
      </c>
      <c r="C304" s="243">
        <v>981.15670967100004</v>
      </c>
      <c r="D304" s="243">
        <v>847.51829079300012</v>
      </c>
      <c r="E304" s="243">
        <v>839.35127761500007</v>
      </c>
      <c r="F304" s="243">
        <v>822</v>
      </c>
      <c r="G304" s="243">
        <v>1307</v>
      </c>
      <c r="H304" s="243">
        <v>414</v>
      </c>
      <c r="I304" s="248">
        <v>1442</v>
      </c>
    </row>
    <row r="305" spans="2:9">
      <c r="B305" s="244">
        <v>42198</v>
      </c>
      <c r="C305" s="243">
        <v>1003.4641588559999</v>
      </c>
      <c r="D305" s="243">
        <v>827.34197222700004</v>
      </c>
      <c r="E305" s="243">
        <v>829.00687329300001</v>
      </c>
      <c r="F305" s="243">
        <v>845</v>
      </c>
      <c r="G305" s="243">
        <v>1319</v>
      </c>
      <c r="H305" s="243">
        <v>412</v>
      </c>
      <c r="I305" s="248">
        <v>1400</v>
      </c>
    </row>
    <row r="306" spans="2:9">
      <c r="B306" s="244">
        <v>42199</v>
      </c>
      <c r="C306" s="243">
        <v>987.53896673100007</v>
      </c>
      <c r="D306" s="243">
        <v>845.94399227999997</v>
      </c>
      <c r="E306" s="243">
        <v>813.79333753499998</v>
      </c>
      <c r="F306" s="243">
        <v>870</v>
      </c>
      <c r="G306" s="243">
        <v>1346</v>
      </c>
      <c r="H306" s="243">
        <v>411</v>
      </c>
      <c r="I306" s="248">
        <v>1353</v>
      </c>
    </row>
    <row r="307" spans="2:9">
      <c r="B307" s="244">
        <v>42200</v>
      </c>
      <c r="C307" s="243">
        <v>986.12521476899997</v>
      </c>
      <c r="D307" s="243">
        <v>863.52818090100004</v>
      </c>
      <c r="E307" s="243">
        <v>846.74947262700005</v>
      </c>
      <c r="F307" s="243">
        <v>900</v>
      </c>
      <c r="G307" s="243">
        <v>1352</v>
      </c>
      <c r="H307" s="243">
        <v>430</v>
      </c>
      <c r="I307" s="248">
        <v>1339</v>
      </c>
    </row>
    <row r="308" spans="2:9">
      <c r="B308" s="244">
        <v>42201</v>
      </c>
      <c r="C308" s="243">
        <v>990.20547742500003</v>
      </c>
      <c r="D308" s="243">
        <v>899.92417934700006</v>
      </c>
      <c r="E308" s="243">
        <v>877.390517241</v>
      </c>
      <c r="F308" s="243">
        <v>911</v>
      </c>
      <c r="G308" s="243">
        <v>1344</v>
      </c>
      <c r="H308" s="243">
        <v>446</v>
      </c>
      <c r="I308" s="248">
        <v>1335</v>
      </c>
    </row>
    <row r="309" spans="2:9">
      <c r="B309" s="244">
        <v>42202</v>
      </c>
      <c r="C309" s="243">
        <v>1004.9826739230002</v>
      </c>
      <c r="D309" s="243">
        <v>931.81292963099986</v>
      </c>
      <c r="E309" s="243">
        <v>885.11611484699995</v>
      </c>
      <c r="F309" s="243">
        <v>916</v>
      </c>
      <c r="G309" s="243">
        <v>1339</v>
      </c>
      <c r="H309" s="243">
        <v>462</v>
      </c>
      <c r="I309" s="248">
        <v>1356</v>
      </c>
    </row>
    <row r="310" spans="2:9">
      <c r="B310" s="244">
        <v>42203</v>
      </c>
      <c r="C310" s="243">
        <v>1031.648645019</v>
      </c>
      <c r="D310" s="243">
        <v>944.47399501500001</v>
      </c>
      <c r="E310" s="243">
        <v>879.20220374099995</v>
      </c>
      <c r="F310" s="243">
        <v>919</v>
      </c>
      <c r="G310" s="243">
        <v>1345</v>
      </c>
      <c r="H310" s="243">
        <v>484</v>
      </c>
      <c r="I310" s="248">
        <v>1386</v>
      </c>
    </row>
    <row r="311" spans="2:9">
      <c r="B311" s="244">
        <v>42204</v>
      </c>
      <c r="C311" s="243">
        <v>1056.771447864</v>
      </c>
      <c r="D311" s="243">
        <v>948.98878194300005</v>
      </c>
      <c r="E311" s="243">
        <v>868.30050649799989</v>
      </c>
      <c r="F311" s="243">
        <v>929</v>
      </c>
      <c r="G311" s="243">
        <v>1345</v>
      </c>
      <c r="H311" s="243">
        <v>509</v>
      </c>
      <c r="I311" s="248">
        <v>1383</v>
      </c>
    </row>
    <row r="312" spans="2:9">
      <c r="B312" s="244">
        <v>42205</v>
      </c>
      <c r="C312" s="243">
        <v>1053.2132129010001</v>
      </c>
      <c r="D312" s="243">
        <v>959.88756605399999</v>
      </c>
      <c r="E312" s="243">
        <v>868.109464968</v>
      </c>
      <c r="F312" s="243">
        <v>936</v>
      </c>
      <c r="G312" s="243">
        <v>1360</v>
      </c>
      <c r="H312" s="243">
        <v>518</v>
      </c>
      <c r="I312" s="248">
        <v>1392</v>
      </c>
    </row>
    <row r="313" spans="2:9">
      <c r="B313" s="244">
        <v>42206</v>
      </c>
      <c r="C313" s="243">
        <v>1054.081381107</v>
      </c>
      <c r="D313" s="243">
        <v>944.62947288000009</v>
      </c>
      <c r="E313" s="243">
        <v>876.96709688999988</v>
      </c>
      <c r="F313" s="243">
        <v>975</v>
      </c>
      <c r="G313" s="243">
        <v>1369</v>
      </c>
      <c r="H313" s="243">
        <v>501</v>
      </c>
      <c r="I313" s="248">
        <v>1405</v>
      </c>
    </row>
    <row r="314" spans="2:9">
      <c r="B314" s="244">
        <v>42207</v>
      </c>
      <c r="C314" s="243">
        <v>1051.6978796430001</v>
      </c>
      <c r="D314" s="243">
        <v>943.26202301399996</v>
      </c>
      <c r="E314" s="243">
        <v>912.24900239399994</v>
      </c>
      <c r="F314" s="243">
        <v>1023</v>
      </c>
      <c r="G314" s="243">
        <v>1368</v>
      </c>
      <c r="H314" s="243">
        <v>494</v>
      </c>
      <c r="I314" s="248">
        <v>1425</v>
      </c>
    </row>
    <row r="315" spans="2:9">
      <c r="B315" s="244">
        <v>42208</v>
      </c>
      <c r="C315" s="243">
        <v>1047.8025751079999</v>
      </c>
      <c r="D315" s="243">
        <v>954.28079953800011</v>
      </c>
      <c r="E315" s="243">
        <v>940.63581080100005</v>
      </c>
      <c r="F315" s="243">
        <v>1051</v>
      </c>
      <c r="G315" s="243">
        <v>1364</v>
      </c>
      <c r="H315" s="243">
        <v>478</v>
      </c>
      <c r="I315" s="248">
        <v>1425</v>
      </c>
    </row>
    <row r="316" spans="2:9">
      <c r="B316" s="244">
        <v>42209</v>
      </c>
      <c r="C316" s="243">
        <v>1050.0216057</v>
      </c>
      <c r="D316" s="243">
        <v>959.20015962299999</v>
      </c>
      <c r="E316" s="243">
        <v>937.68272879099993</v>
      </c>
      <c r="F316" s="243">
        <v>1061</v>
      </c>
      <c r="G316" s="243">
        <v>1365</v>
      </c>
      <c r="H316" s="243">
        <v>477</v>
      </c>
      <c r="I316" s="248">
        <v>1455</v>
      </c>
    </row>
    <row r="317" spans="2:9">
      <c r="B317" s="244">
        <v>42210</v>
      </c>
      <c r="C317" s="243">
        <v>1075.0872861779999</v>
      </c>
      <c r="D317" s="243">
        <v>954.35410176599999</v>
      </c>
      <c r="E317" s="243">
        <v>912.29127368399998</v>
      </c>
      <c r="F317" s="243">
        <v>1068</v>
      </c>
      <c r="G317" s="243">
        <v>1365</v>
      </c>
      <c r="H317" s="243">
        <v>477</v>
      </c>
      <c r="I317" s="248">
        <v>1507</v>
      </c>
    </row>
    <row r="318" spans="2:9">
      <c r="B318" s="244">
        <v>42211</v>
      </c>
      <c r="C318" s="243">
        <v>1108.219373271</v>
      </c>
      <c r="D318" s="243">
        <v>947.05112945399992</v>
      </c>
      <c r="E318" s="243">
        <v>916.98105322499998</v>
      </c>
      <c r="F318" s="243">
        <v>1077</v>
      </c>
      <c r="G318" s="243">
        <v>1360</v>
      </c>
      <c r="H318" s="243">
        <v>451</v>
      </c>
      <c r="I318" s="248">
        <v>1536</v>
      </c>
    </row>
    <row r="319" spans="2:9">
      <c r="B319" s="244">
        <v>42212</v>
      </c>
      <c r="C319" s="243">
        <v>1113.0423720570002</v>
      </c>
      <c r="D319" s="243">
        <v>950.36099647799995</v>
      </c>
      <c r="E319" s="243">
        <v>844.48919579099993</v>
      </c>
      <c r="F319" s="243">
        <v>1076</v>
      </c>
      <c r="G319" s="243">
        <v>1372</v>
      </c>
      <c r="H319" s="243">
        <v>460</v>
      </c>
      <c r="I319" s="248">
        <v>1535</v>
      </c>
    </row>
    <row r="320" spans="2:9">
      <c r="B320" s="244">
        <v>42213</v>
      </c>
      <c r="C320" s="243">
        <v>1119.8616846630002</v>
      </c>
      <c r="D320" s="243">
        <v>955.74339110100004</v>
      </c>
      <c r="E320" s="243">
        <v>850.36545091800008</v>
      </c>
      <c r="F320" s="243">
        <v>1107</v>
      </c>
      <c r="G320" s="243">
        <v>1382</v>
      </c>
      <c r="H320" s="243">
        <v>446</v>
      </c>
      <c r="I320" s="248">
        <v>1530</v>
      </c>
    </row>
    <row r="321" spans="2:9">
      <c r="B321" s="244">
        <v>42214</v>
      </c>
      <c r="C321" s="243">
        <v>1139.4681222929999</v>
      </c>
      <c r="D321" s="243">
        <v>965.83609706099992</v>
      </c>
      <c r="E321" s="243">
        <v>886.16839989599998</v>
      </c>
      <c r="F321" s="243">
        <v>1145</v>
      </c>
      <c r="G321" s="243">
        <v>1380</v>
      </c>
      <c r="H321" s="243">
        <v>465</v>
      </c>
      <c r="I321" s="248">
        <v>1530</v>
      </c>
    </row>
    <row r="322" spans="2:9">
      <c r="B322" s="244">
        <v>42215</v>
      </c>
      <c r="C322" s="243">
        <v>1167.1864143359999</v>
      </c>
      <c r="D322" s="243">
        <v>988.31030547600005</v>
      </c>
      <c r="E322" s="243">
        <v>927.67803012599995</v>
      </c>
      <c r="F322" s="243">
        <v>1157</v>
      </c>
      <c r="G322" s="243">
        <v>1377</v>
      </c>
      <c r="H322" s="243">
        <v>501</v>
      </c>
      <c r="I322" s="248">
        <v>1524</v>
      </c>
    </row>
    <row r="323" spans="2:9">
      <c r="B323" s="244">
        <v>42216</v>
      </c>
      <c r="C323" s="243">
        <v>1177.3916294640001</v>
      </c>
      <c r="D323" s="243">
        <v>1009.5802208069999</v>
      </c>
      <c r="E323" s="243">
        <v>932.09097145199996</v>
      </c>
      <c r="F323" s="243">
        <v>1184</v>
      </c>
      <c r="G323" s="243">
        <v>1369</v>
      </c>
      <c r="H323" s="243">
        <v>531</v>
      </c>
      <c r="I323" s="248">
        <v>1547</v>
      </c>
    </row>
    <row r="324" spans="2:9">
      <c r="B324" s="244">
        <v>42217</v>
      </c>
      <c r="C324" s="243">
        <v>1219.831015941</v>
      </c>
      <c r="D324" s="243">
        <v>1002.343095099</v>
      </c>
      <c r="E324" s="243">
        <v>958.75987734900002</v>
      </c>
      <c r="F324" s="243">
        <v>1197</v>
      </c>
      <c r="G324" s="243">
        <v>1364</v>
      </c>
      <c r="H324" s="243">
        <v>570</v>
      </c>
      <c r="I324" s="248">
        <v>1567</v>
      </c>
    </row>
    <row r="325" spans="2:9">
      <c r="B325" s="244">
        <v>42218</v>
      </c>
      <c r="C325" s="243">
        <v>1245.61467567</v>
      </c>
      <c r="D325" s="243">
        <v>877.63050123000005</v>
      </c>
      <c r="E325" s="243">
        <v>977.54042615399999</v>
      </c>
      <c r="F325" s="243">
        <v>1206</v>
      </c>
      <c r="G325" s="243">
        <v>1365</v>
      </c>
      <c r="H325" s="243">
        <v>596</v>
      </c>
      <c r="I325" s="248">
        <v>1554</v>
      </c>
    </row>
    <row r="326" spans="2:9">
      <c r="B326" s="244">
        <v>42219</v>
      </c>
      <c r="C326" s="243">
        <v>1254.1537141440001</v>
      </c>
      <c r="D326" s="243">
        <v>977.51482353300003</v>
      </c>
      <c r="E326" s="243">
        <v>969.46106501100007</v>
      </c>
      <c r="F326" s="243">
        <v>1220</v>
      </c>
      <c r="G326" s="243">
        <v>1368</v>
      </c>
      <c r="H326" s="243">
        <v>601</v>
      </c>
      <c r="I326" s="248">
        <v>1571</v>
      </c>
    </row>
    <row r="327" spans="2:9">
      <c r="B327" s="244">
        <v>42220</v>
      </c>
      <c r="C327" s="243">
        <v>1254.0854475870001</v>
      </c>
      <c r="D327" s="243">
        <v>962.18889866999996</v>
      </c>
      <c r="E327" s="243">
        <v>956.31519192900009</v>
      </c>
      <c r="F327" s="243">
        <v>1229</v>
      </c>
      <c r="G327" s="243">
        <v>1371</v>
      </c>
      <c r="H327" s="243">
        <v>612</v>
      </c>
      <c r="I327" s="248">
        <v>1561</v>
      </c>
    </row>
    <row r="328" spans="2:9">
      <c r="B328" s="244">
        <v>42221</v>
      </c>
      <c r="C328" s="243">
        <v>1258.2619060020002</v>
      </c>
      <c r="D328" s="243">
        <v>953.00375134500007</v>
      </c>
      <c r="E328" s="243">
        <v>976.91745681899999</v>
      </c>
      <c r="F328" s="243">
        <v>1146</v>
      </c>
      <c r="G328" s="243">
        <v>1364</v>
      </c>
      <c r="H328" s="243">
        <v>619</v>
      </c>
      <c r="I328" s="248">
        <v>1570</v>
      </c>
    </row>
    <row r="329" spans="2:9">
      <c r="B329" s="244">
        <v>42222</v>
      </c>
      <c r="C329" s="243">
        <v>1245.863519304</v>
      </c>
      <c r="D329" s="243">
        <v>944.39419497000006</v>
      </c>
      <c r="E329" s="243">
        <v>1001.3052819659999</v>
      </c>
      <c r="F329" s="243">
        <v>939</v>
      </c>
      <c r="G329" s="243">
        <v>1374</v>
      </c>
      <c r="H329" s="243">
        <v>666</v>
      </c>
      <c r="I329" s="248">
        <v>1562</v>
      </c>
    </row>
    <row r="330" spans="2:9">
      <c r="B330" s="244">
        <v>42223</v>
      </c>
      <c r="C330" s="243">
        <v>1230.69135162</v>
      </c>
      <c r="D330" s="243">
        <v>947.3068691310001</v>
      </c>
      <c r="E330" s="243">
        <v>1007.909831067</v>
      </c>
      <c r="F330" s="243">
        <v>1271</v>
      </c>
      <c r="G330" s="243">
        <v>1379</v>
      </c>
      <c r="H330" s="243">
        <v>706</v>
      </c>
      <c r="I330" s="248">
        <v>1578</v>
      </c>
    </row>
    <row r="331" spans="2:9">
      <c r="B331" s="244">
        <v>42224</v>
      </c>
      <c r="C331" s="243">
        <v>1242.0745335779998</v>
      </c>
      <c r="D331" s="243">
        <v>931.74701141699984</v>
      </c>
      <c r="E331" s="243">
        <v>1014.592752477</v>
      </c>
      <c r="F331" s="243">
        <v>1280</v>
      </c>
      <c r="G331" s="243">
        <v>1378</v>
      </c>
      <c r="H331" s="243">
        <v>749</v>
      </c>
      <c r="I331" s="248">
        <v>1599</v>
      </c>
    </row>
    <row r="332" spans="2:9">
      <c r="B332" s="244">
        <v>42225</v>
      </c>
      <c r="C332" s="243">
        <v>1265.2800064799999</v>
      </c>
      <c r="D332" s="243">
        <v>915.71559571500006</v>
      </c>
      <c r="E332" s="243">
        <v>1023.614402361</v>
      </c>
      <c r="F332" s="243">
        <v>1275</v>
      </c>
      <c r="G332" s="243">
        <v>1378</v>
      </c>
      <c r="H332" s="243">
        <v>792</v>
      </c>
      <c r="I332" s="248">
        <v>1575</v>
      </c>
    </row>
    <row r="333" spans="2:9">
      <c r="B333" s="244">
        <v>42226</v>
      </c>
      <c r="C333" s="243">
        <v>1260.56373375</v>
      </c>
      <c r="D333" s="243">
        <v>895.88766565800006</v>
      </c>
      <c r="E333" s="243">
        <v>1047.1056713309999</v>
      </c>
      <c r="F333" s="243">
        <v>1299</v>
      </c>
      <c r="G333" s="243">
        <v>1388</v>
      </c>
      <c r="H333" s="243">
        <v>801</v>
      </c>
      <c r="I333" s="248">
        <v>1547</v>
      </c>
    </row>
    <row r="334" spans="2:9">
      <c r="B334" s="244">
        <v>42227</v>
      </c>
      <c r="C334" s="243">
        <v>1243.8814021200001</v>
      </c>
      <c r="D334" s="243">
        <v>894.28404006000005</v>
      </c>
      <c r="E334" s="243">
        <v>1066.3940176199999</v>
      </c>
      <c r="F334" s="243">
        <v>1326</v>
      </c>
      <c r="G334" s="243">
        <v>1401</v>
      </c>
      <c r="H334" s="243">
        <v>813</v>
      </c>
      <c r="I334" s="248">
        <v>1500</v>
      </c>
    </row>
    <row r="335" spans="2:9">
      <c r="B335" s="244">
        <v>42228</v>
      </c>
      <c r="C335" s="243">
        <v>1231.0085589959999</v>
      </c>
      <c r="D335" s="243">
        <v>892.49921456400011</v>
      </c>
      <c r="E335" s="243">
        <v>1104.5340239549998</v>
      </c>
      <c r="F335" s="243">
        <v>1338</v>
      </c>
      <c r="G335" s="243">
        <v>1400</v>
      </c>
      <c r="H335" s="243">
        <v>845</v>
      </c>
      <c r="I335" s="248">
        <v>1528</v>
      </c>
    </row>
    <row r="336" spans="2:9">
      <c r="B336" s="244">
        <v>42229</v>
      </c>
      <c r="C336" s="243">
        <v>1229.8676547119999</v>
      </c>
      <c r="D336" s="243">
        <v>919.54457720699997</v>
      </c>
      <c r="E336" s="243">
        <v>1134.0911045580001</v>
      </c>
      <c r="F336" s="243">
        <v>1334</v>
      </c>
      <c r="G336" s="243">
        <v>1398</v>
      </c>
      <c r="H336" s="243">
        <v>883</v>
      </c>
      <c r="I336" s="248">
        <v>1513</v>
      </c>
    </row>
    <row r="337" spans="2:9">
      <c r="B337" s="244">
        <v>42230</v>
      </c>
      <c r="C337" s="243">
        <v>1238.5108628579999</v>
      </c>
      <c r="D337" s="243">
        <v>945.71549907300005</v>
      </c>
      <c r="E337" s="243">
        <v>1133.0717591790001</v>
      </c>
      <c r="F337" s="243">
        <v>1355</v>
      </c>
      <c r="G337" s="243">
        <v>1396</v>
      </c>
      <c r="H337" s="243">
        <v>936</v>
      </c>
      <c r="I337" s="248">
        <v>1518</v>
      </c>
    </row>
    <row r="338" spans="2:9">
      <c r="B338" s="244">
        <v>42231</v>
      </c>
      <c r="C338" s="243">
        <v>1275.3823288259998</v>
      </c>
      <c r="D338" s="243">
        <v>955.35974443200007</v>
      </c>
      <c r="E338" s="243">
        <v>1150.9238794979999</v>
      </c>
      <c r="F338" s="243">
        <v>1358</v>
      </c>
      <c r="G338" s="243">
        <v>1394</v>
      </c>
      <c r="H338" s="243">
        <v>970</v>
      </c>
      <c r="I338" s="248">
        <v>1539</v>
      </c>
    </row>
    <row r="339" spans="2:9">
      <c r="B339" s="244">
        <v>42232</v>
      </c>
      <c r="C339" s="243">
        <v>1259.2702345079999</v>
      </c>
      <c r="D339" s="243">
        <v>964.82148677700002</v>
      </c>
      <c r="E339" s="243">
        <v>1175.4368165219998</v>
      </c>
      <c r="F339" s="243">
        <v>1369</v>
      </c>
      <c r="G339" s="243">
        <v>1400</v>
      </c>
      <c r="H339" s="243">
        <v>1006</v>
      </c>
      <c r="I339" s="248">
        <v>1534</v>
      </c>
    </row>
    <row r="340" spans="2:9">
      <c r="B340" s="244">
        <v>42233</v>
      </c>
      <c r="C340" s="243">
        <v>1267.163523297</v>
      </c>
      <c r="D340" s="243">
        <v>973.84583487000009</v>
      </c>
      <c r="E340" s="243">
        <v>1202.631966081</v>
      </c>
      <c r="F340" s="243">
        <v>1385</v>
      </c>
      <c r="G340" s="243">
        <v>1414</v>
      </c>
      <c r="H340" s="243">
        <v>1045</v>
      </c>
      <c r="I340" s="243">
        <v>1529</v>
      </c>
    </row>
    <row r="341" spans="2:9">
      <c r="B341" s="244">
        <v>42234</v>
      </c>
      <c r="C341" s="243">
        <v>1302.4981306919999</v>
      </c>
      <c r="D341" s="243">
        <v>975.14456694299997</v>
      </c>
      <c r="E341" s="243">
        <v>1208.0385591180002</v>
      </c>
      <c r="F341" s="243">
        <v>1422</v>
      </c>
      <c r="G341" s="243">
        <v>1430</v>
      </c>
      <c r="H341" s="243">
        <v>1064</v>
      </c>
      <c r="I341" s="243">
        <v>1542</v>
      </c>
    </row>
    <row r="342" spans="2:9">
      <c r="B342" s="244">
        <v>42235</v>
      </c>
      <c r="C342" s="243">
        <v>1273.5662557949997</v>
      </c>
      <c r="D342" s="243">
        <v>984.56416987200009</v>
      </c>
      <c r="E342" s="243">
        <v>1251.3975867900001</v>
      </c>
      <c r="F342" s="243">
        <v>1460</v>
      </c>
      <c r="G342" s="243">
        <v>1433</v>
      </c>
      <c r="H342" s="243">
        <v>1071</v>
      </c>
      <c r="I342" s="243">
        <v>1495</v>
      </c>
    </row>
    <row r="343" spans="2:9">
      <c r="B343" s="244">
        <v>42236</v>
      </c>
      <c r="C343" s="243">
        <v>1216.754345115</v>
      </c>
      <c r="D343" s="243">
        <v>1003.1144456549999</v>
      </c>
      <c r="E343" s="243">
        <v>1270.34720913</v>
      </c>
      <c r="F343" s="243">
        <v>1474</v>
      </c>
      <c r="G343" s="243">
        <v>1429</v>
      </c>
      <c r="H343" s="243">
        <v>1083</v>
      </c>
      <c r="I343" s="243">
        <v>1507</v>
      </c>
    </row>
    <row r="344" spans="2:9">
      <c r="B344" s="244">
        <v>42237</v>
      </c>
      <c r="C344" s="243">
        <v>1209.997744083</v>
      </c>
      <c r="D344" s="243">
        <v>1001.182943628</v>
      </c>
      <c r="E344" s="243">
        <v>1246.3162123349998</v>
      </c>
      <c r="F344" s="243">
        <v>1469</v>
      </c>
      <c r="G344" s="243">
        <v>1428</v>
      </c>
      <c r="H344" s="243">
        <v>1083</v>
      </c>
      <c r="I344" s="243">
        <v>1544</v>
      </c>
    </row>
    <row r="345" spans="2:9">
      <c r="B345" s="244">
        <v>42238</v>
      </c>
      <c r="C345" s="243">
        <v>1224.9731459939999</v>
      </c>
      <c r="D345" s="243">
        <v>966.36352107899995</v>
      </c>
      <c r="E345" s="243">
        <v>1220.488788294</v>
      </c>
      <c r="F345" s="243">
        <v>1478</v>
      </c>
      <c r="G345" s="243">
        <v>1428</v>
      </c>
      <c r="H345" s="243">
        <v>1099</v>
      </c>
      <c r="I345" s="243">
        <v>1560</v>
      </c>
    </row>
    <row r="346" spans="2:9">
      <c r="B346" s="244">
        <v>42239</v>
      </c>
      <c r="C346" s="243">
        <v>1243.1066552969999</v>
      </c>
      <c r="D346" s="243">
        <v>960.60303477000002</v>
      </c>
      <c r="E346" s="243">
        <v>1226.9866987589999</v>
      </c>
      <c r="F346" s="243">
        <v>1483</v>
      </c>
      <c r="G346" s="243">
        <v>1442</v>
      </c>
      <c r="H346" s="243">
        <v>1119</v>
      </c>
      <c r="I346" s="243">
        <v>1554</v>
      </c>
    </row>
    <row r="347" spans="2:9">
      <c r="B347" s="244">
        <v>42240</v>
      </c>
      <c r="C347" s="243">
        <v>1244.4826325189999</v>
      </c>
      <c r="D347" s="243">
        <v>961.39549790700005</v>
      </c>
      <c r="E347" s="243">
        <v>1222.789759047</v>
      </c>
      <c r="F347" s="243">
        <v>1493</v>
      </c>
      <c r="G347" s="243">
        <v>1453</v>
      </c>
      <c r="H347" s="243">
        <v>1131</v>
      </c>
      <c r="I347" s="243">
        <v>1535</v>
      </c>
    </row>
    <row r="348" spans="2:9">
      <c r="B348" s="244">
        <v>42241</v>
      </c>
      <c r="C348" s="243">
        <v>1217.6140520879997</v>
      </c>
      <c r="D348" s="243">
        <v>971.86121449800009</v>
      </c>
      <c r="E348" s="243">
        <v>1223.6064477540001</v>
      </c>
      <c r="F348" s="243">
        <v>1497</v>
      </c>
      <c r="G348" s="243">
        <v>1448</v>
      </c>
      <c r="H348" s="243">
        <v>1155</v>
      </c>
      <c r="I348" s="243">
        <v>1543</v>
      </c>
    </row>
    <row r="349" spans="2:9">
      <c r="B349" s="244">
        <v>42242</v>
      </c>
      <c r="C349" s="243">
        <v>1216.7466268589999</v>
      </c>
      <c r="D349" s="243">
        <v>990.34639623300006</v>
      </c>
      <c r="E349" s="243">
        <v>1229.3585980080002</v>
      </c>
      <c r="F349" s="243">
        <v>1506</v>
      </c>
      <c r="G349" s="243">
        <v>1428</v>
      </c>
      <c r="H349" s="243">
        <v>1173</v>
      </c>
      <c r="I349" s="243">
        <v>1537</v>
      </c>
    </row>
    <row r="350" spans="2:9">
      <c r="B350" s="244">
        <v>42243</v>
      </c>
      <c r="C350" s="243">
        <v>1202.9503964999999</v>
      </c>
      <c r="D350" s="243">
        <v>1026.3601314779999</v>
      </c>
      <c r="E350" s="243">
        <v>1253.9439928200002</v>
      </c>
      <c r="F350" s="243">
        <v>1506</v>
      </c>
      <c r="G350" s="243">
        <v>1430</v>
      </c>
      <c r="H350" s="243">
        <v>1201</v>
      </c>
      <c r="I350" s="243">
        <v>1523</v>
      </c>
    </row>
    <row r="351" spans="2:9">
      <c r="B351" s="244">
        <v>42244</v>
      </c>
      <c r="C351" s="243">
        <v>1207.7484498029999</v>
      </c>
      <c r="D351" s="243">
        <v>1073.9491178610001</v>
      </c>
      <c r="E351" s="243">
        <v>1263.2386495049998</v>
      </c>
      <c r="F351" s="243">
        <v>1492</v>
      </c>
      <c r="G351" s="243">
        <v>1430</v>
      </c>
      <c r="H351" s="243">
        <v>1220</v>
      </c>
      <c r="I351" s="243">
        <v>1533</v>
      </c>
    </row>
    <row r="352" spans="2:9">
      <c r="B352" s="244">
        <v>42245</v>
      </c>
      <c r="C352" s="243">
        <v>1216.4857189859999</v>
      </c>
      <c r="D352" s="243">
        <v>1115.9201741940001</v>
      </c>
      <c r="E352" s="243">
        <v>1244.5624336799999</v>
      </c>
      <c r="F352" s="243">
        <v>1498</v>
      </c>
      <c r="G352" s="243">
        <v>1420</v>
      </c>
      <c r="H352" s="243">
        <v>1252</v>
      </c>
      <c r="I352" s="243">
        <v>1544</v>
      </c>
    </row>
    <row r="353" spans="2:9">
      <c r="B353" s="244">
        <v>42246</v>
      </c>
      <c r="C353" s="243">
        <v>1227.0937550579999</v>
      </c>
      <c r="D353" s="243">
        <v>1126.1606490629999</v>
      </c>
      <c r="E353" s="243">
        <v>1217.03504376</v>
      </c>
      <c r="F353" s="243">
        <v>1505</v>
      </c>
      <c r="G353" s="243">
        <v>1413</v>
      </c>
      <c r="H353" s="243">
        <v>1295</v>
      </c>
      <c r="I353" s="243">
        <v>1518</v>
      </c>
    </row>
    <row r="354" spans="2:9">
      <c r="B354" s="244">
        <v>42247</v>
      </c>
      <c r="C354" s="243">
        <v>1241.9307867329999</v>
      </c>
      <c r="D354" s="243">
        <v>1131.4285241370001</v>
      </c>
      <c r="E354" s="243">
        <v>1186.314141999</v>
      </c>
      <c r="F354" s="243">
        <v>1501</v>
      </c>
      <c r="G354" s="243">
        <v>1402</v>
      </c>
      <c r="H354" s="243">
        <v>1321</v>
      </c>
      <c r="I354" s="243">
        <v>1519</v>
      </c>
    </row>
    <row r="355" spans="2:9">
      <c r="B355" s="244">
        <v>42248</v>
      </c>
      <c r="C355" s="243">
        <v>1243.308052284</v>
      </c>
      <c r="D355" s="243">
        <v>1132.4944837200001</v>
      </c>
      <c r="E355" s="243">
        <v>1173.9444086010001</v>
      </c>
      <c r="F355" s="243">
        <v>1514</v>
      </c>
      <c r="G355" s="243">
        <v>1397</v>
      </c>
      <c r="H355" s="243">
        <v>1339</v>
      </c>
      <c r="I355" s="243">
        <v>1522</v>
      </c>
    </row>
    <row r="356" spans="2:9">
      <c r="B356" s="244">
        <v>42249</v>
      </c>
      <c r="C356" s="243">
        <v>1227.193421298</v>
      </c>
      <c r="D356" s="243">
        <v>1141.3876659150001</v>
      </c>
      <c r="E356" s="243">
        <v>1174.4615292419999</v>
      </c>
      <c r="F356" s="243">
        <v>1523</v>
      </c>
      <c r="G356" s="243">
        <v>1380</v>
      </c>
      <c r="H356" s="243">
        <v>1349</v>
      </c>
      <c r="I356" s="243">
        <v>1522</v>
      </c>
    </row>
    <row r="357" spans="2:9">
      <c r="B357" s="244">
        <v>42250</v>
      </c>
      <c r="C357" s="243">
        <v>1215.603964224</v>
      </c>
      <c r="D357" s="243">
        <v>1166.5601857230001</v>
      </c>
      <c r="E357" s="243">
        <v>1179.0470317890001</v>
      </c>
      <c r="F357" s="243">
        <v>1538</v>
      </c>
      <c r="G357" s="243">
        <v>1383</v>
      </c>
      <c r="H357" s="243">
        <v>1342</v>
      </c>
      <c r="I357" s="243">
        <v>1526</v>
      </c>
    </row>
    <row r="358" spans="2:9">
      <c r="B358" s="244">
        <v>42251</v>
      </c>
      <c r="C358" s="243">
        <v>1213.828373628</v>
      </c>
      <c r="D358" s="243">
        <v>1185.946453386</v>
      </c>
      <c r="E358" s="243">
        <v>1137.1306138860002</v>
      </c>
      <c r="F358" s="243">
        <v>1531</v>
      </c>
      <c r="G358" s="243">
        <v>1372</v>
      </c>
      <c r="H358" s="243">
        <v>1333</v>
      </c>
      <c r="I358" s="243">
        <v>1562</v>
      </c>
    </row>
    <row r="359" spans="2:9">
      <c r="B359" s="244">
        <v>42252</v>
      </c>
      <c r="C359" s="243">
        <v>1215.1982305200002</v>
      </c>
      <c r="D359" s="243">
        <v>1184.3718118890001</v>
      </c>
      <c r="E359" s="243">
        <v>1116.88094901</v>
      </c>
      <c r="F359" s="243">
        <v>1543</v>
      </c>
      <c r="G359" s="243">
        <v>1375</v>
      </c>
      <c r="H359" s="243">
        <v>1341</v>
      </c>
      <c r="I359" s="243">
        <v>1600</v>
      </c>
    </row>
    <row r="360" spans="2:9">
      <c r="B360" s="244">
        <v>42253</v>
      </c>
      <c r="C360" s="243">
        <v>1211.7235761449999</v>
      </c>
      <c r="D360" s="243">
        <v>1175.7211350990001</v>
      </c>
      <c r="E360" s="243">
        <v>1102.7853605790001</v>
      </c>
      <c r="F360" s="243">
        <v>1541</v>
      </c>
      <c r="G360" s="243">
        <v>1379</v>
      </c>
      <c r="H360" s="243">
        <v>1355</v>
      </c>
      <c r="I360" s="243">
        <v>1611</v>
      </c>
    </row>
    <row r="361" spans="2:9">
      <c r="B361" s="244">
        <v>42254</v>
      </c>
      <c r="C361" s="243">
        <v>1198.4580685139999</v>
      </c>
      <c r="D361" s="243">
        <v>1175.4685220820002</v>
      </c>
      <c r="E361" s="243">
        <v>1077.129124242</v>
      </c>
      <c r="F361" s="243">
        <v>1534</v>
      </c>
      <c r="G361" s="243">
        <v>1391</v>
      </c>
      <c r="H361" s="243">
        <v>1356</v>
      </c>
      <c r="I361" s="243">
        <v>1616</v>
      </c>
    </row>
    <row r="362" spans="2:9">
      <c r="B362" s="244">
        <v>42255</v>
      </c>
      <c r="C362" s="243">
        <v>1192.1461289399999</v>
      </c>
      <c r="D362" s="243">
        <v>1167.2075588160001</v>
      </c>
      <c r="E362" s="243">
        <v>1069.3081396979999</v>
      </c>
      <c r="F362" s="243">
        <v>1536</v>
      </c>
      <c r="G362" s="243">
        <v>1381</v>
      </c>
      <c r="H362" s="243">
        <v>1367</v>
      </c>
      <c r="I362" s="243">
        <v>1627</v>
      </c>
    </row>
    <row r="363" spans="2:9">
      <c r="B363" s="244">
        <v>42256</v>
      </c>
      <c r="C363" s="243">
        <v>1200.705566499</v>
      </c>
      <c r="D363" s="243">
        <v>1161.4771916730001</v>
      </c>
      <c r="E363" s="243">
        <v>1070.2863206729999</v>
      </c>
      <c r="F363" s="243">
        <v>1536</v>
      </c>
      <c r="G363" s="243">
        <v>1367</v>
      </c>
      <c r="H363" s="243">
        <v>1361</v>
      </c>
      <c r="I363" s="243">
        <v>1607</v>
      </c>
    </row>
    <row r="364" spans="2:9">
      <c r="B364" s="244">
        <v>42257</v>
      </c>
      <c r="C364" s="243">
        <v>1221.4005572249998</v>
      </c>
      <c r="D364" s="243">
        <v>1164.215168961</v>
      </c>
      <c r="E364" s="243">
        <v>1096.2959713319999</v>
      </c>
      <c r="F364" s="243">
        <v>1507</v>
      </c>
      <c r="G364" s="243">
        <v>1366</v>
      </c>
      <c r="H364" s="243">
        <v>1353</v>
      </c>
      <c r="I364" s="243">
        <v>1578</v>
      </c>
    </row>
    <row r="365" spans="2:9">
      <c r="B365" s="244">
        <v>42258</v>
      </c>
      <c r="C365" s="243">
        <v>1236.8387946539997</v>
      </c>
      <c r="D365" s="243">
        <v>1174.660885344</v>
      </c>
      <c r="E365" s="243">
        <v>1084.2043487609999</v>
      </c>
      <c r="F365" s="243">
        <v>1494</v>
      </c>
      <c r="G365" s="243">
        <v>1362</v>
      </c>
      <c r="H365" s="243">
        <v>1362</v>
      </c>
      <c r="I365" s="243">
        <v>1574</v>
      </c>
    </row>
    <row r="366" spans="2:9">
      <c r="B366" s="244">
        <v>42259</v>
      </c>
      <c r="C366" s="243">
        <v>1256.052889929</v>
      </c>
      <c r="D366" s="243">
        <v>1164.1419139770001</v>
      </c>
      <c r="E366" s="243">
        <v>1083.2663160720001</v>
      </c>
      <c r="F366" s="243">
        <v>1502</v>
      </c>
      <c r="G366" s="243">
        <v>1346</v>
      </c>
      <c r="H366" s="243">
        <v>1383</v>
      </c>
      <c r="I366" s="243">
        <v>1562</v>
      </c>
    </row>
    <row r="367" spans="2:9">
      <c r="B367" s="244">
        <v>42260</v>
      </c>
      <c r="C367" s="243">
        <v>1278.6008045640001</v>
      </c>
      <c r="D367" s="243">
        <v>1117.5189893670001</v>
      </c>
      <c r="E367" s="243">
        <v>1075.1879189669999</v>
      </c>
      <c r="F367" s="243">
        <v>1503</v>
      </c>
      <c r="G367" s="243">
        <v>1328</v>
      </c>
      <c r="H367" s="243">
        <v>1393</v>
      </c>
      <c r="I367" s="243">
        <v>1543</v>
      </c>
    </row>
    <row r="368" spans="2:9">
      <c r="B368" s="244">
        <v>42261</v>
      </c>
      <c r="C368" s="243">
        <v>1296.4194968700001</v>
      </c>
      <c r="D368" s="243">
        <v>1065.9726792599999</v>
      </c>
      <c r="E368" s="243">
        <v>1048.7220981</v>
      </c>
      <c r="F368" s="243">
        <v>1500</v>
      </c>
      <c r="G368" s="243">
        <v>1340</v>
      </c>
      <c r="H368" s="243">
        <v>1392</v>
      </c>
      <c r="I368" s="243">
        <v>1530</v>
      </c>
    </row>
    <row r="369" spans="2:9">
      <c r="B369" s="244">
        <v>42262</v>
      </c>
      <c r="C369" s="243">
        <v>1302.1571323350001</v>
      </c>
      <c r="D369" s="243">
        <v>1027.4138514240001</v>
      </c>
      <c r="E369" s="243">
        <v>1042.620238086</v>
      </c>
      <c r="F369" s="243">
        <v>1540</v>
      </c>
      <c r="G369" s="243">
        <v>1359</v>
      </c>
      <c r="H369" s="243">
        <v>1358</v>
      </c>
      <c r="I369" s="243">
        <v>1505</v>
      </c>
    </row>
    <row r="370" spans="2:9">
      <c r="B370" s="244">
        <v>42263</v>
      </c>
      <c r="C370" s="243">
        <v>1305.934808703</v>
      </c>
      <c r="D370" s="243">
        <v>985.88197680300004</v>
      </c>
      <c r="E370" s="243">
        <v>1048.9361759160001</v>
      </c>
      <c r="F370" s="243">
        <v>1564</v>
      </c>
      <c r="G370" s="243">
        <v>1354</v>
      </c>
      <c r="H370" s="243">
        <v>1364</v>
      </c>
      <c r="I370" s="243">
        <v>1535</v>
      </c>
    </row>
    <row r="371" spans="2:9">
      <c r="B371" s="244">
        <v>42264</v>
      </c>
      <c r="C371" s="243">
        <v>1303.527272691</v>
      </c>
      <c r="D371" s="243">
        <v>952.19751844200005</v>
      </c>
      <c r="E371" s="243">
        <v>1069.4636873129998</v>
      </c>
      <c r="F371" s="243">
        <v>1566</v>
      </c>
      <c r="G371" s="243">
        <v>1342</v>
      </c>
      <c r="H371" s="243">
        <v>1392</v>
      </c>
      <c r="I371" s="243">
        <v>1554</v>
      </c>
    </row>
    <row r="372" spans="2:9">
      <c r="B372" s="244">
        <v>42265</v>
      </c>
      <c r="C372" s="243">
        <v>1290.0994489049999</v>
      </c>
      <c r="D372" s="243">
        <v>912.27587465099998</v>
      </c>
      <c r="E372" s="243">
        <v>1068.7326862949999</v>
      </c>
      <c r="F372" s="243">
        <v>1564</v>
      </c>
      <c r="G372" s="243">
        <v>1346</v>
      </c>
      <c r="H372" s="243">
        <v>1409</v>
      </c>
      <c r="I372" s="243">
        <v>1583</v>
      </c>
    </row>
    <row r="373" spans="2:9">
      <c r="B373" s="244">
        <v>42266</v>
      </c>
      <c r="C373" s="243">
        <v>1290.505664256</v>
      </c>
      <c r="D373" s="243">
        <v>862.96614739799998</v>
      </c>
      <c r="E373" s="243">
        <v>1077.6665039100001</v>
      </c>
      <c r="F373" s="243">
        <v>1532</v>
      </c>
      <c r="G373" s="243">
        <v>1348</v>
      </c>
      <c r="H373" s="243">
        <v>1426</v>
      </c>
      <c r="I373" s="243">
        <v>1610</v>
      </c>
    </row>
    <row r="374" spans="2:9">
      <c r="B374" s="244">
        <v>42267</v>
      </c>
      <c r="C374" s="243">
        <v>1289.4164823870001</v>
      </c>
      <c r="D374" s="243">
        <v>839.64310147800006</v>
      </c>
      <c r="E374" s="243">
        <v>1027.5476747039997</v>
      </c>
      <c r="F374" s="243">
        <v>1504</v>
      </c>
      <c r="G374" s="243">
        <v>1355</v>
      </c>
      <c r="H374" s="243">
        <v>1439</v>
      </c>
      <c r="I374" s="243">
        <v>1582</v>
      </c>
    </row>
    <row r="375" spans="2:9">
      <c r="B375" s="244">
        <v>42268</v>
      </c>
      <c r="C375" s="243">
        <v>1283.2065477240001</v>
      </c>
      <c r="D375" s="243">
        <v>820.56527426699995</v>
      </c>
      <c r="E375" s="243">
        <v>1008.1624602659999</v>
      </c>
      <c r="F375" s="243">
        <v>1500</v>
      </c>
      <c r="G375" s="243">
        <v>1377</v>
      </c>
      <c r="H375" s="243">
        <v>1429</v>
      </c>
      <c r="I375" s="243">
        <v>1567</v>
      </c>
    </row>
    <row r="376" spans="2:9">
      <c r="B376" s="244">
        <v>42269</v>
      </c>
      <c r="C376" s="243">
        <v>1282.75232289</v>
      </c>
      <c r="D376" s="243">
        <v>785.80842974400002</v>
      </c>
      <c r="E376" s="243">
        <v>1002.235935663</v>
      </c>
      <c r="F376" s="243">
        <v>1527</v>
      </c>
      <c r="G376" s="243">
        <v>1384</v>
      </c>
      <c r="H376" s="243">
        <v>1432</v>
      </c>
      <c r="I376" s="243">
        <v>1563</v>
      </c>
    </row>
    <row r="377" spans="2:9">
      <c r="B377" s="244">
        <v>42270</v>
      </c>
      <c r="C377" s="243">
        <v>1271.799698754</v>
      </c>
      <c r="D377" s="243">
        <v>786.28230891900012</v>
      </c>
      <c r="E377" s="243">
        <v>995.59778938199986</v>
      </c>
      <c r="F377" s="243">
        <v>1530</v>
      </c>
      <c r="G377" s="243">
        <v>1360</v>
      </c>
      <c r="H377" s="243">
        <v>1446</v>
      </c>
      <c r="I377" s="243">
        <v>1551</v>
      </c>
    </row>
    <row r="378" spans="2:9">
      <c r="B378" s="244">
        <v>42271</v>
      </c>
      <c r="C378" s="243">
        <v>1259.2873346969998</v>
      </c>
      <c r="D378" s="243">
        <v>813.65807414999995</v>
      </c>
      <c r="E378" s="243">
        <v>1003.9674856439999</v>
      </c>
      <c r="F378" s="243">
        <v>1520</v>
      </c>
      <c r="G378" s="243">
        <v>1354</v>
      </c>
      <c r="H378" s="243">
        <v>1464</v>
      </c>
      <c r="I378" s="243">
        <v>1538</v>
      </c>
    </row>
    <row r="379" spans="2:9">
      <c r="B379" s="244">
        <v>42272</v>
      </c>
      <c r="C379" s="243">
        <v>1279.9880780309998</v>
      </c>
      <c r="D379" s="243">
        <v>837.54535069799999</v>
      </c>
      <c r="E379" s="243">
        <v>972.49812778800003</v>
      </c>
      <c r="F379" s="243">
        <v>1499</v>
      </c>
      <c r="G379" s="243">
        <v>1335</v>
      </c>
      <c r="H379" s="243">
        <v>1488</v>
      </c>
      <c r="I379" s="243">
        <v>1539</v>
      </c>
    </row>
    <row r="380" spans="2:9">
      <c r="B380" s="244">
        <v>42273</v>
      </c>
      <c r="C380" s="243">
        <v>1316.1504412260001</v>
      </c>
      <c r="D380" s="243">
        <v>826.09935979499994</v>
      </c>
      <c r="E380" s="243">
        <v>951.39756229499994</v>
      </c>
      <c r="F380" s="243">
        <v>1484</v>
      </c>
      <c r="G380" s="243">
        <v>1309</v>
      </c>
      <c r="H380" s="243">
        <v>1485</v>
      </c>
      <c r="I380" s="243">
        <v>1571</v>
      </c>
    </row>
    <row r="381" spans="2:9">
      <c r="B381" s="244">
        <v>42274</v>
      </c>
      <c r="C381" s="243">
        <v>1330.3529545470001</v>
      </c>
      <c r="D381" s="243">
        <v>825.10907161499995</v>
      </c>
      <c r="E381" s="243">
        <v>946.74926940299997</v>
      </c>
      <c r="F381" s="243">
        <v>1490</v>
      </c>
      <c r="G381" s="243">
        <v>1280</v>
      </c>
      <c r="H381" s="243">
        <v>1540</v>
      </c>
      <c r="I381" s="243"/>
    </row>
    <row r="382" spans="2:9">
      <c r="B382" s="244">
        <v>42275</v>
      </c>
      <c r="C382" s="243">
        <v>1310.5402934159999</v>
      </c>
      <c r="D382" s="243">
        <v>818.50682417100006</v>
      </c>
      <c r="E382" s="243">
        <v>962.52515421299995</v>
      </c>
      <c r="F382" s="243">
        <v>1490</v>
      </c>
      <c r="G382" s="243">
        <v>1270</v>
      </c>
      <c r="H382" s="243">
        <v>1552</v>
      </c>
      <c r="I382" s="243"/>
    </row>
    <row r="383" spans="2:9">
      <c r="B383" s="244">
        <v>42276</v>
      </c>
      <c r="C383" s="243">
        <v>1296.7491776850002</v>
      </c>
      <c r="D383" s="243">
        <v>819.89895856200008</v>
      </c>
      <c r="E383" s="243">
        <v>940.56415132500001</v>
      </c>
      <c r="F383" s="243">
        <v>1492</v>
      </c>
      <c r="G383" s="243">
        <v>1252</v>
      </c>
      <c r="H383" s="243">
        <v>1545</v>
      </c>
      <c r="I383" s="243"/>
    </row>
    <row r="384" spans="2:9">
      <c r="B384" s="244">
        <v>42277</v>
      </c>
      <c r="C384" s="243">
        <v>1301.4588031470003</v>
      </c>
      <c r="D384" s="243">
        <v>844.46614676400009</v>
      </c>
      <c r="E384" s="243">
        <v>932.19479348999994</v>
      </c>
      <c r="F384" s="243">
        <v>1498</v>
      </c>
      <c r="G384" s="243">
        <v>1186</v>
      </c>
      <c r="H384" s="243">
        <v>1547</v>
      </c>
      <c r="I384" s="243"/>
    </row>
    <row r="385" spans="2:22">
      <c r="B385" s="250"/>
      <c r="V385" s="245"/>
    </row>
    <row r="386" spans="2:22">
      <c r="B386" s="250"/>
      <c r="V386" s="245"/>
    </row>
    <row r="387" spans="2:22">
      <c r="B387" s="250"/>
      <c r="V387" s="245"/>
    </row>
    <row r="388" spans="2:22">
      <c r="B388" s="250"/>
      <c r="V388" s="245"/>
    </row>
    <row r="389" spans="2:22">
      <c r="B389" s="250"/>
      <c r="V389" s="245"/>
    </row>
    <row r="390" spans="2:22">
      <c r="B390" s="250"/>
      <c r="V390" s="245"/>
    </row>
    <row r="391" spans="2:22">
      <c r="B391" s="250"/>
      <c r="V391" s="245"/>
    </row>
    <row r="392" spans="2:22">
      <c r="B392" s="250"/>
      <c r="V392" s="245"/>
    </row>
    <row r="393" spans="2:22">
      <c r="B393" s="250"/>
      <c r="V393" s="245"/>
    </row>
    <row r="394" spans="2:22">
      <c r="B394" s="250"/>
      <c r="V394" s="245"/>
    </row>
    <row r="395" spans="2:22">
      <c r="B395" s="250"/>
      <c r="V395" s="245"/>
    </row>
    <row r="396" spans="2:22">
      <c r="B396" s="250"/>
      <c r="V396" s="245"/>
    </row>
    <row r="397" spans="2:22">
      <c r="B397" s="250"/>
      <c r="V397" s="245"/>
    </row>
    <row r="398" spans="2:22">
      <c r="B398" s="250"/>
      <c r="V398" s="245"/>
    </row>
    <row r="399" spans="2:22">
      <c r="B399" s="250"/>
      <c r="V399" s="245"/>
    </row>
    <row r="400" spans="2:22">
      <c r="B400" s="250"/>
      <c r="V400" s="245"/>
    </row>
    <row r="401" spans="2:22">
      <c r="B401" s="250"/>
      <c r="V401" s="245"/>
    </row>
    <row r="402" spans="2:22">
      <c r="B402" s="250"/>
      <c r="V402" s="245"/>
    </row>
    <row r="403" spans="2:22">
      <c r="B403" s="250"/>
      <c r="V403" s="245"/>
    </row>
    <row r="404" spans="2:22">
      <c r="B404" s="250"/>
      <c r="V404" s="245"/>
    </row>
    <row r="405" spans="2:22">
      <c r="B405" s="250"/>
      <c r="V405" s="245"/>
    </row>
    <row r="406" spans="2:22">
      <c r="B406" s="250"/>
      <c r="V406" s="245"/>
    </row>
    <row r="407" spans="2:22">
      <c r="B407" s="250"/>
      <c r="V407" s="245"/>
    </row>
    <row r="408" spans="2:22">
      <c r="B408" s="250"/>
      <c r="V408" s="245"/>
    </row>
    <row r="409" spans="2:22">
      <c r="B409" s="250"/>
      <c r="V409" s="245"/>
    </row>
    <row r="410" spans="2:22">
      <c r="B410" s="250"/>
      <c r="V410" s="245"/>
    </row>
    <row r="411" spans="2:22">
      <c r="B411" s="250"/>
      <c r="V411" s="245"/>
    </row>
    <row r="412" spans="2:22">
      <c r="B412" s="250"/>
      <c r="V412" s="245"/>
    </row>
    <row r="413" spans="2:22">
      <c r="B413" s="250"/>
      <c r="V413" s="245"/>
    </row>
    <row r="414" spans="2:22">
      <c r="B414" s="250"/>
      <c r="V414" s="245"/>
    </row>
    <row r="415" spans="2:22">
      <c r="B415" s="250"/>
      <c r="V415" s="245"/>
    </row>
    <row r="416" spans="2:22">
      <c r="B416" s="250"/>
      <c r="V416" s="245"/>
    </row>
    <row r="417" spans="2:22">
      <c r="B417" s="250"/>
      <c r="V417" s="245"/>
    </row>
    <row r="418" spans="2:22">
      <c r="B418" s="250"/>
      <c r="V418" s="245"/>
    </row>
    <row r="419" spans="2:22">
      <c r="B419" s="250"/>
      <c r="V419" s="245"/>
    </row>
    <row r="420" spans="2:22">
      <c r="B420" s="250"/>
      <c r="V420" s="245"/>
    </row>
    <row r="421" spans="2:22">
      <c r="B421" s="250"/>
      <c r="V421" s="245"/>
    </row>
    <row r="422" spans="2:22">
      <c r="B422" s="250"/>
      <c r="V422" s="245"/>
    </row>
    <row r="423" spans="2:22">
      <c r="B423" s="250"/>
      <c r="V423" s="245"/>
    </row>
    <row r="424" spans="2:22">
      <c r="B424" s="250"/>
      <c r="V424" s="245"/>
    </row>
    <row r="425" spans="2:22">
      <c r="B425" s="250"/>
      <c r="V425" s="245"/>
    </row>
    <row r="426" spans="2:22">
      <c r="B426" s="250"/>
      <c r="V426" s="245"/>
    </row>
    <row r="427" spans="2:22">
      <c r="B427" s="250"/>
      <c r="V427" s="245"/>
    </row>
    <row r="428" spans="2:22">
      <c r="B428" s="250"/>
      <c r="V428" s="245"/>
    </row>
    <row r="429" spans="2:22">
      <c r="B429" s="250"/>
      <c r="V429" s="245"/>
    </row>
    <row r="430" spans="2:22">
      <c r="B430" s="250"/>
      <c r="V430" s="245"/>
    </row>
    <row r="431" spans="2:22">
      <c r="B431" s="250"/>
      <c r="V431" s="245"/>
    </row>
    <row r="432" spans="2:22">
      <c r="B432" s="250"/>
      <c r="V432" s="245"/>
    </row>
    <row r="433" spans="2:22">
      <c r="B433" s="250"/>
      <c r="V433" s="245"/>
    </row>
    <row r="434" spans="2:22">
      <c r="B434" s="250"/>
      <c r="V434" s="245"/>
    </row>
    <row r="435" spans="2:22">
      <c r="B435" s="250"/>
      <c r="V435" s="245"/>
    </row>
    <row r="436" spans="2:22">
      <c r="B436" s="250"/>
      <c r="V436" s="245"/>
    </row>
    <row r="437" spans="2:22">
      <c r="B437" s="250"/>
      <c r="V437" s="245"/>
    </row>
    <row r="438" spans="2:22">
      <c r="B438" s="250"/>
      <c r="V438" s="245"/>
    </row>
    <row r="439" spans="2:22">
      <c r="B439" s="250"/>
      <c r="V439" s="245"/>
    </row>
    <row r="440" spans="2:22">
      <c r="B440" s="250"/>
      <c r="V440" s="245"/>
    </row>
    <row r="441" spans="2:22">
      <c r="B441" s="250"/>
      <c r="V441" s="245"/>
    </row>
    <row r="442" spans="2:22">
      <c r="B442" s="250"/>
      <c r="V442" s="245"/>
    </row>
    <row r="443" spans="2:22">
      <c r="B443" s="250"/>
      <c r="V443" s="245"/>
    </row>
    <row r="444" spans="2:22">
      <c r="B444" s="250"/>
      <c r="V444" s="245"/>
    </row>
    <row r="445" spans="2:22">
      <c r="B445" s="250"/>
      <c r="V445" s="245"/>
    </row>
    <row r="446" spans="2:22">
      <c r="B446" s="250"/>
      <c r="V446" s="245"/>
    </row>
    <row r="447" spans="2:22">
      <c r="B447" s="250"/>
      <c r="V447" s="245"/>
    </row>
    <row r="448" spans="2:22">
      <c r="B448" s="250"/>
      <c r="V448" s="245"/>
    </row>
    <row r="449" spans="2:22">
      <c r="B449" s="250"/>
      <c r="V449" s="245"/>
    </row>
    <row r="450" spans="2:22">
      <c r="B450" s="250"/>
      <c r="V450" s="245"/>
    </row>
    <row r="451" spans="2:22">
      <c r="B451" s="250"/>
      <c r="V451" s="245"/>
    </row>
    <row r="452" spans="2:22">
      <c r="B452" s="250"/>
      <c r="V452" s="245"/>
    </row>
    <row r="453" spans="2:22">
      <c r="B453" s="250"/>
      <c r="V453" s="245"/>
    </row>
    <row r="454" spans="2:22">
      <c r="B454" s="250"/>
      <c r="V454" s="245"/>
    </row>
    <row r="455" spans="2:22">
      <c r="B455" s="250"/>
      <c r="V455" s="245"/>
    </row>
    <row r="456" spans="2:22">
      <c r="B456" s="250"/>
      <c r="V456" s="245"/>
    </row>
    <row r="457" spans="2:22">
      <c r="B457" s="250"/>
      <c r="V457" s="245"/>
    </row>
    <row r="458" spans="2:22">
      <c r="B458" s="250"/>
      <c r="V458" s="245"/>
    </row>
    <row r="459" spans="2:22">
      <c r="B459" s="250"/>
      <c r="V459" s="245"/>
    </row>
    <row r="460" spans="2:22">
      <c r="B460" s="250"/>
      <c r="V460" s="245"/>
    </row>
    <row r="461" spans="2:22">
      <c r="B461" s="250"/>
      <c r="V461" s="245"/>
    </row>
    <row r="462" spans="2:22">
      <c r="B462" s="250"/>
      <c r="V462" s="245"/>
    </row>
    <row r="463" spans="2:22">
      <c r="B463" s="250"/>
      <c r="V463" s="245"/>
    </row>
    <row r="464" spans="2:22">
      <c r="B464" s="250"/>
      <c r="V464" s="245"/>
    </row>
    <row r="465" spans="2:22">
      <c r="B465" s="250"/>
      <c r="V465" s="245"/>
    </row>
    <row r="466" spans="2:22">
      <c r="B466" s="250"/>
      <c r="V466" s="245"/>
    </row>
    <row r="467" spans="2:22">
      <c r="B467" s="250"/>
      <c r="V467" s="245"/>
    </row>
    <row r="468" spans="2:22">
      <c r="B468" s="250"/>
      <c r="V468" s="245"/>
    </row>
    <row r="469" spans="2:22">
      <c r="B469" s="250"/>
      <c r="V469" s="245"/>
    </row>
    <row r="470" spans="2:22">
      <c r="B470" s="250"/>
      <c r="V470" s="245"/>
    </row>
    <row r="471" spans="2:22">
      <c r="B471" s="250"/>
      <c r="V471" s="245"/>
    </row>
    <row r="472" spans="2:22">
      <c r="B472" s="250"/>
      <c r="V472" s="245"/>
    </row>
    <row r="473" spans="2:22">
      <c r="B473" s="250"/>
      <c r="V473" s="245"/>
    </row>
    <row r="474" spans="2:22">
      <c r="B474" s="250"/>
      <c r="V474" s="245"/>
    </row>
    <row r="475" spans="2:22">
      <c r="B475" s="250"/>
      <c r="V475" s="245"/>
    </row>
    <row r="476" spans="2:22">
      <c r="B476" s="250"/>
      <c r="V476" s="245"/>
    </row>
    <row r="477" spans="2:22">
      <c r="B477" s="250"/>
      <c r="V477" s="245"/>
    </row>
    <row r="478" spans="2:22">
      <c r="B478" s="250"/>
      <c r="V478" s="245"/>
    </row>
    <row r="479" spans="2:22">
      <c r="B479" s="250"/>
      <c r="V479" s="245"/>
    </row>
    <row r="480" spans="2:22">
      <c r="B480" s="250"/>
      <c r="V480" s="245"/>
    </row>
    <row r="481" spans="2:22">
      <c r="B481" s="250"/>
      <c r="V481" s="245"/>
    </row>
    <row r="482" spans="2:22">
      <c r="B482" s="250"/>
      <c r="V482" s="245"/>
    </row>
    <row r="483" spans="2:22">
      <c r="B483" s="250"/>
      <c r="V483" s="245"/>
    </row>
    <row r="484" spans="2:22">
      <c r="B484" s="250"/>
      <c r="V484" s="245"/>
    </row>
    <row r="485" spans="2:22">
      <c r="B485" s="250"/>
      <c r="V485" s="245"/>
    </row>
    <row r="486" spans="2:22">
      <c r="B486" s="250"/>
      <c r="V486" s="245"/>
    </row>
    <row r="487" spans="2:22">
      <c r="B487" s="250"/>
      <c r="V487" s="245"/>
    </row>
    <row r="488" spans="2:22">
      <c r="B488" s="250"/>
      <c r="V488" s="245"/>
    </row>
    <row r="489" spans="2:22">
      <c r="B489" s="250"/>
      <c r="V489" s="245"/>
    </row>
    <row r="490" spans="2:22">
      <c r="B490" s="250"/>
      <c r="V490" s="245"/>
    </row>
    <row r="491" spans="2:22">
      <c r="B491" s="250"/>
      <c r="V491" s="245"/>
    </row>
    <row r="492" spans="2:22">
      <c r="B492" s="250"/>
      <c r="V492" s="245"/>
    </row>
    <row r="493" spans="2:22">
      <c r="B493" s="250"/>
      <c r="V493" s="245"/>
    </row>
    <row r="494" spans="2:22">
      <c r="B494" s="250"/>
      <c r="V494" s="245"/>
    </row>
    <row r="495" spans="2:22">
      <c r="B495" s="250"/>
      <c r="V495" s="245"/>
    </row>
    <row r="496" spans="2:22">
      <c r="B496" s="250"/>
      <c r="V496" s="245"/>
    </row>
    <row r="497" spans="2:22">
      <c r="B497" s="250"/>
      <c r="V497" s="245"/>
    </row>
    <row r="498" spans="2:22">
      <c r="B498" s="250"/>
      <c r="V498" s="245"/>
    </row>
    <row r="499" spans="2:22">
      <c r="B499" s="250"/>
      <c r="V499" s="245"/>
    </row>
    <row r="500" spans="2:22">
      <c r="B500" s="250"/>
      <c r="V500" s="245"/>
    </row>
    <row r="501" spans="2:22">
      <c r="B501" s="250"/>
      <c r="V501" s="245"/>
    </row>
    <row r="502" spans="2:22">
      <c r="B502" s="250"/>
      <c r="V502" s="245"/>
    </row>
    <row r="503" spans="2:22">
      <c r="B503" s="250"/>
      <c r="V503" s="245"/>
    </row>
    <row r="504" spans="2:22">
      <c r="B504" s="250"/>
      <c r="V504" s="245"/>
    </row>
    <row r="505" spans="2:22">
      <c r="B505" s="250"/>
      <c r="V505" s="245"/>
    </row>
    <row r="506" spans="2:22">
      <c r="B506" s="250"/>
      <c r="V506" s="245"/>
    </row>
    <row r="507" spans="2:22">
      <c r="B507" s="250"/>
      <c r="V507" s="245"/>
    </row>
    <row r="508" spans="2:22">
      <c r="B508" s="250"/>
      <c r="V508" s="245"/>
    </row>
    <row r="509" spans="2:22">
      <c r="B509" s="250"/>
      <c r="V509" s="245"/>
    </row>
    <row r="510" spans="2:22">
      <c r="B510" s="250"/>
      <c r="V510" s="245"/>
    </row>
    <row r="511" spans="2:22">
      <c r="B511" s="250"/>
      <c r="V511" s="245"/>
    </row>
    <row r="512" spans="2:22">
      <c r="B512" s="250"/>
      <c r="V512" s="245"/>
    </row>
    <row r="513" spans="2:22">
      <c r="B513" s="250"/>
      <c r="V513" s="245"/>
    </row>
    <row r="514" spans="2:22">
      <c r="B514" s="250"/>
      <c r="V514" s="245"/>
    </row>
    <row r="515" spans="2:22">
      <c r="B515" s="250"/>
      <c r="V515" s="245"/>
    </row>
    <row r="516" spans="2:22">
      <c r="B516" s="250"/>
      <c r="V516" s="245"/>
    </row>
    <row r="517" spans="2:22">
      <c r="B517" s="250"/>
      <c r="V517" s="245"/>
    </row>
    <row r="518" spans="2:22">
      <c r="B518" s="250"/>
      <c r="V518" s="245"/>
    </row>
    <row r="519" spans="2:22">
      <c r="B519" s="250"/>
      <c r="V519" s="245"/>
    </row>
    <row r="520" spans="2:22">
      <c r="B520" s="250"/>
      <c r="V520" s="245"/>
    </row>
    <row r="521" spans="2:22">
      <c r="B521" s="250"/>
      <c r="V521" s="245"/>
    </row>
    <row r="522" spans="2:22">
      <c r="B522" s="250"/>
      <c r="V522" s="245"/>
    </row>
    <row r="523" spans="2:22">
      <c r="B523" s="250"/>
      <c r="V523" s="245"/>
    </row>
    <row r="524" spans="2:22">
      <c r="B524" s="250"/>
      <c r="V524" s="245"/>
    </row>
    <row r="525" spans="2:22">
      <c r="B525" s="250"/>
      <c r="V525" s="245"/>
    </row>
    <row r="526" spans="2:22">
      <c r="B526" s="250"/>
      <c r="V526" s="245"/>
    </row>
    <row r="527" spans="2:22">
      <c r="B527" s="250"/>
      <c r="V527" s="245"/>
    </row>
    <row r="528" spans="2:22">
      <c r="B528" s="250"/>
      <c r="V528" s="245"/>
    </row>
    <row r="529" spans="2:22">
      <c r="B529" s="250"/>
      <c r="V529" s="245"/>
    </row>
    <row r="530" spans="2:22">
      <c r="B530" s="250"/>
      <c r="V530" s="245"/>
    </row>
    <row r="531" spans="2:22">
      <c r="B531" s="250"/>
      <c r="V531" s="245"/>
    </row>
    <row r="532" spans="2:22">
      <c r="B532" s="250"/>
      <c r="V532" s="245"/>
    </row>
    <row r="533" spans="2:22">
      <c r="B533" s="250"/>
      <c r="V533" s="245"/>
    </row>
    <row r="534" spans="2:22">
      <c r="B534" s="250"/>
      <c r="V534" s="245"/>
    </row>
    <row r="535" spans="2:22">
      <c r="B535" s="250"/>
      <c r="V535" s="245"/>
    </row>
    <row r="536" spans="2:22">
      <c r="B536" s="250"/>
      <c r="V536" s="245"/>
    </row>
    <row r="537" spans="2:22">
      <c r="B537" s="250"/>
      <c r="V537" s="245"/>
    </row>
    <row r="538" spans="2:22">
      <c r="B538" s="250"/>
      <c r="V538" s="245"/>
    </row>
    <row r="539" spans="2:22">
      <c r="B539" s="250"/>
      <c r="V539" s="245"/>
    </row>
    <row r="540" spans="2:22">
      <c r="B540" s="250"/>
      <c r="V540" s="245"/>
    </row>
    <row r="541" spans="2:22">
      <c r="B541" s="250"/>
      <c r="V541" s="245"/>
    </row>
    <row r="542" spans="2:22">
      <c r="B542" s="250"/>
      <c r="V542" s="245"/>
    </row>
    <row r="543" spans="2:22">
      <c r="B543" s="250"/>
      <c r="V543" s="245"/>
    </row>
    <row r="544" spans="2:22">
      <c r="B544" s="250"/>
      <c r="V544" s="245"/>
    </row>
    <row r="545" spans="2:22">
      <c r="B545" s="250"/>
      <c r="V545" s="245"/>
    </row>
    <row r="546" spans="2:22">
      <c r="B546" s="250"/>
      <c r="V546" s="245"/>
    </row>
    <row r="547" spans="2:22">
      <c r="B547" s="250"/>
      <c r="V547" s="245"/>
    </row>
    <row r="548" spans="2:22">
      <c r="B548" s="250"/>
      <c r="V548" s="245"/>
    </row>
    <row r="549" spans="2:22">
      <c r="B549" s="250"/>
      <c r="V549" s="245"/>
    </row>
    <row r="550" spans="2:22">
      <c r="B550" s="250"/>
      <c r="V550" s="245"/>
    </row>
    <row r="551" spans="2:22">
      <c r="B551" s="250"/>
      <c r="V551" s="245"/>
    </row>
    <row r="552" spans="2:22">
      <c r="B552" s="250"/>
      <c r="V552" s="245"/>
    </row>
    <row r="553" spans="2:22">
      <c r="B553" s="250"/>
      <c r="V553" s="245"/>
    </row>
    <row r="554" spans="2:22">
      <c r="B554" s="250"/>
      <c r="V554" s="245"/>
    </row>
    <row r="555" spans="2:22">
      <c r="B555" s="250"/>
      <c r="V555" s="245"/>
    </row>
    <row r="556" spans="2:22">
      <c r="B556" s="250"/>
      <c r="V556" s="245"/>
    </row>
    <row r="557" spans="2:22">
      <c r="B557" s="250"/>
      <c r="V557" s="245"/>
    </row>
    <row r="558" spans="2:22">
      <c r="B558" s="250"/>
      <c r="V558" s="245"/>
    </row>
    <row r="559" spans="2:22">
      <c r="B559" s="250"/>
      <c r="V559" s="245"/>
    </row>
    <row r="560" spans="2:22">
      <c r="B560" s="250"/>
      <c r="V560" s="245"/>
    </row>
    <row r="561" spans="2:22">
      <c r="B561" s="250"/>
      <c r="V561" s="245"/>
    </row>
    <row r="562" spans="2:22">
      <c r="B562" s="250"/>
      <c r="V562" s="245"/>
    </row>
    <row r="563" spans="2:22">
      <c r="B563" s="250"/>
      <c r="V563" s="245"/>
    </row>
    <row r="564" spans="2:22">
      <c r="B564" s="250"/>
      <c r="V564" s="245"/>
    </row>
    <row r="565" spans="2:22">
      <c r="B565" s="250"/>
      <c r="V565" s="245"/>
    </row>
    <row r="566" spans="2:22">
      <c r="B566" s="250"/>
      <c r="V566" s="245"/>
    </row>
    <row r="567" spans="2:22">
      <c r="B567" s="250"/>
      <c r="V567" s="245"/>
    </row>
    <row r="568" spans="2:22">
      <c r="B568" s="250"/>
      <c r="V568" s="245"/>
    </row>
    <row r="569" spans="2:22">
      <c r="B569" s="250"/>
      <c r="V569" s="245"/>
    </row>
    <row r="570" spans="2:22">
      <c r="B570" s="250"/>
      <c r="V570" s="245"/>
    </row>
    <row r="571" spans="2:22">
      <c r="B571" s="250"/>
      <c r="V571" s="245"/>
    </row>
    <row r="572" spans="2:22">
      <c r="B572" s="250"/>
      <c r="V572" s="245"/>
    </row>
    <row r="573" spans="2:22">
      <c r="B573" s="250"/>
      <c r="V573" s="245"/>
    </row>
    <row r="574" spans="2:22">
      <c r="B574" s="250"/>
      <c r="V574" s="245"/>
    </row>
    <row r="575" spans="2:22">
      <c r="B575" s="250"/>
      <c r="V575" s="245"/>
    </row>
    <row r="576" spans="2:22">
      <c r="B576" s="250"/>
      <c r="V576" s="245"/>
    </row>
    <row r="577" spans="2:22">
      <c r="B577" s="250"/>
      <c r="V577" s="245"/>
    </row>
    <row r="578" spans="2:22">
      <c r="B578" s="250"/>
      <c r="V578" s="245"/>
    </row>
    <row r="579" spans="2:22">
      <c r="B579" s="250"/>
      <c r="V579" s="245"/>
    </row>
    <row r="580" spans="2:22">
      <c r="B580" s="250"/>
      <c r="V580" s="245"/>
    </row>
    <row r="581" spans="2:22">
      <c r="B581" s="250"/>
      <c r="V581" s="245"/>
    </row>
    <row r="582" spans="2:22">
      <c r="B582" s="250"/>
      <c r="V582" s="245"/>
    </row>
    <row r="583" spans="2:22">
      <c r="B583" s="250"/>
      <c r="V583" s="245"/>
    </row>
    <row r="584" spans="2:22">
      <c r="B584" s="250"/>
      <c r="V584" s="245"/>
    </row>
    <row r="585" spans="2:22">
      <c r="B585" s="250"/>
    </row>
    <row r="586" spans="2:22">
      <c r="B586" s="250"/>
    </row>
    <row r="587" spans="2:22">
      <c r="B587" s="250"/>
    </row>
    <row r="588" spans="2:22">
      <c r="B588" s="250"/>
    </row>
    <row r="589" spans="2:22">
      <c r="B589" s="250"/>
    </row>
    <row r="590" spans="2:22">
      <c r="B590" s="250"/>
    </row>
    <row r="591" spans="2:22">
      <c r="B591" s="250"/>
    </row>
    <row r="592" spans="2:22">
      <c r="B592" s="250"/>
    </row>
    <row r="593" spans="2:2">
      <c r="B593" s="250"/>
    </row>
    <row r="594" spans="2:2">
      <c r="B594" s="250"/>
    </row>
    <row r="595" spans="2:2">
      <c r="B595" s="250"/>
    </row>
    <row r="596" spans="2:2">
      <c r="B596" s="250"/>
    </row>
    <row r="597" spans="2:2">
      <c r="B597" s="250"/>
    </row>
    <row r="598" spans="2:2">
      <c r="B598" s="250"/>
    </row>
    <row r="599" spans="2:2">
      <c r="B599" s="250"/>
    </row>
    <row r="600" spans="2:2">
      <c r="B600" s="250"/>
    </row>
    <row r="601" spans="2:2">
      <c r="B601" s="250"/>
    </row>
    <row r="602" spans="2:2">
      <c r="B602" s="250"/>
    </row>
    <row r="603" spans="2:2">
      <c r="B603" s="250"/>
    </row>
    <row r="604" spans="2:2">
      <c r="B604" s="250"/>
    </row>
    <row r="605" spans="2:2">
      <c r="B605" s="250"/>
    </row>
    <row r="606" spans="2:2">
      <c r="B606" s="250"/>
    </row>
    <row r="607" spans="2:2">
      <c r="B607" s="250"/>
    </row>
    <row r="608" spans="2:2">
      <c r="B608" s="250"/>
    </row>
    <row r="609" spans="2:2">
      <c r="B609" s="250"/>
    </row>
    <row r="610" spans="2:2">
      <c r="B610" s="250"/>
    </row>
    <row r="611" spans="2:2">
      <c r="B611" s="250"/>
    </row>
    <row r="612" spans="2:2">
      <c r="B612" s="250"/>
    </row>
    <row r="613" spans="2:2">
      <c r="B613" s="250"/>
    </row>
    <row r="614" spans="2:2">
      <c r="B614" s="250"/>
    </row>
    <row r="615" spans="2:2">
      <c r="B615" s="250"/>
    </row>
    <row r="616" spans="2:2">
      <c r="B616" s="250"/>
    </row>
    <row r="617" spans="2:2">
      <c r="B617" s="250"/>
    </row>
    <row r="618" spans="2:2">
      <c r="B618" s="250"/>
    </row>
    <row r="619" spans="2:2">
      <c r="B619" s="250"/>
    </row>
    <row r="620" spans="2:2">
      <c r="B620" s="250"/>
    </row>
    <row r="621" spans="2:2">
      <c r="B621" s="250"/>
    </row>
    <row r="622" spans="2:2">
      <c r="B622" s="250"/>
    </row>
    <row r="623" spans="2:2">
      <c r="B623" s="250"/>
    </row>
    <row r="624" spans="2:2">
      <c r="B624" s="250"/>
    </row>
    <row r="625" spans="2:2">
      <c r="B625" s="250"/>
    </row>
    <row r="626" spans="2:2">
      <c r="B626" s="250"/>
    </row>
    <row r="627" spans="2:2">
      <c r="B627" s="250"/>
    </row>
    <row r="628" spans="2:2">
      <c r="B628" s="250"/>
    </row>
    <row r="629" spans="2:2">
      <c r="B629" s="250"/>
    </row>
    <row r="630" spans="2:2">
      <c r="B630" s="250"/>
    </row>
    <row r="631" spans="2:2">
      <c r="B631" s="250"/>
    </row>
    <row r="632" spans="2:2">
      <c r="B632" s="250"/>
    </row>
    <row r="633" spans="2:2">
      <c r="B633" s="250"/>
    </row>
    <row r="634" spans="2:2">
      <c r="B634" s="250"/>
    </row>
    <row r="635" spans="2:2">
      <c r="B635" s="250"/>
    </row>
    <row r="636" spans="2:2">
      <c r="B636" s="250"/>
    </row>
    <row r="637" spans="2:2">
      <c r="B637" s="250"/>
    </row>
    <row r="638" spans="2:2">
      <c r="B638" s="250"/>
    </row>
    <row r="639" spans="2:2">
      <c r="B639" s="250"/>
    </row>
    <row r="640" spans="2:2">
      <c r="B640" s="250"/>
    </row>
    <row r="641" spans="2:2">
      <c r="B641" s="250"/>
    </row>
    <row r="642" spans="2:2">
      <c r="B642" s="250"/>
    </row>
    <row r="643" spans="2:2">
      <c r="B643" s="250"/>
    </row>
    <row r="644" spans="2:2">
      <c r="B644" s="250"/>
    </row>
    <row r="645" spans="2:2">
      <c r="B645" s="250"/>
    </row>
    <row r="646" spans="2:2">
      <c r="B646" s="250"/>
    </row>
    <row r="647" spans="2:2">
      <c r="B647" s="250"/>
    </row>
    <row r="648" spans="2:2">
      <c r="B648" s="250"/>
    </row>
    <row r="649" spans="2:2">
      <c r="B649" s="250"/>
    </row>
    <row r="650" spans="2:2">
      <c r="B650" s="250"/>
    </row>
    <row r="651" spans="2:2">
      <c r="B651" s="250"/>
    </row>
    <row r="652" spans="2:2">
      <c r="B652" s="250"/>
    </row>
    <row r="653" spans="2:2">
      <c r="B653" s="250"/>
    </row>
    <row r="654" spans="2:2">
      <c r="B654" s="250"/>
    </row>
    <row r="655" spans="2:2">
      <c r="B655" s="250"/>
    </row>
    <row r="656" spans="2:2">
      <c r="B656" s="250"/>
    </row>
    <row r="657" spans="2:2">
      <c r="B657" s="250"/>
    </row>
    <row r="658" spans="2:2">
      <c r="B658" s="250"/>
    </row>
    <row r="659" spans="2:2">
      <c r="B659" s="250"/>
    </row>
    <row r="660" spans="2:2">
      <c r="B660" s="250"/>
    </row>
    <row r="661" spans="2:2">
      <c r="B661" s="250"/>
    </row>
    <row r="662" spans="2:2">
      <c r="B662" s="250"/>
    </row>
    <row r="663" spans="2:2">
      <c r="B663" s="250"/>
    </row>
    <row r="664" spans="2:2">
      <c r="B664" s="250"/>
    </row>
    <row r="665" spans="2:2">
      <c r="B665" s="250"/>
    </row>
    <row r="666" spans="2:2">
      <c r="B666" s="250"/>
    </row>
    <row r="667" spans="2:2">
      <c r="B667" s="250"/>
    </row>
    <row r="668" spans="2:2">
      <c r="B668" s="250"/>
    </row>
    <row r="669" spans="2:2">
      <c r="B669" s="250"/>
    </row>
    <row r="670" spans="2:2">
      <c r="B670" s="250"/>
    </row>
    <row r="671" spans="2:2">
      <c r="B671" s="250"/>
    </row>
    <row r="672" spans="2:2">
      <c r="B672" s="250"/>
    </row>
    <row r="673" spans="2:2">
      <c r="B673" s="250"/>
    </row>
    <row r="674" spans="2:2">
      <c r="B674" s="250"/>
    </row>
    <row r="675" spans="2:2">
      <c r="B675" s="250"/>
    </row>
    <row r="676" spans="2:2">
      <c r="B676" s="250"/>
    </row>
    <row r="677" spans="2:2">
      <c r="B677" s="250"/>
    </row>
    <row r="678" spans="2:2">
      <c r="B678" s="250"/>
    </row>
    <row r="679" spans="2:2">
      <c r="B679" s="250"/>
    </row>
    <row r="680" spans="2:2">
      <c r="B680" s="250"/>
    </row>
    <row r="681" spans="2:2">
      <c r="B681" s="250"/>
    </row>
    <row r="682" spans="2:2">
      <c r="B682" s="250"/>
    </row>
    <row r="683" spans="2:2">
      <c r="B683" s="250"/>
    </row>
    <row r="684" spans="2:2">
      <c r="B684" s="250"/>
    </row>
    <row r="685" spans="2:2">
      <c r="B685" s="250"/>
    </row>
    <row r="686" spans="2:2">
      <c r="B686" s="250"/>
    </row>
    <row r="687" spans="2:2">
      <c r="B687" s="250"/>
    </row>
    <row r="688" spans="2:2">
      <c r="B688" s="250"/>
    </row>
    <row r="689" spans="2:2">
      <c r="B689" s="250"/>
    </row>
    <row r="690" spans="2:2">
      <c r="B690" s="250"/>
    </row>
    <row r="691" spans="2:2">
      <c r="B691" s="250"/>
    </row>
    <row r="692" spans="2:2">
      <c r="B692" s="250"/>
    </row>
    <row r="693" spans="2:2">
      <c r="B693" s="250"/>
    </row>
    <row r="694" spans="2:2">
      <c r="B694" s="250"/>
    </row>
    <row r="695" spans="2:2">
      <c r="B695" s="250"/>
    </row>
    <row r="696" spans="2:2">
      <c r="B696" s="250"/>
    </row>
    <row r="697" spans="2:2">
      <c r="B697" s="250"/>
    </row>
    <row r="698" spans="2:2">
      <c r="B698" s="250"/>
    </row>
    <row r="699" spans="2:2">
      <c r="B699" s="250"/>
    </row>
    <row r="700" spans="2:2">
      <c r="B700" s="250"/>
    </row>
    <row r="701" spans="2:2">
      <c r="B701" s="250"/>
    </row>
    <row r="702" spans="2:2">
      <c r="B702" s="250"/>
    </row>
    <row r="703" spans="2:2">
      <c r="B703" s="250"/>
    </row>
    <row r="704" spans="2:2">
      <c r="B704" s="250"/>
    </row>
    <row r="705" spans="2:2">
      <c r="B705" s="250"/>
    </row>
    <row r="706" spans="2:2">
      <c r="B706" s="250"/>
    </row>
    <row r="707" spans="2:2">
      <c r="B707" s="250"/>
    </row>
    <row r="708" spans="2:2">
      <c r="B708" s="250"/>
    </row>
    <row r="709" spans="2:2">
      <c r="B709" s="250"/>
    </row>
    <row r="710" spans="2:2">
      <c r="B710" s="250"/>
    </row>
    <row r="711" spans="2:2">
      <c r="B711" s="250"/>
    </row>
    <row r="712" spans="2:2">
      <c r="B712" s="250"/>
    </row>
    <row r="713" spans="2:2">
      <c r="B713" s="250"/>
    </row>
    <row r="714" spans="2:2">
      <c r="B714" s="250"/>
    </row>
    <row r="715" spans="2:2">
      <c r="B715" s="250"/>
    </row>
    <row r="716" spans="2:2">
      <c r="B716" s="250"/>
    </row>
    <row r="717" spans="2:2">
      <c r="B717" s="250"/>
    </row>
    <row r="718" spans="2:2">
      <c r="B718" s="250"/>
    </row>
    <row r="719" spans="2:2">
      <c r="B719" s="250"/>
    </row>
    <row r="720" spans="2:2">
      <c r="B720" s="250"/>
    </row>
    <row r="721" spans="2:2">
      <c r="B721" s="250"/>
    </row>
    <row r="722" spans="2:2">
      <c r="B722" s="250"/>
    </row>
    <row r="723" spans="2:2">
      <c r="B723" s="250"/>
    </row>
    <row r="724" spans="2:2">
      <c r="B724" s="250"/>
    </row>
    <row r="725" spans="2:2">
      <c r="B725" s="250"/>
    </row>
    <row r="726" spans="2:2">
      <c r="B726" s="250"/>
    </row>
    <row r="727" spans="2:2">
      <c r="B727" s="250"/>
    </row>
    <row r="728" spans="2:2">
      <c r="B728" s="250"/>
    </row>
    <row r="729" spans="2:2">
      <c r="B729" s="250"/>
    </row>
    <row r="730" spans="2:2">
      <c r="B730" s="250"/>
    </row>
    <row r="731" spans="2:2">
      <c r="B731" s="250"/>
    </row>
    <row r="732" spans="2:2">
      <c r="B732" s="250"/>
    </row>
    <row r="733" spans="2:2">
      <c r="B733" s="250"/>
    </row>
    <row r="734" spans="2:2">
      <c r="B734" s="250"/>
    </row>
    <row r="735" spans="2:2">
      <c r="B735" s="250"/>
    </row>
    <row r="736" spans="2:2">
      <c r="B736" s="250"/>
    </row>
    <row r="737" spans="2:2">
      <c r="B737" s="250"/>
    </row>
    <row r="738" spans="2:2">
      <c r="B738" s="250"/>
    </row>
    <row r="739" spans="2:2">
      <c r="B739" s="250"/>
    </row>
    <row r="740" spans="2:2">
      <c r="B740" s="250"/>
    </row>
    <row r="741" spans="2:2">
      <c r="B741" s="250"/>
    </row>
    <row r="742" spans="2:2">
      <c r="B742" s="250"/>
    </row>
    <row r="743" spans="2:2">
      <c r="B743" s="250"/>
    </row>
    <row r="744" spans="2:2">
      <c r="B744" s="250"/>
    </row>
    <row r="745" spans="2:2">
      <c r="B745" s="250"/>
    </row>
    <row r="746" spans="2:2">
      <c r="B746" s="250"/>
    </row>
    <row r="747" spans="2:2">
      <c r="B747" s="250"/>
    </row>
    <row r="748" spans="2:2">
      <c r="B748" s="250"/>
    </row>
    <row r="749" spans="2:2">
      <c r="B749" s="250"/>
    </row>
    <row r="750" spans="2:2">
      <c r="B750" s="250"/>
    </row>
    <row r="751" spans="2:2">
      <c r="B751" s="250"/>
    </row>
    <row r="752" spans="2:2">
      <c r="B752" s="250"/>
    </row>
    <row r="753" spans="2:2">
      <c r="B753" s="250"/>
    </row>
    <row r="754" spans="2:2">
      <c r="B754" s="250"/>
    </row>
    <row r="755" spans="2:2">
      <c r="B755" s="250"/>
    </row>
    <row r="756" spans="2:2">
      <c r="B756" s="250"/>
    </row>
    <row r="757" spans="2:2">
      <c r="B757" s="250"/>
    </row>
    <row r="758" spans="2:2">
      <c r="B758" s="250"/>
    </row>
    <row r="759" spans="2:2">
      <c r="B759" s="250"/>
    </row>
    <row r="760" spans="2:2">
      <c r="B760" s="250"/>
    </row>
    <row r="761" spans="2:2">
      <c r="B761" s="250"/>
    </row>
    <row r="762" spans="2:2">
      <c r="B762" s="250"/>
    </row>
    <row r="763" spans="2:2">
      <c r="B763" s="250"/>
    </row>
    <row r="764" spans="2:2">
      <c r="B764" s="250"/>
    </row>
    <row r="765" spans="2:2">
      <c r="B765" s="250"/>
    </row>
    <row r="766" spans="2:2">
      <c r="B766" s="250"/>
    </row>
    <row r="767" spans="2:2">
      <c r="B767" s="250"/>
    </row>
    <row r="768" spans="2:2">
      <c r="B768" s="250"/>
    </row>
    <row r="769" spans="2:2">
      <c r="B769" s="250"/>
    </row>
    <row r="770" spans="2:2">
      <c r="B770" s="250"/>
    </row>
    <row r="771" spans="2:2">
      <c r="B771" s="250"/>
    </row>
    <row r="772" spans="2:2">
      <c r="B772" s="250"/>
    </row>
    <row r="773" spans="2:2">
      <c r="B773" s="250"/>
    </row>
    <row r="774" spans="2:2">
      <c r="B774" s="250"/>
    </row>
    <row r="775" spans="2:2">
      <c r="B775" s="250"/>
    </row>
    <row r="776" spans="2:2">
      <c r="B776" s="250"/>
    </row>
    <row r="777" spans="2:2">
      <c r="B777" s="250"/>
    </row>
    <row r="778" spans="2:2">
      <c r="B778" s="250"/>
    </row>
    <row r="779" spans="2:2">
      <c r="B779" s="250"/>
    </row>
    <row r="780" spans="2:2">
      <c r="B780" s="250"/>
    </row>
    <row r="781" spans="2:2">
      <c r="B781" s="250"/>
    </row>
    <row r="782" spans="2:2">
      <c r="B782" s="250"/>
    </row>
    <row r="783" spans="2:2">
      <c r="B783" s="250"/>
    </row>
    <row r="784" spans="2:2">
      <c r="B784" s="250"/>
    </row>
    <row r="785" spans="2:2">
      <c r="B785" s="250"/>
    </row>
    <row r="786" spans="2:2">
      <c r="B786" s="250"/>
    </row>
    <row r="787" spans="2:2">
      <c r="B787" s="250"/>
    </row>
    <row r="788" spans="2:2">
      <c r="B788" s="250"/>
    </row>
    <row r="789" spans="2:2">
      <c r="B789" s="250"/>
    </row>
    <row r="790" spans="2:2">
      <c r="B790" s="250"/>
    </row>
    <row r="791" spans="2:2">
      <c r="B791" s="250"/>
    </row>
    <row r="792" spans="2:2">
      <c r="B792" s="250"/>
    </row>
    <row r="793" spans="2:2">
      <c r="B793" s="250"/>
    </row>
    <row r="794" spans="2:2">
      <c r="B794" s="250"/>
    </row>
    <row r="795" spans="2:2">
      <c r="B795" s="250"/>
    </row>
    <row r="796" spans="2:2">
      <c r="B796" s="250"/>
    </row>
    <row r="797" spans="2:2">
      <c r="B797" s="250"/>
    </row>
    <row r="798" spans="2:2">
      <c r="B798" s="250"/>
    </row>
    <row r="799" spans="2:2">
      <c r="B799" s="250"/>
    </row>
    <row r="800" spans="2:2">
      <c r="B800" s="250"/>
    </row>
    <row r="801" spans="2:2">
      <c r="B801" s="250"/>
    </row>
    <row r="802" spans="2:2">
      <c r="B802" s="250"/>
    </row>
    <row r="803" spans="2:2">
      <c r="B803" s="250"/>
    </row>
    <row r="804" spans="2:2">
      <c r="B804" s="250"/>
    </row>
    <row r="805" spans="2:2">
      <c r="B805" s="250"/>
    </row>
    <row r="806" spans="2:2">
      <c r="B806" s="250"/>
    </row>
    <row r="807" spans="2:2">
      <c r="B807" s="250"/>
    </row>
    <row r="808" spans="2:2">
      <c r="B808" s="250"/>
    </row>
    <row r="809" spans="2:2">
      <c r="B809" s="250"/>
    </row>
    <row r="810" spans="2:2">
      <c r="B810" s="250"/>
    </row>
    <row r="811" spans="2:2">
      <c r="B811" s="250"/>
    </row>
    <row r="812" spans="2:2">
      <c r="B812" s="250"/>
    </row>
    <row r="813" spans="2:2">
      <c r="B813" s="250"/>
    </row>
    <row r="814" spans="2:2">
      <c r="B814" s="250"/>
    </row>
    <row r="815" spans="2:2">
      <c r="B815" s="250"/>
    </row>
    <row r="816" spans="2:2">
      <c r="B816" s="250"/>
    </row>
    <row r="817" spans="2:2">
      <c r="B817" s="250"/>
    </row>
    <row r="818" spans="2:2">
      <c r="B818" s="250"/>
    </row>
    <row r="819" spans="2:2">
      <c r="B819" s="250"/>
    </row>
    <row r="820" spans="2:2">
      <c r="B820" s="250"/>
    </row>
    <row r="821" spans="2:2">
      <c r="B821" s="250"/>
    </row>
    <row r="822" spans="2:2">
      <c r="B822" s="250"/>
    </row>
    <row r="823" spans="2:2">
      <c r="B823" s="250"/>
    </row>
    <row r="824" spans="2:2">
      <c r="B824" s="250"/>
    </row>
    <row r="825" spans="2:2">
      <c r="B825" s="250"/>
    </row>
    <row r="826" spans="2:2">
      <c r="B826" s="250"/>
    </row>
    <row r="827" spans="2:2">
      <c r="B827" s="250"/>
    </row>
    <row r="828" spans="2:2">
      <c r="B828" s="250"/>
    </row>
    <row r="829" spans="2:2">
      <c r="B829" s="250"/>
    </row>
    <row r="830" spans="2:2">
      <c r="B830" s="250"/>
    </row>
    <row r="831" spans="2:2">
      <c r="B831" s="250"/>
    </row>
    <row r="832" spans="2:2">
      <c r="B832" s="250"/>
    </row>
    <row r="833" spans="2:2">
      <c r="B833" s="250"/>
    </row>
    <row r="834" spans="2:2">
      <c r="B834" s="250"/>
    </row>
    <row r="835" spans="2:2">
      <c r="B835" s="250"/>
    </row>
    <row r="836" spans="2:2">
      <c r="B836" s="250"/>
    </row>
    <row r="837" spans="2:2">
      <c r="B837" s="250"/>
    </row>
    <row r="838" spans="2:2">
      <c r="B838" s="250"/>
    </row>
    <row r="839" spans="2:2">
      <c r="B839" s="250"/>
    </row>
    <row r="840" spans="2:2">
      <c r="B840" s="250"/>
    </row>
    <row r="841" spans="2:2">
      <c r="B841" s="250"/>
    </row>
    <row r="842" spans="2:2">
      <c r="B842" s="250"/>
    </row>
    <row r="843" spans="2:2">
      <c r="B843" s="250"/>
    </row>
    <row r="844" spans="2:2">
      <c r="B844" s="250"/>
    </row>
    <row r="845" spans="2:2">
      <c r="B845" s="250"/>
    </row>
    <row r="846" spans="2:2">
      <c r="B846" s="250"/>
    </row>
    <row r="847" spans="2:2">
      <c r="B847" s="250"/>
    </row>
    <row r="848" spans="2:2">
      <c r="B848" s="250"/>
    </row>
    <row r="849" spans="2:2">
      <c r="B849" s="250"/>
    </row>
    <row r="850" spans="2:2">
      <c r="B850" s="250"/>
    </row>
    <row r="851" spans="2:2">
      <c r="B851" s="250"/>
    </row>
    <row r="852" spans="2:2">
      <c r="B852" s="250"/>
    </row>
    <row r="853" spans="2:2">
      <c r="B853" s="250"/>
    </row>
    <row r="854" spans="2:2">
      <c r="B854" s="250"/>
    </row>
    <row r="855" spans="2:2">
      <c r="B855" s="250"/>
    </row>
    <row r="856" spans="2:2">
      <c r="B856" s="250"/>
    </row>
    <row r="857" spans="2:2">
      <c r="B857" s="250"/>
    </row>
    <row r="858" spans="2:2">
      <c r="B858" s="250"/>
    </row>
    <row r="859" spans="2:2">
      <c r="B859" s="250"/>
    </row>
    <row r="860" spans="2:2">
      <c r="B860" s="250"/>
    </row>
    <row r="861" spans="2:2">
      <c r="B861" s="250"/>
    </row>
    <row r="862" spans="2:2">
      <c r="B862" s="250"/>
    </row>
    <row r="863" spans="2:2">
      <c r="B863" s="250"/>
    </row>
    <row r="864" spans="2:2">
      <c r="B864" s="250"/>
    </row>
    <row r="865" spans="2:2">
      <c r="B865" s="250"/>
    </row>
    <row r="866" spans="2:2">
      <c r="B866" s="250"/>
    </row>
    <row r="867" spans="2:2">
      <c r="B867" s="250"/>
    </row>
    <row r="868" spans="2:2">
      <c r="B868" s="250"/>
    </row>
    <row r="869" spans="2:2">
      <c r="B869" s="250"/>
    </row>
    <row r="870" spans="2:2">
      <c r="B870" s="250"/>
    </row>
    <row r="871" spans="2:2">
      <c r="B871" s="250"/>
    </row>
    <row r="872" spans="2:2">
      <c r="B872" s="250"/>
    </row>
    <row r="873" spans="2:2">
      <c r="B873" s="250"/>
    </row>
    <row r="874" spans="2:2">
      <c r="B874" s="250"/>
    </row>
    <row r="875" spans="2:2">
      <c r="B875" s="250"/>
    </row>
    <row r="876" spans="2:2">
      <c r="B876" s="250"/>
    </row>
    <row r="877" spans="2:2">
      <c r="B877" s="250"/>
    </row>
    <row r="878" spans="2:2">
      <c r="B878" s="250"/>
    </row>
    <row r="879" spans="2:2">
      <c r="B879" s="250"/>
    </row>
    <row r="880" spans="2:2">
      <c r="B880" s="250"/>
    </row>
    <row r="881" spans="2:2">
      <c r="B881" s="250"/>
    </row>
    <row r="882" spans="2:2">
      <c r="B882" s="250"/>
    </row>
    <row r="883" spans="2:2">
      <c r="B883" s="250"/>
    </row>
    <row r="884" spans="2:2">
      <c r="B884" s="250"/>
    </row>
    <row r="885" spans="2:2">
      <c r="B885" s="250"/>
    </row>
    <row r="886" spans="2:2">
      <c r="B886" s="250"/>
    </row>
    <row r="887" spans="2:2">
      <c r="B887" s="250"/>
    </row>
    <row r="888" spans="2:2">
      <c r="B888" s="250"/>
    </row>
    <row r="889" spans="2:2">
      <c r="B889" s="250"/>
    </row>
    <row r="890" spans="2:2">
      <c r="B890" s="250"/>
    </row>
    <row r="891" spans="2:2">
      <c r="B891" s="250"/>
    </row>
    <row r="892" spans="2:2">
      <c r="B892" s="250"/>
    </row>
    <row r="893" spans="2:2">
      <c r="B893" s="250"/>
    </row>
    <row r="894" spans="2:2">
      <c r="B894" s="250"/>
    </row>
    <row r="895" spans="2:2">
      <c r="B895" s="250"/>
    </row>
    <row r="896" spans="2:2">
      <c r="B896" s="250"/>
    </row>
    <row r="897" spans="2:2">
      <c r="B897" s="250"/>
    </row>
    <row r="898" spans="2:2">
      <c r="B898" s="250"/>
    </row>
    <row r="899" spans="2:2">
      <c r="B899" s="250"/>
    </row>
    <row r="900" spans="2:2">
      <c r="B900" s="250"/>
    </row>
    <row r="901" spans="2:2">
      <c r="B901" s="250"/>
    </row>
    <row r="902" spans="2:2">
      <c r="B902" s="250"/>
    </row>
    <row r="903" spans="2:2">
      <c r="B903" s="250"/>
    </row>
    <row r="904" spans="2:2">
      <c r="B904" s="250"/>
    </row>
    <row r="905" spans="2:2">
      <c r="B905" s="250"/>
    </row>
    <row r="906" spans="2:2">
      <c r="B906" s="250"/>
    </row>
    <row r="907" spans="2:2">
      <c r="B907" s="250"/>
    </row>
    <row r="908" spans="2:2">
      <c r="B908" s="250"/>
    </row>
    <row r="909" spans="2:2">
      <c r="B909" s="250"/>
    </row>
    <row r="910" spans="2:2">
      <c r="B910" s="250"/>
    </row>
    <row r="911" spans="2:2">
      <c r="B911" s="250"/>
    </row>
    <row r="912" spans="2:2">
      <c r="B912" s="250"/>
    </row>
    <row r="913" spans="2:2">
      <c r="B913" s="250"/>
    </row>
    <row r="914" spans="2:2">
      <c r="B914" s="250"/>
    </row>
    <row r="915" spans="2:2">
      <c r="B915" s="250"/>
    </row>
    <row r="916" spans="2:2">
      <c r="B916" s="250"/>
    </row>
    <row r="917" spans="2:2">
      <c r="B917" s="250"/>
    </row>
    <row r="918" spans="2:2">
      <c r="B918" s="250"/>
    </row>
    <row r="919" spans="2:2">
      <c r="B919" s="250"/>
    </row>
    <row r="920" spans="2:2">
      <c r="B920" s="250"/>
    </row>
    <row r="921" spans="2:2">
      <c r="B921" s="250"/>
    </row>
    <row r="922" spans="2:2">
      <c r="B922" s="250"/>
    </row>
    <row r="923" spans="2:2">
      <c r="B923" s="250"/>
    </row>
    <row r="924" spans="2:2">
      <c r="B924" s="250"/>
    </row>
    <row r="925" spans="2:2">
      <c r="B925" s="250"/>
    </row>
    <row r="926" spans="2:2">
      <c r="B926" s="250"/>
    </row>
    <row r="927" spans="2:2">
      <c r="B927" s="250"/>
    </row>
    <row r="928" spans="2:2">
      <c r="B928" s="250"/>
    </row>
    <row r="929" spans="2:2">
      <c r="B929" s="250"/>
    </row>
    <row r="930" spans="2:2">
      <c r="B930" s="250"/>
    </row>
    <row r="931" spans="2:2">
      <c r="B931" s="250"/>
    </row>
    <row r="932" spans="2:2">
      <c r="B932" s="250"/>
    </row>
    <row r="933" spans="2:2">
      <c r="B933" s="250"/>
    </row>
    <row r="934" spans="2:2">
      <c r="B934" s="250"/>
    </row>
    <row r="935" spans="2:2">
      <c r="B935" s="250"/>
    </row>
    <row r="936" spans="2:2">
      <c r="B936" s="250"/>
    </row>
    <row r="937" spans="2:2">
      <c r="B937" s="250"/>
    </row>
    <row r="938" spans="2:2">
      <c r="B938" s="250"/>
    </row>
    <row r="939" spans="2:2">
      <c r="B939" s="250"/>
    </row>
    <row r="940" spans="2:2">
      <c r="B940" s="250"/>
    </row>
    <row r="941" spans="2:2">
      <c r="B941" s="250"/>
    </row>
    <row r="942" spans="2:2">
      <c r="B942" s="250"/>
    </row>
    <row r="943" spans="2:2">
      <c r="B943" s="250"/>
    </row>
    <row r="944" spans="2:2">
      <c r="B944" s="250"/>
    </row>
    <row r="945" spans="2:2">
      <c r="B945" s="250"/>
    </row>
    <row r="946" spans="2:2">
      <c r="B946" s="250"/>
    </row>
    <row r="947" spans="2:2">
      <c r="B947" s="250"/>
    </row>
    <row r="948" spans="2:2">
      <c r="B948" s="250"/>
    </row>
    <row r="949" spans="2:2">
      <c r="B949" s="250"/>
    </row>
    <row r="950" spans="2:2">
      <c r="B950" s="250"/>
    </row>
    <row r="951" spans="2:2">
      <c r="B951" s="250"/>
    </row>
    <row r="952" spans="2:2">
      <c r="B952" s="250"/>
    </row>
    <row r="953" spans="2:2">
      <c r="B953" s="250"/>
    </row>
    <row r="954" spans="2:2">
      <c r="B954" s="250"/>
    </row>
    <row r="955" spans="2:2">
      <c r="B955" s="250"/>
    </row>
    <row r="956" spans="2:2">
      <c r="B956" s="250"/>
    </row>
    <row r="957" spans="2:2">
      <c r="B957" s="250"/>
    </row>
    <row r="958" spans="2:2">
      <c r="B958" s="250"/>
    </row>
    <row r="959" spans="2:2">
      <c r="B959" s="250"/>
    </row>
    <row r="960" spans="2:2">
      <c r="B960" s="250"/>
    </row>
    <row r="961" spans="2:2">
      <c r="B961" s="250"/>
    </row>
    <row r="962" spans="2:2">
      <c r="B962" s="250"/>
    </row>
    <row r="963" spans="2:2">
      <c r="B963" s="250"/>
    </row>
    <row r="964" spans="2:2">
      <c r="B964" s="250"/>
    </row>
    <row r="965" spans="2:2">
      <c r="B965" s="250"/>
    </row>
    <row r="966" spans="2:2">
      <c r="B966" s="250"/>
    </row>
    <row r="967" spans="2:2">
      <c r="B967" s="250"/>
    </row>
    <row r="968" spans="2:2">
      <c r="B968" s="250"/>
    </row>
    <row r="969" spans="2:2">
      <c r="B969" s="250"/>
    </row>
    <row r="970" spans="2:2">
      <c r="B970" s="250"/>
    </row>
    <row r="971" spans="2:2">
      <c r="B971" s="250"/>
    </row>
    <row r="972" spans="2:2">
      <c r="B972" s="250"/>
    </row>
    <row r="973" spans="2:2">
      <c r="B973" s="250"/>
    </row>
    <row r="974" spans="2:2">
      <c r="B974" s="250"/>
    </row>
    <row r="975" spans="2:2">
      <c r="B975" s="250"/>
    </row>
    <row r="976" spans="2:2">
      <c r="B976" s="250"/>
    </row>
    <row r="977" spans="2:2">
      <c r="B977" s="250"/>
    </row>
    <row r="978" spans="2:2">
      <c r="B978" s="250"/>
    </row>
    <row r="979" spans="2:2">
      <c r="B979" s="250"/>
    </row>
    <row r="980" spans="2:2">
      <c r="B980" s="250"/>
    </row>
    <row r="981" spans="2:2">
      <c r="B981" s="250"/>
    </row>
    <row r="982" spans="2:2">
      <c r="B982" s="250"/>
    </row>
    <row r="983" spans="2:2">
      <c r="B983" s="250"/>
    </row>
    <row r="984" spans="2:2">
      <c r="B984" s="250"/>
    </row>
    <row r="985" spans="2:2">
      <c r="B985" s="250"/>
    </row>
    <row r="986" spans="2:2">
      <c r="B986" s="250"/>
    </row>
    <row r="987" spans="2:2">
      <c r="B987" s="250"/>
    </row>
    <row r="988" spans="2:2">
      <c r="B988" s="250"/>
    </row>
    <row r="989" spans="2:2">
      <c r="B989" s="250"/>
    </row>
    <row r="990" spans="2:2">
      <c r="B990" s="250"/>
    </row>
    <row r="991" spans="2:2">
      <c r="B991" s="250"/>
    </row>
    <row r="992" spans="2:2">
      <c r="B992" s="250"/>
    </row>
    <row r="993" spans="2:2">
      <c r="B993" s="250"/>
    </row>
    <row r="994" spans="2:2">
      <c r="B994" s="250"/>
    </row>
    <row r="995" spans="2:2">
      <c r="B995" s="250"/>
    </row>
    <row r="996" spans="2:2">
      <c r="B996" s="250"/>
    </row>
    <row r="997" spans="2:2">
      <c r="B997" s="250"/>
    </row>
    <row r="998" spans="2:2">
      <c r="B998" s="250"/>
    </row>
    <row r="999" spans="2:2">
      <c r="B999" s="250"/>
    </row>
    <row r="1000" spans="2:2">
      <c r="B1000" s="250"/>
    </row>
    <row r="1001" spans="2:2">
      <c r="B1001" s="250"/>
    </row>
    <row r="1002" spans="2:2">
      <c r="B1002" s="250"/>
    </row>
    <row r="1003" spans="2:2">
      <c r="B1003" s="250"/>
    </row>
    <row r="1004" spans="2:2">
      <c r="B1004" s="250"/>
    </row>
    <row r="1005" spans="2:2">
      <c r="B1005" s="250"/>
    </row>
    <row r="1006" spans="2:2">
      <c r="B1006" s="250"/>
    </row>
    <row r="1007" spans="2:2">
      <c r="B1007" s="250"/>
    </row>
    <row r="1008" spans="2:2">
      <c r="B1008" s="250"/>
    </row>
    <row r="1009" spans="2:2">
      <c r="B1009" s="250"/>
    </row>
    <row r="1010" spans="2:2">
      <c r="B1010" s="250"/>
    </row>
    <row r="1011" spans="2:2">
      <c r="B1011" s="250"/>
    </row>
    <row r="1012" spans="2:2">
      <c r="B1012" s="250"/>
    </row>
    <row r="1013" spans="2:2">
      <c r="B1013" s="250"/>
    </row>
    <row r="1014" spans="2:2">
      <c r="B1014" s="250"/>
    </row>
    <row r="1015" spans="2:2">
      <c r="B1015" s="250"/>
    </row>
    <row r="1016" spans="2:2">
      <c r="B1016" s="250"/>
    </row>
    <row r="1017" spans="2:2">
      <c r="B1017" s="250"/>
    </row>
    <row r="1018" spans="2:2">
      <c r="B1018" s="250"/>
    </row>
    <row r="1019" spans="2:2">
      <c r="B1019" s="250"/>
    </row>
    <row r="1020" spans="2:2">
      <c r="B1020" s="250"/>
    </row>
    <row r="1021" spans="2:2">
      <c r="B1021" s="250"/>
    </row>
    <row r="1022" spans="2:2">
      <c r="B1022" s="250"/>
    </row>
    <row r="1023" spans="2:2">
      <c r="B1023" s="250"/>
    </row>
    <row r="1024" spans="2:2">
      <c r="B1024" s="250"/>
    </row>
    <row r="1025" spans="2:2">
      <c r="B1025" s="250"/>
    </row>
    <row r="1026" spans="2:2">
      <c r="B1026" s="250"/>
    </row>
    <row r="1027" spans="2:2">
      <c r="B1027" s="250"/>
    </row>
    <row r="1028" spans="2:2">
      <c r="B1028" s="250"/>
    </row>
    <row r="1029" spans="2:2">
      <c r="B1029" s="250"/>
    </row>
    <row r="1030" spans="2:2">
      <c r="B1030" s="250"/>
    </row>
    <row r="1031" spans="2:2">
      <c r="B1031" s="250"/>
    </row>
    <row r="1032" spans="2:2">
      <c r="B1032" s="250"/>
    </row>
    <row r="1033" spans="2:2">
      <c r="B1033" s="250"/>
    </row>
    <row r="1034" spans="2:2">
      <c r="B1034" s="250"/>
    </row>
    <row r="1035" spans="2:2">
      <c r="B1035" s="250"/>
    </row>
    <row r="1036" spans="2:2">
      <c r="B1036" s="250"/>
    </row>
    <row r="1037" spans="2:2">
      <c r="B1037" s="250"/>
    </row>
    <row r="1038" spans="2:2">
      <c r="B1038" s="250"/>
    </row>
    <row r="1039" spans="2:2">
      <c r="B1039" s="250"/>
    </row>
    <row r="1040" spans="2:2">
      <c r="B1040" s="250"/>
    </row>
    <row r="1041" spans="2:2">
      <c r="B1041" s="250"/>
    </row>
    <row r="1042" spans="2:2">
      <c r="B1042" s="250"/>
    </row>
    <row r="1043" spans="2:2">
      <c r="B1043" s="250"/>
    </row>
    <row r="1044" spans="2:2">
      <c r="B1044" s="250"/>
    </row>
    <row r="1045" spans="2:2">
      <c r="B1045" s="250"/>
    </row>
    <row r="1046" spans="2:2">
      <c r="B1046" s="250"/>
    </row>
    <row r="1047" spans="2:2">
      <c r="B1047" s="250"/>
    </row>
    <row r="1048" spans="2:2">
      <c r="B1048" s="250"/>
    </row>
    <row r="1049" spans="2:2">
      <c r="B1049" s="250"/>
    </row>
    <row r="1050" spans="2:2">
      <c r="B1050" s="250"/>
    </row>
    <row r="1051" spans="2:2">
      <c r="B1051" s="250"/>
    </row>
    <row r="1052" spans="2:2">
      <c r="B1052" s="250"/>
    </row>
    <row r="1053" spans="2:2">
      <c r="B1053" s="250"/>
    </row>
    <row r="1054" spans="2:2">
      <c r="B1054" s="250"/>
    </row>
    <row r="1055" spans="2:2">
      <c r="B1055" s="250"/>
    </row>
    <row r="1056" spans="2:2">
      <c r="B1056" s="250"/>
    </row>
    <row r="1057" spans="2:2">
      <c r="B1057" s="250"/>
    </row>
    <row r="1058" spans="2:2">
      <c r="B1058" s="250"/>
    </row>
    <row r="1059" spans="2:2">
      <c r="B1059" s="250"/>
    </row>
    <row r="1060" spans="2:2">
      <c r="B1060" s="250"/>
    </row>
    <row r="1061" spans="2:2">
      <c r="B1061" s="250"/>
    </row>
    <row r="1062" spans="2:2">
      <c r="B1062" s="250"/>
    </row>
    <row r="1063" spans="2:2">
      <c r="B1063" s="250"/>
    </row>
    <row r="1064" spans="2:2">
      <c r="B1064" s="250"/>
    </row>
    <row r="1065" spans="2:2">
      <c r="B1065" s="250"/>
    </row>
    <row r="1066" spans="2:2">
      <c r="B1066" s="250"/>
    </row>
    <row r="1067" spans="2:2">
      <c r="B1067" s="250"/>
    </row>
    <row r="1068" spans="2:2">
      <c r="B1068" s="250"/>
    </row>
    <row r="1069" spans="2:2">
      <c r="B1069" s="250"/>
    </row>
    <row r="1070" spans="2:2">
      <c r="B1070" s="250"/>
    </row>
    <row r="1071" spans="2:2">
      <c r="B1071" s="250"/>
    </row>
    <row r="1072" spans="2:2">
      <c r="B1072" s="250"/>
    </row>
    <row r="1073" spans="2:2">
      <c r="B1073" s="250"/>
    </row>
    <row r="1074" spans="2:2">
      <c r="B1074" s="250"/>
    </row>
    <row r="1075" spans="2:2">
      <c r="B1075" s="250"/>
    </row>
    <row r="1076" spans="2:2">
      <c r="B1076" s="250"/>
    </row>
    <row r="1077" spans="2:2">
      <c r="B1077" s="250"/>
    </row>
    <row r="1078" spans="2:2">
      <c r="B1078" s="250"/>
    </row>
    <row r="1079" spans="2:2">
      <c r="B1079" s="250"/>
    </row>
    <row r="1080" spans="2:2">
      <c r="B1080" s="250"/>
    </row>
    <row r="1081" spans="2:2">
      <c r="B1081" s="250"/>
    </row>
    <row r="1082" spans="2:2">
      <c r="B1082" s="250"/>
    </row>
    <row r="1083" spans="2:2">
      <c r="B1083" s="250"/>
    </row>
    <row r="1084" spans="2:2">
      <c r="B1084" s="250"/>
    </row>
    <row r="1085" spans="2:2">
      <c r="B1085" s="250"/>
    </row>
    <row r="1086" spans="2:2">
      <c r="B1086" s="250"/>
    </row>
    <row r="1087" spans="2:2">
      <c r="B1087" s="250"/>
    </row>
    <row r="1088" spans="2:2">
      <c r="B1088" s="250"/>
    </row>
    <row r="1089" spans="2:2">
      <c r="B1089" s="250"/>
    </row>
    <row r="1090" spans="2:2">
      <c r="B1090" s="250"/>
    </row>
    <row r="1091" spans="2:2">
      <c r="B1091" s="250"/>
    </row>
    <row r="1092" spans="2:2">
      <c r="B1092" s="250"/>
    </row>
    <row r="1093" spans="2:2">
      <c r="B1093" s="250"/>
    </row>
    <row r="1094" spans="2:2">
      <c r="B1094" s="250"/>
    </row>
    <row r="1095" spans="2:2">
      <c r="B1095" s="250"/>
    </row>
    <row r="1096" spans="2:2">
      <c r="B1096" s="250"/>
    </row>
    <row r="1097" spans="2:2">
      <c r="B1097" s="250"/>
    </row>
    <row r="1098" spans="2:2">
      <c r="B1098" s="250"/>
    </row>
    <row r="1099" spans="2:2">
      <c r="B1099" s="250"/>
    </row>
    <row r="1100" spans="2:2">
      <c r="B1100" s="250"/>
    </row>
    <row r="1101" spans="2:2">
      <c r="B1101" s="250"/>
    </row>
    <row r="1102" spans="2:2">
      <c r="B1102" s="250"/>
    </row>
    <row r="1103" spans="2:2">
      <c r="B1103" s="250"/>
    </row>
    <row r="1104" spans="2:2">
      <c r="B1104" s="250"/>
    </row>
    <row r="1105" spans="2:2">
      <c r="B1105" s="250"/>
    </row>
    <row r="1106" spans="2:2">
      <c r="B1106" s="250"/>
    </row>
    <row r="1107" spans="2:2">
      <c r="B1107" s="250"/>
    </row>
    <row r="1108" spans="2:2">
      <c r="B1108" s="250"/>
    </row>
    <row r="1109" spans="2:2">
      <c r="B1109" s="250"/>
    </row>
    <row r="1110" spans="2:2">
      <c r="B1110" s="250"/>
    </row>
    <row r="1111" spans="2:2">
      <c r="B1111" s="250"/>
    </row>
    <row r="1112" spans="2:2">
      <c r="B1112" s="250"/>
    </row>
    <row r="1113" spans="2:2">
      <c r="B1113" s="250"/>
    </row>
    <row r="1114" spans="2:2">
      <c r="B1114" s="250"/>
    </row>
    <row r="1115" spans="2:2">
      <c r="B1115" s="250"/>
    </row>
    <row r="1116" spans="2:2">
      <c r="B1116" s="250"/>
    </row>
    <row r="1117" spans="2:2">
      <c r="B1117" s="250"/>
    </row>
    <row r="1118" spans="2:2">
      <c r="B1118" s="250"/>
    </row>
    <row r="1119" spans="2:2">
      <c r="B1119" s="250"/>
    </row>
    <row r="1120" spans="2:2">
      <c r="B1120" s="250"/>
    </row>
    <row r="1121" spans="2:2">
      <c r="B1121" s="250"/>
    </row>
    <row r="1122" spans="2:2">
      <c r="B1122" s="250"/>
    </row>
    <row r="1123" spans="2:2">
      <c r="B1123" s="250"/>
    </row>
    <row r="1124" spans="2:2">
      <c r="B1124" s="250"/>
    </row>
    <row r="1125" spans="2:2">
      <c r="B1125" s="250"/>
    </row>
    <row r="1126" spans="2:2">
      <c r="B1126" s="250"/>
    </row>
    <row r="1127" spans="2:2">
      <c r="B1127" s="250"/>
    </row>
    <row r="1128" spans="2:2">
      <c r="B1128" s="250"/>
    </row>
    <row r="1129" spans="2:2">
      <c r="B1129" s="250"/>
    </row>
    <row r="1130" spans="2:2">
      <c r="B1130" s="250"/>
    </row>
    <row r="1131" spans="2:2">
      <c r="B1131" s="250"/>
    </row>
    <row r="1132" spans="2:2">
      <c r="B1132" s="250"/>
    </row>
    <row r="1133" spans="2:2">
      <c r="B1133" s="250"/>
    </row>
    <row r="1134" spans="2:2">
      <c r="B1134" s="250"/>
    </row>
    <row r="1135" spans="2:2">
      <c r="B1135" s="250"/>
    </row>
    <row r="1136" spans="2:2">
      <c r="B1136" s="250"/>
    </row>
    <row r="1137" spans="2:2">
      <c r="B1137" s="250"/>
    </row>
    <row r="1138" spans="2:2">
      <c r="B1138" s="250"/>
    </row>
    <row r="1139" spans="2:2">
      <c r="B1139" s="250"/>
    </row>
    <row r="1140" spans="2:2">
      <c r="B1140" s="250"/>
    </row>
    <row r="1141" spans="2:2">
      <c r="B1141" s="250"/>
    </row>
    <row r="1142" spans="2:2">
      <c r="B1142" s="250"/>
    </row>
    <row r="1143" spans="2:2">
      <c r="B1143" s="250"/>
    </row>
    <row r="1144" spans="2:2">
      <c r="B1144" s="250"/>
    </row>
    <row r="1145" spans="2:2">
      <c r="B1145" s="250"/>
    </row>
    <row r="1146" spans="2:2">
      <c r="B1146" s="250"/>
    </row>
    <row r="1147" spans="2:2">
      <c r="B1147" s="250"/>
    </row>
    <row r="1148" spans="2:2">
      <c r="B1148" s="250"/>
    </row>
    <row r="1149" spans="2:2">
      <c r="B1149" s="250"/>
    </row>
    <row r="1150" spans="2:2">
      <c r="B1150" s="250"/>
    </row>
    <row r="1151" spans="2:2">
      <c r="B1151" s="250"/>
    </row>
    <row r="1152" spans="2:2">
      <c r="B1152" s="250"/>
    </row>
    <row r="1153" spans="2:2">
      <c r="B1153" s="250"/>
    </row>
    <row r="1154" spans="2:2">
      <c r="B1154" s="250"/>
    </row>
    <row r="1155" spans="2:2">
      <c r="B1155" s="250"/>
    </row>
    <row r="1156" spans="2:2">
      <c r="B1156" s="250"/>
    </row>
    <row r="1157" spans="2:2">
      <c r="B1157" s="250"/>
    </row>
    <row r="1158" spans="2:2">
      <c r="B1158" s="250"/>
    </row>
    <row r="1159" spans="2:2">
      <c r="B1159" s="250"/>
    </row>
    <row r="1160" spans="2:2">
      <c r="B1160" s="250"/>
    </row>
    <row r="1161" spans="2:2">
      <c r="B1161" s="250"/>
    </row>
    <row r="1162" spans="2:2">
      <c r="B1162" s="250"/>
    </row>
    <row r="1163" spans="2:2">
      <c r="B1163" s="250"/>
    </row>
    <row r="1164" spans="2:2">
      <c r="B1164" s="250"/>
    </row>
    <row r="1165" spans="2:2">
      <c r="B1165" s="250"/>
    </row>
    <row r="1166" spans="2:2">
      <c r="B1166" s="250"/>
    </row>
    <row r="1167" spans="2:2">
      <c r="B1167" s="250"/>
    </row>
    <row r="1168" spans="2:2">
      <c r="B1168" s="250"/>
    </row>
    <row r="1169" spans="2:2">
      <c r="B1169" s="250"/>
    </row>
    <row r="1170" spans="2:2">
      <c r="B1170" s="250"/>
    </row>
    <row r="1171" spans="2:2">
      <c r="B1171" s="250"/>
    </row>
    <row r="1172" spans="2:2">
      <c r="B1172" s="250"/>
    </row>
    <row r="1173" spans="2:2">
      <c r="B1173" s="250"/>
    </row>
    <row r="1174" spans="2:2">
      <c r="B1174" s="250"/>
    </row>
    <row r="1175" spans="2:2">
      <c r="B1175" s="250"/>
    </row>
    <row r="1176" spans="2:2">
      <c r="B1176" s="250"/>
    </row>
    <row r="1177" spans="2:2">
      <c r="B1177" s="250"/>
    </row>
    <row r="1178" spans="2:2">
      <c r="B1178" s="250"/>
    </row>
    <row r="1179" spans="2:2">
      <c r="B1179" s="250"/>
    </row>
    <row r="1180" spans="2:2">
      <c r="B1180" s="250"/>
    </row>
    <row r="1181" spans="2:2">
      <c r="B1181" s="250"/>
    </row>
    <row r="1182" spans="2:2">
      <c r="B1182" s="250"/>
    </row>
    <row r="1183" spans="2:2">
      <c r="B1183" s="250"/>
    </row>
    <row r="1184" spans="2:2">
      <c r="B1184" s="250"/>
    </row>
    <row r="1185" spans="2:2">
      <c r="B1185" s="250"/>
    </row>
    <row r="1186" spans="2:2">
      <c r="B1186" s="250"/>
    </row>
    <row r="1187" spans="2:2">
      <c r="B1187" s="250"/>
    </row>
    <row r="1188" spans="2:2">
      <c r="B1188" s="250"/>
    </row>
    <row r="1189" spans="2:2">
      <c r="B1189" s="250"/>
    </row>
    <row r="1190" spans="2:2">
      <c r="B1190" s="250"/>
    </row>
    <row r="1191" spans="2:2">
      <c r="B1191" s="250"/>
    </row>
    <row r="1192" spans="2:2">
      <c r="B1192" s="250"/>
    </row>
    <row r="1193" spans="2:2">
      <c r="B1193" s="250"/>
    </row>
    <row r="1194" spans="2:2">
      <c r="B1194" s="250"/>
    </row>
    <row r="1195" spans="2:2">
      <c r="B1195" s="250"/>
    </row>
    <row r="1196" spans="2:2">
      <c r="B1196" s="250"/>
    </row>
    <row r="1197" spans="2:2">
      <c r="B1197" s="250"/>
    </row>
    <row r="1198" spans="2:2">
      <c r="B1198" s="250"/>
    </row>
    <row r="1199" spans="2:2">
      <c r="B1199" s="250"/>
    </row>
    <row r="1200" spans="2:2">
      <c r="B1200" s="250"/>
    </row>
    <row r="1201" spans="2:2">
      <c r="B1201" s="250"/>
    </row>
    <row r="1202" spans="2:2">
      <c r="B1202" s="250"/>
    </row>
    <row r="1203" spans="2:2">
      <c r="B1203" s="250"/>
    </row>
    <row r="1204" spans="2:2">
      <c r="B1204" s="250"/>
    </row>
    <row r="1205" spans="2:2">
      <c r="B1205" s="250"/>
    </row>
    <row r="1206" spans="2:2">
      <c r="B1206" s="250"/>
    </row>
    <row r="1207" spans="2:2">
      <c r="B1207" s="250"/>
    </row>
    <row r="1208" spans="2:2">
      <c r="B1208" s="250"/>
    </row>
    <row r="1209" spans="2:2">
      <c r="B1209" s="250"/>
    </row>
    <row r="1210" spans="2:2">
      <c r="B1210" s="250"/>
    </row>
    <row r="1211" spans="2:2">
      <c r="B1211" s="250"/>
    </row>
    <row r="1212" spans="2:2">
      <c r="B1212" s="250"/>
    </row>
    <row r="1213" spans="2:2">
      <c r="B1213" s="250"/>
    </row>
    <row r="1214" spans="2:2">
      <c r="B1214" s="250"/>
    </row>
    <row r="1215" spans="2:2">
      <c r="B1215" s="250"/>
    </row>
    <row r="1216" spans="2:2">
      <c r="B1216" s="250"/>
    </row>
    <row r="1217" spans="2:2">
      <c r="B1217" s="250"/>
    </row>
    <row r="1218" spans="2:2">
      <c r="B1218" s="250"/>
    </row>
    <row r="1219" spans="2:2">
      <c r="B1219" s="250"/>
    </row>
    <row r="1220" spans="2:2">
      <c r="B1220" s="250"/>
    </row>
    <row r="1221" spans="2:2">
      <c r="B1221" s="250"/>
    </row>
    <row r="1222" spans="2:2">
      <c r="B1222" s="250"/>
    </row>
    <row r="1223" spans="2:2">
      <c r="B1223" s="250"/>
    </row>
    <row r="1224" spans="2:2">
      <c r="B1224" s="250"/>
    </row>
    <row r="1225" spans="2:2">
      <c r="B1225" s="250"/>
    </row>
    <row r="1226" spans="2:2">
      <c r="B1226" s="250"/>
    </row>
    <row r="1227" spans="2:2">
      <c r="B1227" s="250"/>
    </row>
    <row r="1228" spans="2:2">
      <c r="B1228" s="250"/>
    </row>
    <row r="1229" spans="2:2">
      <c r="B1229" s="250"/>
    </row>
    <row r="1230" spans="2:2">
      <c r="B1230" s="250"/>
    </row>
    <row r="1231" spans="2:2">
      <c r="B1231" s="250"/>
    </row>
    <row r="1232" spans="2:2">
      <c r="B1232" s="250"/>
    </row>
    <row r="1233" spans="2:2">
      <c r="B1233" s="250"/>
    </row>
    <row r="1234" spans="2:2">
      <c r="B1234" s="250"/>
    </row>
    <row r="1235" spans="2:2">
      <c r="B1235" s="250"/>
    </row>
    <row r="1236" spans="2:2">
      <c r="B1236" s="250"/>
    </row>
    <row r="1237" spans="2:2">
      <c r="B1237" s="250"/>
    </row>
    <row r="1238" spans="2:2">
      <c r="B1238" s="250"/>
    </row>
    <row r="1239" spans="2:2">
      <c r="B1239" s="250"/>
    </row>
    <row r="1240" spans="2:2">
      <c r="B1240" s="250"/>
    </row>
    <row r="1241" spans="2:2">
      <c r="B1241" s="250"/>
    </row>
    <row r="1242" spans="2:2">
      <c r="B1242" s="250"/>
    </row>
    <row r="1243" spans="2:2">
      <c r="B1243" s="250"/>
    </row>
    <row r="1244" spans="2:2">
      <c r="B1244" s="250"/>
    </row>
    <row r="1245" spans="2:2">
      <c r="B1245" s="250"/>
    </row>
    <row r="1246" spans="2:2">
      <c r="B1246" s="250"/>
    </row>
    <row r="1247" spans="2:2">
      <c r="B1247" s="250"/>
    </row>
    <row r="1248" spans="2:2">
      <c r="B1248" s="250"/>
    </row>
    <row r="1249" spans="2:2">
      <c r="B1249" s="250"/>
    </row>
    <row r="1250" spans="2:2">
      <c r="B1250" s="250"/>
    </row>
    <row r="1251" spans="2:2">
      <c r="B1251" s="250"/>
    </row>
    <row r="1252" spans="2:2">
      <c r="B1252" s="250"/>
    </row>
    <row r="1253" spans="2:2">
      <c r="B1253" s="250"/>
    </row>
    <row r="1254" spans="2:2">
      <c r="B1254" s="250"/>
    </row>
    <row r="1255" spans="2:2">
      <c r="B1255" s="250"/>
    </row>
    <row r="1256" spans="2:2">
      <c r="B1256" s="250"/>
    </row>
    <row r="1257" spans="2:2">
      <c r="B1257" s="250"/>
    </row>
    <row r="1258" spans="2:2">
      <c r="B1258" s="250"/>
    </row>
    <row r="1259" spans="2:2">
      <c r="B1259" s="250"/>
    </row>
    <row r="1260" spans="2:2">
      <c r="B1260" s="250"/>
    </row>
    <row r="1261" spans="2:2">
      <c r="B1261" s="250"/>
    </row>
    <row r="1262" spans="2:2">
      <c r="B1262" s="250"/>
    </row>
    <row r="1263" spans="2:2">
      <c r="B1263" s="250"/>
    </row>
    <row r="1264" spans="2:2">
      <c r="B1264" s="250"/>
    </row>
    <row r="1265" spans="2:2">
      <c r="B1265" s="250"/>
    </row>
    <row r="1266" spans="2:2">
      <c r="B1266" s="250"/>
    </row>
    <row r="1267" spans="2:2">
      <c r="B1267" s="250"/>
    </row>
    <row r="1268" spans="2:2">
      <c r="B1268" s="250"/>
    </row>
    <row r="1269" spans="2:2">
      <c r="B1269" s="250"/>
    </row>
    <row r="1270" spans="2:2">
      <c r="B1270" s="250"/>
    </row>
    <row r="1271" spans="2:2">
      <c r="B1271" s="250"/>
    </row>
    <row r="1272" spans="2:2">
      <c r="B1272" s="250"/>
    </row>
    <row r="1273" spans="2:2">
      <c r="B1273" s="250"/>
    </row>
    <row r="1274" spans="2:2">
      <c r="B1274" s="250"/>
    </row>
    <row r="1275" spans="2:2">
      <c r="B1275" s="250"/>
    </row>
    <row r="1276" spans="2:2">
      <c r="B1276" s="250"/>
    </row>
    <row r="1277" spans="2:2">
      <c r="B1277" s="250"/>
    </row>
    <row r="1278" spans="2:2">
      <c r="B1278" s="250"/>
    </row>
    <row r="1279" spans="2:2">
      <c r="B1279" s="250"/>
    </row>
    <row r="1280" spans="2:2">
      <c r="B1280" s="250"/>
    </row>
    <row r="1281" spans="2:2">
      <c r="B1281" s="250"/>
    </row>
    <row r="1282" spans="2:2">
      <c r="B1282" s="250"/>
    </row>
    <row r="1283" spans="2:2">
      <c r="B1283" s="250"/>
    </row>
    <row r="1284" spans="2:2">
      <c r="B1284" s="250"/>
    </row>
    <row r="1285" spans="2:2">
      <c r="B1285" s="250"/>
    </row>
    <row r="1286" spans="2:2">
      <c r="B1286" s="250"/>
    </row>
    <row r="1287" spans="2:2">
      <c r="B1287" s="250"/>
    </row>
    <row r="1288" spans="2:2">
      <c r="B1288" s="250"/>
    </row>
    <row r="1289" spans="2:2">
      <c r="B1289" s="250"/>
    </row>
    <row r="1290" spans="2:2">
      <c r="B1290" s="250"/>
    </row>
    <row r="1291" spans="2:2">
      <c r="B1291" s="250"/>
    </row>
    <row r="1292" spans="2:2">
      <c r="B1292" s="250"/>
    </row>
    <row r="1293" spans="2:2">
      <c r="B1293" s="250"/>
    </row>
    <row r="1294" spans="2:2">
      <c r="B1294" s="250"/>
    </row>
    <row r="1295" spans="2:2">
      <c r="B1295" s="250"/>
    </row>
    <row r="1296" spans="2:2">
      <c r="B1296" s="250"/>
    </row>
    <row r="1297" spans="2:2">
      <c r="B1297" s="250"/>
    </row>
    <row r="1298" spans="2:2">
      <c r="B1298" s="250"/>
    </row>
    <row r="1299" spans="2:2">
      <c r="B1299" s="250"/>
    </row>
    <row r="1300" spans="2:2">
      <c r="B1300" s="250"/>
    </row>
    <row r="1301" spans="2:2">
      <c r="B1301" s="250"/>
    </row>
    <row r="1302" spans="2:2">
      <c r="B1302" s="250"/>
    </row>
    <row r="1303" spans="2:2">
      <c r="B1303" s="250"/>
    </row>
    <row r="1304" spans="2:2">
      <c r="B1304" s="250"/>
    </row>
    <row r="1305" spans="2:2">
      <c r="B1305" s="250"/>
    </row>
    <row r="1306" spans="2:2">
      <c r="B1306" s="250"/>
    </row>
    <row r="1307" spans="2:2">
      <c r="B1307" s="250"/>
    </row>
    <row r="1308" spans="2:2">
      <c r="B1308" s="250"/>
    </row>
    <row r="1309" spans="2:2">
      <c r="B1309" s="250"/>
    </row>
    <row r="1310" spans="2:2">
      <c r="B1310" s="250"/>
    </row>
    <row r="1311" spans="2:2">
      <c r="B1311" s="250"/>
    </row>
    <row r="1312" spans="2:2">
      <c r="B1312" s="250"/>
    </row>
    <row r="1313" spans="2:2">
      <c r="B1313" s="250"/>
    </row>
    <row r="1314" spans="2:2">
      <c r="B1314" s="250"/>
    </row>
    <row r="1315" spans="2:2">
      <c r="B1315" s="250"/>
    </row>
    <row r="1316" spans="2:2">
      <c r="B1316" s="250"/>
    </row>
    <row r="1317" spans="2:2">
      <c r="B1317" s="250"/>
    </row>
    <row r="1318" spans="2:2">
      <c r="B1318" s="250"/>
    </row>
    <row r="1319" spans="2:2">
      <c r="B1319" s="250"/>
    </row>
    <row r="1320" spans="2:2">
      <c r="B1320" s="250"/>
    </row>
    <row r="1321" spans="2:2">
      <c r="B1321" s="250"/>
    </row>
    <row r="1322" spans="2:2">
      <c r="B1322" s="250"/>
    </row>
    <row r="1323" spans="2:2">
      <c r="B1323" s="250"/>
    </row>
    <row r="1324" spans="2:2">
      <c r="B1324" s="250"/>
    </row>
    <row r="1325" spans="2:2">
      <c r="B1325" s="250"/>
    </row>
    <row r="1326" spans="2:2">
      <c r="B1326" s="250"/>
    </row>
    <row r="1327" spans="2:2">
      <c r="B1327" s="250"/>
    </row>
    <row r="1328" spans="2:2">
      <c r="B1328" s="250"/>
    </row>
    <row r="1329" spans="2:2">
      <c r="B1329" s="250"/>
    </row>
    <row r="1330" spans="2:2">
      <c r="B1330" s="250"/>
    </row>
    <row r="1331" spans="2:2">
      <c r="B1331" s="250"/>
    </row>
    <row r="1332" spans="2:2">
      <c r="B1332" s="250"/>
    </row>
    <row r="1333" spans="2:2">
      <c r="B1333" s="250"/>
    </row>
    <row r="1334" spans="2:2">
      <c r="B1334" s="250"/>
    </row>
    <row r="1335" spans="2:2">
      <c r="B1335" s="250"/>
    </row>
    <row r="1336" spans="2:2">
      <c r="B1336" s="250"/>
    </row>
    <row r="1337" spans="2:2">
      <c r="B1337" s="250"/>
    </row>
    <row r="1338" spans="2:2">
      <c r="B1338" s="250"/>
    </row>
    <row r="1339" spans="2:2">
      <c r="B1339" s="250"/>
    </row>
    <row r="1340" spans="2:2">
      <c r="B1340" s="250"/>
    </row>
    <row r="1341" spans="2:2">
      <c r="B1341" s="250"/>
    </row>
    <row r="1342" spans="2:2">
      <c r="B1342" s="250"/>
    </row>
    <row r="1343" spans="2:2">
      <c r="B1343" s="250"/>
    </row>
    <row r="1344" spans="2:2">
      <c r="B1344" s="250"/>
    </row>
    <row r="1345" spans="2:2">
      <c r="B1345" s="250"/>
    </row>
    <row r="1346" spans="2:2">
      <c r="B1346" s="250"/>
    </row>
    <row r="1347" spans="2:2">
      <c r="B1347" s="250"/>
    </row>
    <row r="1348" spans="2:2">
      <c r="B1348" s="250"/>
    </row>
    <row r="1349" spans="2:2">
      <c r="B1349" s="250"/>
    </row>
    <row r="1350" spans="2:2">
      <c r="B1350" s="250"/>
    </row>
    <row r="1351" spans="2:2">
      <c r="B1351" s="250"/>
    </row>
    <row r="1352" spans="2:2">
      <c r="B1352" s="250"/>
    </row>
    <row r="1353" spans="2:2">
      <c r="B1353" s="250"/>
    </row>
    <row r="1354" spans="2:2">
      <c r="B1354" s="250"/>
    </row>
    <row r="1355" spans="2:2">
      <c r="B1355" s="250"/>
    </row>
    <row r="1356" spans="2:2">
      <c r="B1356" s="250"/>
    </row>
    <row r="1357" spans="2:2">
      <c r="B1357" s="250"/>
    </row>
    <row r="1358" spans="2:2">
      <c r="B1358" s="250"/>
    </row>
    <row r="1359" spans="2:2">
      <c r="B1359" s="250"/>
    </row>
    <row r="1360" spans="2:2">
      <c r="B1360" s="250"/>
    </row>
    <row r="1361" spans="2:2">
      <c r="B1361" s="250"/>
    </row>
    <row r="1362" spans="2:2">
      <c r="B1362" s="250"/>
    </row>
    <row r="1363" spans="2:2">
      <c r="B1363" s="250"/>
    </row>
    <row r="1364" spans="2:2">
      <c r="B1364" s="250"/>
    </row>
    <row r="1365" spans="2:2">
      <c r="B1365" s="250"/>
    </row>
    <row r="1366" spans="2:2">
      <c r="B1366" s="250"/>
    </row>
    <row r="1367" spans="2:2">
      <c r="B1367" s="250"/>
    </row>
    <row r="1368" spans="2:2">
      <c r="B1368" s="250"/>
    </row>
    <row r="1369" spans="2:2">
      <c r="B1369" s="250"/>
    </row>
    <row r="1370" spans="2:2">
      <c r="B1370" s="250"/>
    </row>
    <row r="1371" spans="2:2">
      <c r="B1371" s="250"/>
    </row>
    <row r="1372" spans="2:2">
      <c r="B1372" s="250"/>
    </row>
    <row r="1373" spans="2:2">
      <c r="B1373" s="250"/>
    </row>
    <row r="1374" spans="2:2">
      <c r="B1374" s="250"/>
    </row>
    <row r="1375" spans="2:2">
      <c r="B1375" s="250"/>
    </row>
    <row r="1376" spans="2:2">
      <c r="B1376" s="250"/>
    </row>
    <row r="1377" spans="2:2">
      <c r="B1377" s="250"/>
    </row>
    <row r="1378" spans="2:2">
      <c r="B1378" s="250"/>
    </row>
    <row r="1379" spans="2:2">
      <c r="B1379" s="250"/>
    </row>
    <row r="1380" spans="2:2">
      <c r="B1380" s="250"/>
    </row>
    <row r="1381" spans="2:2">
      <c r="B1381" s="250"/>
    </row>
    <row r="1382" spans="2:2">
      <c r="B1382" s="250"/>
    </row>
    <row r="1383" spans="2:2">
      <c r="B1383" s="250"/>
    </row>
    <row r="1384" spans="2:2">
      <c r="B1384" s="250"/>
    </row>
    <row r="1385" spans="2:2">
      <c r="B1385" s="250"/>
    </row>
    <row r="1386" spans="2:2">
      <c r="B1386" s="250"/>
    </row>
    <row r="1387" spans="2:2">
      <c r="B1387" s="250"/>
    </row>
    <row r="1388" spans="2:2">
      <c r="B1388" s="250"/>
    </row>
    <row r="1389" spans="2:2">
      <c r="B1389" s="250"/>
    </row>
    <row r="1390" spans="2:2">
      <c r="B1390" s="250"/>
    </row>
    <row r="1391" spans="2:2">
      <c r="B1391" s="250"/>
    </row>
    <row r="1392" spans="2:2">
      <c r="B1392" s="250"/>
    </row>
    <row r="1393" spans="2:2">
      <c r="B1393" s="250"/>
    </row>
    <row r="1394" spans="2:2">
      <c r="B1394" s="250"/>
    </row>
    <row r="1395" spans="2:2">
      <c r="B1395" s="250"/>
    </row>
    <row r="1396" spans="2:2">
      <c r="B1396" s="250"/>
    </row>
    <row r="1397" spans="2:2">
      <c r="B1397" s="250"/>
    </row>
    <row r="1398" spans="2:2">
      <c r="B1398" s="250"/>
    </row>
    <row r="1399" spans="2:2">
      <c r="B1399" s="250"/>
    </row>
    <row r="1400" spans="2:2">
      <c r="B1400" s="250"/>
    </row>
    <row r="1401" spans="2:2">
      <c r="B1401" s="250"/>
    </row>
    <row r="1402" spans="2:2">
      <c r="B1402" s="250"/>
    </row>
    <row r="1403" spans="2:2">
      <c r="B1403" s="250"/>
    </row>
    <row r="1404" spans="2:2">
      <c r="B1404" s="250"/>
    </row>
    <row r="1405" spans="2:2">
      <c r="B1405" s="250"/>
    </row>
    <row r="1406" spans="2:2">
      <c r="B1406" s="250"/>
    </row>
    <row r="1407" spans="2:2">
      <c r="B1407" s="250"/>
    </row>
    <row r="1408" spans="2:2">
      <c r="B1408" s="250"/>
    </row>
    <row r="1409" spans="2:2">
      <c r="B1409" s="250"/>
    </row>
    <row r="1410" spans="2:2">
      <c r="B1410" s="250"/>
    </row>
    <row r="1411" spans="2:2">
      <c r="B1411" s="250"/>
    </row>
    <row r="1412" spans="2:2">
      <c r="B1412" s="250"/>
    </row>
    <row r="1413" spans="2:2">
      <c r="B1413" s="250"/>
    </row>
    <row r="1414" spans="2:2">
      <c r="B1414" s="250"/>
    </row>
    <row r="1415" spans="2:2">
      <c r="B1415" s="250"/>
    </row>
    <row r="1416" spans="2:2">
      <c r="B1416" s="250"/>
    </row>
    <row r="1417" spans="2:2">
      <c r="B1417" s="250"/>
    </row>
    <row r="1418" spans="2:2">
      <c r="B1418" s="250"/>
    </row>
    <row r="1419" spans="2:2">
      <c r="B1419" s="250"/>
    </row>
    <row r="1420" spans="2:2">
      <c r="B1420" s="250"/>
    </row>
    <row r="1421" spans="2:2">
      <c r="B1421" s="250"/>
    </row>
    <row r="1422" spans="2:2">
      <c r="B1422" s="250"/>
    </row>
    <row r="1423" spans="2:2">
      <c r="B1423" s="250"/>
    </row>
    <row r="1424" spans="2:2">
      <c r="B1424" s="250"/>
    </row>
    <row r="1425" spans="2:2">
      <c r="B1425" s="250"/>
    </row>
    <row r="1426" spans="2:2">
      <c r="B1426" s="250"/>
    </row>
    <row r="1427" spans="2:2">
      <c r="B1427" s="250"/>
    </row>
    <row r="1428" spans="2:2">
      <c r="B1428" s="250"/>
    </row>
    <row r="1429" spans="2:2">
      <c r="B1429" s="250"/>
    </row>
    <row r="1430" spans="2:2">
      <c r="B1430" s="250"/>
    </row>
    <row r="1431" spans="2:2">
      <c r="B1431" s="250"/>
    </row>
    <row r="1432" spans="2:2">
      <c r="B1432" s="250"/>
    </row>
    <row r="1433" spans="2:2">
      <c r="B1433" s="250"/>
    </row>
    <row r="1434" spans="2:2">
      <c r="B1434" s="250"/>
    </row>
    <row r="1435" spans="2:2">
      <c r="B1435" s="250"/>
    </row>
    <row r="1436" spans="2:2">
      <c r="B1436" s="250"/>
    </row>
    <row r="1437" spans="2:2">
      <c r="B1437" s="250"/>
    </row>
    <row r="1438" spans="2:2">
      <c r="B1438" s="250"/>
    </row>
    <row r="1439" spans="2:2">
      <c r="B1439" s="250"/>
    </row>
    <row r="1440" spans="2:2">
      <c r="B1440" s="250"/>
    </row>
    <row r="1441" spans="2:2">
      <c r="B1441" s="250"/>
    </row>
    <row r="1442" spans="2:2">
      <c r="B1442" s="250"/>
    </row>
    <row r="1443" spans="2:2">
      <c r="B1443" s="250"/>
    </row>
    <row r="1444" spans="2:2">
      <c r="B1444" s="250"/>
    </row>
    <row r="1445" spans="2:2">
      <c r="B1445" s="250"/>
    </row>
    <row r="1446" spans="2:2">
      <c r="B1446" s="250"/>
    </row>
    <row r="1447" spans="2:2">
      <c r="B1447" s="250"/>
    </row>
    <row r="1448" spans="2:2">
      <c r="B1448" s="250"/>
    </row>
    <row r="1449" spans="2:2">
      <c r="B1449" s="250"/>
    </row>
    <row r="1450" spans="2:2">
      <c r="B1450" s="250"/>
    </row>
    <row r="1451" spans="2:2">
      <c r="B1451" s="250"/>
    </row>
    <row r="1452" spans="2:2">
      <c r="B1452" s="250"/>
    </row>
    <row r="1453" spans="2:2">
      <c r="B1453" s="250"/>
    </row>
    <row r="1454" spans="2:2">
      <c r="B1454" s="250"/>
    </row>
    <row r="1455" spans="2:2">
      <c r="B1455" s="250"/>
    </row>
    <row r="1456" spans="2:2">
      <c r="B1456" s="250"/>
    </row>
    <row r="1457" spans="2:2">
      <c r="B1457" s="250"/>
    </row>
    <row r="1458" spans="2:2">
      <c r="B1458" s="250"/>
    </row>
    <row r="1459" spans="2:2">
      <c r="B1459" s="250"/>
    </row>
    <row r="1460" spans="2:2">
      <c r="B1460" s="250"/>
    </row>
    <row r="1461" spans="2:2">
      <c r="B1461" s="250"/>
    </row>
    <row r="1462" spans="2:2">
      <c r="B1462" s="250"/>
    </row>
    <row r="1463" spans="2:2">
      <c r="B1463" s="250"/>
    </row>
    <row r="1464" spans="2:2">
      <c r="B1464" s="250"/>
    </row>
    <row r="1465" spans="2:2">
      <c r="B1465" s="250"/>
    </row>
    <row r="1466" spans="2:2">
      <c r="B1466" s="250"/>
    </row>
    <row r="1467" spans="2:2">
      <c r="B1467" s="250"/>
    </row>
    <row r="1468" spans="2:2">
      <c r="B1468" s="250"/>
    </row>
    <row r="1469" spans="2:2">
      <c r="B1469" s="250"/>
    </row>
    <row r="1470" spans="2:2">
      <c r="B1470" s="250"/>
    </row>
    <row r="1471" spans="2:2">
      <c r="B1471" s="250"/>
    </row>
    <row r="1472" spans="2:2">
      <c r="B1472" s="250"/>
    </row>
    <row r="1473" spans="2:2">
      <c r="B1473" s="250"/>
    </row>
    <row r="1474" spans="2:2">
      <c r="B1474" s="250"/>
    </row>
    <row r="1475" spans="2:2">
      <c r="B1475" s="250"/>
    </row>
    <row r="1476" spans="2:2">
      <c r="B1476" s="250"/>
    </row>
    <row r="1477" spans="2:2">
      <c r="B1477" s="250"/>
    </row>
    <row r="1478" spans="2:2">
      <c r="B1478" s="250"/>
    </row>
    <row r="1479" spans="2:2">
      <c r="B1479" s="250"/>
    </row>
    <row r="1480" spans="2:2">
      <c r="B1480" s="250"/>
    </row>
    <row r="1481" spans="2:2">
      <c r="B1481" s="250"/>
    </row>
    <row r="1482" spans="2:2">
      <c r="B1482" s="250"/>
    </row>
    <row r="1483" spans="2:2">
      <c r="B1483" s="250"/>
    </row>
    <row r="1484" spans="2:2">
      <c r="B1484" s="250"/>
    </row>
    <row r="1485" spans="2:2">
      <c r="B1485" s="250"/>
    </row>
    <row r="1486" spans="2:2">
      <c r="B1486" s="250"/>
    </row>
    <row r="1487" spans="2:2">
      <c r="B1487" s="250"/>
    </row>
    <row r="1488" spans="2:2">
      <c r="B1488" s="250"/>
    </row>
    <row r="1489" spans="2:2">
      <c r="B1489" s="250"/>
    </row>
    <row r="1490" spans="2:2">
      <c r="B1490" s="250"/>
    </row>
    <row r="1491" spans="2:2">
      <c r="B1491" s="250"/>
    </row>
    <row r="1492" spans="2:2">
      <c r="B1492" s="250"/>
    </row>
    <row r="1493" spans="2:2">
      <c r="B1493" s="250"/>
    </row>
    <row r="1494" spans="2:2">
      <c r="B1494" s="250"/>
    </row>
    <row r="1495" spans="2:2">
      <c r="B1495" s="250"/>
    </row>
    <row r="1496" spans="2:2">
      <c r="B1496" s="250"/>
    </row>
    <row r="1497" spans="2:2">
      <c r="B1497" s="250"/>
    </row>
    <row r="1498" spans="2:2">
      <c r="B1498" s="250"/>
    </row>
    <row r="1499" spans="2:2">
      <c r="B1499" s="250"/>
    </row>
    <row r="1500" spans="2:2">
      <c r="B1500" s="250"/>
    </row>
    <row r="1501" spans="2:2">
      <c r="B1501" s="250"/>
    </row>
    <row r="1502" spans="2:2">
      <c r="B1502" s="250"/>
    </row>
    <row r="1503" spans="2:2">
      <c r="B1503" s="250"/>
    </row>
    <row r="1504" spans="2:2">
      <c r="B1504" s="250"/>
    </row>
    <row r="1505" spans="2:2">
      <c r="B1505" s="250"/>
    </row>
    <row r="1506" spans="2:2">
      <c r="B1506" s="250"/>
    </row>
    <row r="1507" spans="2:2">
      <c r="B1507" s="250"/>
    </row>
    <row r="1508" spans="2:2">
      <c r="B1508" s="250"/>
    </row>
    <row r="1509" spans="2:2">
      <c r="B1509" s="250"/>
    </row>
    <row r="1510" spans="2:2">
      <c r="B1510" s="250"/>
    </row>
    <row r="1511" spans="2:2">
      <c r="B1511" s="250"/>
    </row>
    <row r="1512" spans="2:2">
      <c r="B1512" s="250"/>
    </row>
    <row r="1513" spans="2:2">
      <c r="B1513" s="250"/>
    </row>
    <row r="1514" spans="2:2">
      <c r="B1514" s="250"/>
    </row>
    <row r="1515" spans="2:2">
      <c r="B1515" s="250"/>
    </row>
    <row r="1516" spans="2:2">
      <c r="B1516" s="250"/>
    </row>
    <row r="1517" spans="2:2">
      <c r="B1517" s="250"/>
    </row>
    <row r="1518" spans="2:2">
      <c r="B1518" s="250"/>
    </row>
    <row r="1519" spans="2:2">
      <c r="B1519" s="250"/>
    </row>
    <row r="1520" spans="2:2">
      <c r="B1520" s="250"/>
    </row>
    <row r="1521" spans="2:2">
      <c r="B1521" s="250"/>
    </row>
    <row r="1522" spans="2:2">
      <c r="B1522" s="250"/>
    </row>
    <row r="1523" spans="2:2">
      <c r="B1523" s="250"/>
    </row>
    <row r="1524" spans="2:2">
      <c r="B1524" s="250"/>
    </row>
    <row r="1525" spans="2:2">
      <c r="B1525" s="250"/>
    </row>
    <row r="1526" spans="2:2">
      <c r="B1526" s="250"/>
    </row>
    <row r="1527" spans="2:2">
      <c r="B1527" s="250"/>
    </row>
    <row r="1528" spans="2:2">
      <c r="B1528" s="250"/>
    </row>
    <row r="1529" spans="2:2">
      <c r="B1529" s="250"/>
    </row>
    <row r="1530" spans="2:2">
      <c r="B1530" s="250"/>
    </row>
    <row r="1531" spans="2:2">
      <c r="B1531" s="250"/>
    </row>
    <row r="1532" spans="2:2">
      <c r="B1532" s="250"/>
    </row>
    <row r="1533" spans="2:2">
      <c r="B1533" s="250"/>
    </row>
    <row r="1534" spans="2:2">
      <c r="B1534" s="250"/>
    </row>
    <row r="1535" spans="2:2">
      <c r="B1535" s="250"/>
    </row>
    <row r="1536" spans="2:2">
      <c r="B1536" s="250"/>
    </row>
    <row r="1537" spans="2:2">
      <c r="B1537" s="250"/>
    </row>
    <row r="1538" spans="2:2">
      <c r="B1538" s="250"/>
    </row>
    <row r="1539" spans="2:2">
      <c r="B1539" s="250"/>
    </row>
    <row r="1540" spans="2:2">
      <c r="B1540" s="250"/>
    </row>
    <row r="1541" spans="2:2">
      <c r="B1541" s="250"/>
    </row>
    <row r="1542" spans="2:2">
      <c r="B1542" s="250"/>
    </row>
    <row r="1543" spans="2:2">
      <c r="B1543" s="250"/>
    </row>
    <row r="1544" spans="2:2">
      <c r="B1544" s="250"/>
    </row>
    <row r="1545" spans="2:2">
      <c r="B1545" s="250"/>
    </row>
    <row r="1546" spans="2:2">
      <c r="B1546" s="250"/>
    </row>
    <row r="1547" spans="2:2">
      <c r="B1547" s="250"/>
    </row>
    <row r="1548" spans="2:2">
      <c r="B1548" s="250"/>
    </row>
    <row r="1549" spans="2:2">
      <c r="B1549" s="250"/>
    </row>
    <row r="1550" spans="2:2">
      <c r="B1550" s="250"/>
    </row>
    <row r="1551" spans="2:2">
      <c r="B1551" s="250"/>
    </row>
    <row r="1552" spans="2:2">
      <c r="B1552" s="250"/>
    </row>
    <row r="1553" spans="2:2">
      <c r="B1553" s="250"/>
    </row>
    <row r="1554" spans="2:2">
      <c r="B1554" s="250"/>
    </row>
    <row r="1555" spans="2:2">
      <c r="B1555" s="250"/>
    </row>
    <row r="1556" spans="2:2">
      <c r="B1556" s="250"/>
    </row>
    <row r="1557" spans="2:2">
      <c r="B1557" s="250"/>
    </row>
    <row r="1558" spans="2:2">
      <c r="B1558" s="250"/>
    </row>
    <row r="1559" spans="2:2">
      <c r="B1559" s="250"/>
    </row>
    <row r="1560" spans="2:2">
      <c r="B1560" s="250"/>
    </row>
    <row r="1561" spans="2:2">
      <c r="B1561" s="250"/>
    </row>
    <row r="1562" spans="2:2">
      <c r="B1562" s="250"/>
    </row>
    <row r="1563" spans="2:2">
      <c r="B1563" s="250"/>
    </row>
    <row r="1564" spans="2:2">
      <c r="B1564" s="250"/>
    </row>
    <row r="1565" spans="2:2">
      <c r="B1565" s="250"/>
    </row>
    <row r="1566" spans="2:2">
      <c r="B1566" s="250"/>
    </row>
    <row r="1567" spans="2:2">
      <c r="B1567" s="250"/>
    </row>
    <row r="1568" spans="2:2">
      <c r="B1568" s="250"/>
    </row>
    <row r="1569" spans="2:2">
      <c r="B1569" s="250"/>
    </row>
    <row r="1570" spans="2:2">
      <c r="B1570" s="250"/>
    </row>
    <row r="1571" spans="2:2">
      <c r="B1571" s="250"/>
    </row>
    <row r="1572" spans="2:2">
      <c r="B1572" s="250"/>
    </row>
    <row r="1573" spans="2:2">
      <c r="B1573" s="250"/>
    </row>
    <row r="1574" spans="2:2">
      <c r="B1574" s="250"/>
    </row>
    <row r="1575" spans="2:2">
      <c r="B1575" s="250"/>
    </row>
    <row r="1576" spans="2:2">
      <c r="B1576" s="250"/>
    </row>
    <row r="1577" spans="2:2">
      <c r="B1577" s="250"/>
    </row>
    <row r="1578" spans="2:2">
      <c r="B1578" s="250"/>
    </row>
    <row r="1579" spans="2:2">
      <c r="B1579" s="250"/>
    </row>
    <row r="1580" spans="2:2">
      <c r="B1580" s="250"/>
    </row>
    <row r="1581" spans="2:2">
      <c r="B1581" s="250"/>
    </row>
    <row r="1582" spans="2:2">
      <c r="B1582" s="250"/>
    </row>
    <row r="1583" spans="2:2">
      <c r="B1583" s="250"/>
    </row>
    <row r="1584" spans="2:2">
      <c r="B1584" s="250"/>
    </row>
    <row r="1585" spans="2:2">
      <c r="B1585" s="250"/>
    </row>
    <row r="1586" spans="2:2">
      <c r="B1586" s="250"/>
    </row>
    <row r="1587" spans="2:2">
      <c r="B1587" s="250"/>
    </row>
    <row r="1588" spans="2:2">
      <c r="B1588" s="250"/>
    </row>
    <row r="1589" spans="2:2">
      <c r="B1589" s="250"/>
    </row>
    <row r="1590" spans="2:2">
      <c r="B1590" s="250"/>
    </row>
    <row r="1591" spans="2:2">
      <c r="B1591" s="250"/>
    </row>
    <row r="1592" spans="2:2">
      <c r="B1592" s="250"/>
    </row>
    <row r="1593" spans="2:2">
      <c r="B1593" s="250"/>
    </row>
    <row r="1594" spans="2:2">
      <c r="B1594" s="250"/>
    </row>
    <row r="1595" spans="2:2">
      <c r="B1595" s="250"/>
    </row>
    <row r="1596" spans="2:2">
      <c r="B1596" s="250"/>
    </row>
    <row r="1597" spans="2:2">
      <c r="B1597" s="250"/>
    </row>
    <row r="1598" spans="2:2">
      <c r="B1598" s="250"/>
    </row>
    <row r="1599" spans="2:2">
      <c r="B1599" s="250"/>
    </row>
  </sheetData>
  <pageMargins left="0.7" right="0.7" top="0.75" bottom="0.75" header="0.3" footer="0.3"/>
  <pageSetup paperSize="9" orientation="portrait" horizontalDpi="90" verticalDpi="90" r:id="rId1"/>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C3D3E-9EB3-429A-83D2-EF871FD704C8}">
  <sheetPr>
    <tabColor rgb="FF00B050"/>
  </sheetPr>
  <dimension ref="A1:J13"/>
  <sheetViews>
    <sheetView zoomScale="85" zoomScaleNormal="85" workbookViewId="0">
      <selection activeCell="G16" sqref="G16"/>
    </sheetView>
  </sheetViews>
  <sheetFormatPr defaultRowHeight="14.45"/>
  <cols>
    <col min="1" max="1" width="15.42578125" customWidth="1"/>
    <col min="2" max="3" width="12.42578125" bestFit="1" customWidth="1"/>
    <col min="4" max="4" width="28.42578125" bestFit="1" customWidth="1"/>
    <col min="5" max="5" width="18.42578125" bestFit="1" customWidth="1"/>
    <col min="6" max="6" width="18.5703125" bestFit="1" customWidth="1"/>
    <col min="7" max="7" width="14.42578125" style="1" customWidth="1"/>
    <col min="8" max="8" width="22" style="10" bestFit="1" customWidth="1"/>
    <col min="9" max="9" width="17.5703125" style="10" customWidth="1"/>
    <col min="10" max="10" width="13.42578125" customWidth="1"/>
  </cols>
  <sheetData>
    <row r="1" spans="1:10" ht="46.9">
      <c r="A1" s="111"/>
      <c r="B1" s="103" t="s">
        <v>374</v>
      </c>
      <c r="C1" s="103" t="s">
        <v>375</v>
      </c>
      <c r="D1" s="112" t="s">
        <v>376</v>
      </c>
      <c r="E1" s="102" t="s">
        <v>377</v>
      </c>
      <c r="F1" s="103" t="s">
        <v>378</v>
      </c>
      <c r="G1" s="104" t="s">
        <v>379</v>
      </c>
      <c r="H1" s="105" t="s">
        <v>380</v>
      </c>
      <c r="I1" s="105" t="s">
        <v>381</v>
      </c>
      <c r="J1" s="106" t="s">
        <v>382</v>
      </c>
    </row>
    <row r="2" spans="1:10">
      <c r="A2" s="113">
        <v>44440</v>
      </c>
      <c r="B2" s="99">
        <v>135.05000000000001</v>
      </c>
      <c r="C2" s="99">
        <v>135.25</v>
      </c>
      <c r="D2" s="109">
        <f>SUM(B2:C2)/2</f>
        <v>135.15</v>
      </c>
      <c r="E2" s="107"/>
      <c r="F2" s="99"/>
      <c r="G2" s="101"/>
      <c r="H2" s="100"/>
      <c r="I2" s="100"/>
      <c r="J2" s="108"/>
    </row>
    <row r="3" spans="1:10">
      <c r="A3" s="113">
        <v>44470</v>
      </c>
      <c r="B3" s="99">
        <v>136.6</v>
      </c>
      <c r="C3" s="99">
        <v>136.80000000000001</v>
      </c>
      <c r="D3" s="109">
        <f>SUM(B3:C3)/2</f>
        <v>136.69999999999999</v>
      </c>
      <c r="E3" s="107"/>
      <c r="F3" s="99"/>
      <c r="G3" s="101"/>
      <c r="H3" s="100"/>
      <c r="I3" s="100"/>
      <c r="J3" s="109"/>
    </row>
    <row r="4" spans="1:10">
      <c r="A4" s="113">
        <v>44501</v>
      </c>
      <c r="B4" s="99">
        <v>140.97999999999999</v>
      </c>
      <c r="C4" s="99">
        <v>141.18</v>
      </c>
      <c r="D4" s="109">
        <f t="shared" ref="D4:D8" si="0">SUM(B4:C4)/2</f>
        <v>141.07999999999998</v>
      </c>
      <c r="E4" s="107"/>
      <c r="F4" s="99"/>
      <c r="G4" s="101"/>
      <c r="H4" s="100"/>
      <c r="I4" s="100"/>
      <c r="J4" s="109"/>
    </row>
    <row r="5" spans="1:10">
      <c r="A5" s="113">
        <v>44531</v>
      </c>
      <c r="B5" s="99">
        <v>142.57</v>
      </c>
      <c r="C5" s="99">
        <v>142.77000000000001</v>
      </c>
      <c r="D5" s="109">
        <f t="shared" si="0"/>
        <v>142.67000000000002</v>
      </c>
      <c r="E5" s="107"/>
      <c r="F5" s="99"/>
      <c r="G5" s="101"/>
      <c r="H5" s="100"/>
      <c r="I5" s="100"/>
      <c r="J5" s="109"/>
    </row>
    <row r="6" spans="1:10">
      <c r="A6" s="113">
        <v>44562</v>
      </c>
      <c r="B6" s="99">
        <v>143.07</v>
      </c>
      <c r="C6" s="99">
        <v>143.27000000000001</v>
      </c>
      <c r="D6" s="109">
        <f t="shared" si="0"/>
        <v>143.17000000000002</v>
      </c>
      <c r="E6" s="107"/>
      <c r="F6" s="99"/>
      <c r="G6" s="101"/>
      <c r="H6" s="100"/>
      <c r="I6" s="100"/>
      <c r="J6" s="109"/>
    </row>
    <row r="7" spans="1:10">
      <c r="A7" s="113">
        <v>44593</v>
      </c>
      <c r="B7" s="99">
        <v>142.18</v>
      </c>
      <c r="C7" s="99">
        <v>142.38</v>
      </c>
      <c r="D7" s="109">
        <f t="shared" si="0"/>
        <v>142.28</v>
      </c>
      <c r="E7" s="107"/>
      <c r="F7" s="99"/>
      <c r="G7" s="101"/>
      <c r="H7" s="100"/>
      <c r="I7" s="100"/>
      <c r="J7" s="109"/>
    </row>
    <row r="8" spans="1:10">
      <c r="A8" s="113">
        <v>44621</v>
      </c>
      <c r="B8" s="99">
        <v>128.9</v>
      </c>
      <c r="C8" s="99">
        <v>129.1</v>
      </c>
      <c r="D8" s="109">
        <f t="shared" si="0"/>
        <v>129</v>
      </c>
      <c r="E8" s="107"/>
      <c r="F8" s="99"/>
      <c r="G8" s="101"/>
      <c r="H8" s="100"/>
      <c r="I8" s="100"/>
      <c r="J8" s="109"/>
    </row>
    <row r="9" spans="1:10" ht="15" thickBot="1">
      <c r="A9" s="114" t="s">
        <v>383</v>
      </c>
      <c r="B9" s="110"/>
      <c r="C9" s="110"/>
      <c r="D9" s="115">
        <v>142</v>
      </c>
      <c r="E9" s="107">
        <v>53.2</v>
      </c>
      <c r="F9" s="99">
        <v>53.2</v>
      </c>
      <c r="G9" s="101">
        <f t="shared" ref="G9" si="1">SUM(E9:F9)/2</f>
        <v>53.2</v>
      </c>
      <c r="H9" s="100">
        <f>G9/$H$11</f>
        <v>1.5591379256783569</v>
      </c>
      <c r="I9" s="100">
        <f>H9*$H$13</f>
        <v>1.3408586160833869</v>
      </c>
      <c r="J9" s="109">
        <f t="shared" ref="J9" si="2">I9*100</f>
        <v>134.08586160833869</v>
      </c>
    </row>
    <row r="10" spans="1:10">
      <c r="A10" s="98" t="s">
        <v>384</v>
      </c>
      <c r="H10" t="s">
        <v>385</v>
      </c>
      <c r="I10"/>
    </row>
    <row r="11" spans="1:10">
      <c r="H11" s="1">
        <v>34.121420000000001</v>
      </c>
      <c r="I11"/>
    </row>
    <row r="12" spans="1:10">
      <c r="H12" t="s">
        <v>386</v>
      </c>
      <c r="I12"/>
    </row>
    <row r="13" spans="1:10">
      <c r="H13">
        <v>0.86</v>
      </c>
      <c r="I13"/>
    </row>
  </sheetData>
  <pageMargins left="0.7" right="0.7" top="0.75" bottom="0.75" header="0.3" footer="0.3"/>
  <customProperties>
    <customPr name="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6BE0-841F-462C-8D1C-52D491FE333B}">
  <sheetPr>
    <tabColor rgb="FF00B050"/>
  </sheetPr>
  <dimension ref="AA11"/>
  <sheetViews>
    <sheetView zoomScale="90" zoomScaleNormal="90" workbookViewId="0">
      <selection activeCell="M28" sqref="M28"/>
    </sheetView>
  </sheetViews>
  <sheetFormatPr defaultRowHeight="14.45"/>
  <sheetData>
    <row r="11" spans="27:27">
      <c r="AA11">
        <v>1</v>
      </c>
    </row>
  </sheetData>
  <pageMargins left="0.7" right="0.7" top="0.75" bottom="0.75" header="0.3" footer="0.3"/>
  <customProperties>
    <customPr name="GUID" r:id="rId1"/>
  </customPropertie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ED38-E684-45E8-91B3-D4D3797F4B2F}">
  <sheetPr>
    <tabColor rgb="FF00B050"/>
  </sheetPr>
  <dimension ref="A1:E36"/>
  <sheetViews>
    <sheetView workbookViewId="0">
      <selection activeCell="I15" sqref="I15"/>
    </sheetView>
  </sheetViews>
  <sheetFormatPr defaultColWidth="9.140625" defaultRowHeight="14.45"/>
  <cols>
    <col min="1" max="1" width="10.42578125" customWidth="1"/>
    <col min="2" max="2" width="18.42578125" bestFit="1" customWidth="1"/>
    <col min="3" max="3" width="9.42578125" customWidth="1"/>
    <col min="4" max="4" width="13.42578125" bestFit="1" customWidth="1"/>
  </cols>
  <sheetData>
    <row r="1" spans="1:5" s="175" customFormat="1">
      <c r="A1" s="175" t="s">
        <v>628</v>
      </c>
    </row>
    <row r="2" spans="1:5">
      <c r="A2" s="185" t="s">
        <v>629</v>
      </c>
      <c r="B2" s="185" t="s">
        <v>630</v>
      </c>
      <c r="C2" s="185" t="s">
        <v>631</v>
      </c>
      <c r="D2" s="185" t="s">
        <v>632</v>
      </c>
      <c r="E2" s="185" t="s">
        <v>633</v>
      </c>
    </row>
    <row r="3" spans="1:5">
      <c r="A3" s="251">
        <v>43831</v>
      </c>
      <c r="B3" s="252">
        <v>3.5032869999999896</v>
      </c>
      <c r="C3" s="252">
        <v>2.5828680000000004</v>
      </c>
      <c r="D3" s="202">
        <v>1.9685930000000011</v>
      </c>
      <c r="E3" s="252">
        <v>2.5070890000000001</v>
      </c>
    </row>
    <row r="4" spans="1:5">
      <c r="A4" s="251">
        <v>43862</v>
      </c>
      <c r="B4" s="252">
        <v>4.1850909999999901</v>
      </c>
      <c r="C4" s="252">
        <v>2.6307840000000002</v>
      </c>
      <c r="D4" s="202">
        <v>2.0527659999999992</v>
      </c>
      <c r="E4" s="252">
        <v>1.854795</v>
      </c>
    </row>
    <row r="5" spans="1:5">
      <c r="A5" s="251">
        <v>43891</v>
      </c>
      <c r="B5" s="252">
        <v>5.3785179999999988</v>
      </c>
      <c r="C5" s="252">
        <v>2.6731139999999902</v>
      </c>
      <c r="D5" s="202">
        <v>1.7304030000000008</v>
      </c>
      <c r="E5" s="252">
        <v>2.3730739999999999</v>
      </c>
    </row>
    <row r="6" spans="1:5">
      <c r="A6" s="251">
        <v>43922</v>
      </c>
      <c r="B6" s="252">
        <v>4.8727770000000001</v>
      </c>
      <c r="C6" s="252">
        <v>1.8324310000000001</v>
      </c>
      <c r="D6" s="202">
        <v>2.0837539999999901</v>
      </c>
      <c r="E6" s="252">
        <v>2.4390050000000003</v>
      </c>
    </row>
    <row r="7" spans="1:5">
      <c r="A7" s="251">
        <v>43952</v>
      </c>
      <c r="B7" s="252">
        <v>5.40178099999999</v>
      </c>
      <c r="C7" s="252">
        <v>2.3088199999999999</v>
      </c>
      <c r="D7" s="202">
        <v>1.9637490000000017</v>
      </c>
      <c r="E7" s="252">
        <v>1.96162199999999</v>
      </c>
    </row>
    <row r="8" spans="1:5">
      <c r="A8" s="251">
        <v>43983</v>
      </c>
      <c r="B8" s="252">
        <v>2.3048319999999989</v>
      </c>
      <c r="C8" s="252">
        <v>2.0766309999999999</v>
      </c>
      <c r="D8" s="202">
        <v>2.576632</v>
      </c>
      <c r="E8" s="252">
        <v>1.1009789999999899</v>
      </c>
    </row>
    <row r="9" spans="1:5">
      <c r="A9" s="251">
        <v>44013</v>
      </c>
      <c r="B9" s="252">
        <v>2.3324039999999902</v>
      </c>
      <c r="C9" s="252">
        <v>2.6514820000000001</v>
      </c>
      <c r="D9" s="202">
        <v>2.1808049999999994</v>
      </c>
      <c r="E9" s="252">
        <v>0.85138099999999994</v>
      </c>
    </row>
    <row r="10" spans="1:5">
      <c r="A10" s="251">
        <v>44044</v>
      </c>
      <c r="B10" s="252">
        <v>2.1446579999999988</v>
      </c>
      <c r="C10" s="252">
        <v>2.571901</v>
      </c>
      <c r="D10" s="202">
        <v>1.6332599999999982</v>
      </c>
      <c r="E10" s="252">
        <v>0.89256600000000008</v>
      </c>
    </row>
    <row r="11" spans="1:5">
      <c r="A11" s="251">
        <v>44075</v>
      </c>
      <c r="B11" s="252">
        <v>2.2088209999999999</v>
      </c>
      <c r="C11" s="252">
        <v>2.56472899999999</v>
      </c>
      <c r="D11" s="202">
        <v>1.6687969999999908</v>
      </c>
      <c r="E11" s="252">
        <v>0.67769800000000002</v>
      </c>
    </row>
    <row r="12" spans="1:5">
      <c r="A12" s="251">
        <v>44105</v>
      </c>
      <c r="B12" s="252">
        <v>2.2087959999999991</v>
      </c>
      <c r="C12" s="252">
        <v>1.9102419999999902</v>
      </c>
      <c r="D12" s="202">
        <v>1.4265849999999993</v>
      </c>
      <c r="E12" s="252">
        <v>0.80632000000000004</v>
      </c>
    </row>
    <row r="13" spans="1:5">
      <c r="A13" s="251">
        <v>44136</v>
      </c>
      <c r="B13" s="252">
        <v>2.933951999999989</v>
      </c>
      <c r="C13" s="252">
        <v>1.6726309999999998</v>
      </c>
      <c r="D13" s="202">
        <v>1.6880319999999998</v>
      </c>
      <c r="E13" s="252">
        <v>1.683127</v>
      </c>
    </row>
    <row r="14" spans="1:5">
      <c r="A14" s="251">
        <v>44166</v>
      </c>
      <c r="B14" s="252">
        <v>2.040143</v>
      </c>
      <c r="C14" s="252">
        <v>1.924793</v>
      </c>
      <c r="D14" s="202">
        <v>1.5700609999999999</v>
      </c>
      <c r="E14" s="252">
        <v>1.961492</v>
      </c>
    </row>
    <row r="15" spans="1:5">
      <c r="A15" s="251">
        <v>44197</v>
      </c>
      <c r="B15" s="252">
        <v>1.4648779999999999</v>
      </c>
      <c r="C15" s="252">
        <v>2.056038</v>
      </c>
      <c r="D15" s="202">
        <v>1.0706160000000002</v>
      </c>
      <c r="E15" s="252">
        <v>0.695128999999999</v>
      </c>
    </row>
    <row r="16" spans="1:5">
      <c r="A16" s="251">
        <v>44228</v>
      </c>
      <c r="B16" s="252">
        <v>1.8865579999999982</v>
      </c>
      <c r="C16" s="252">
        <v>1.7869410000000001</v>
      </c>
      <c r="D16" s="202">
        <v>1.1454919999999986</v>
      </c>
      <c r="E16" s="252">
        <v>1.95129</v>
      </c>
    </row>
    <row r="17" spans="1:5">
      <c r="A17" s="251">
        <v>44256</v>
      </c>
      <c r="B17" s="252">
        <v>4.9905179999999998</v>
      </c>
      <c r="C17" s="252">
        <v>1.7980480000000001</v>
      </c>
      <c r="D17" s="202">
        <v>2.0441640000000003</v>
      </c>
      <c r="E17" s="252">
        <v>2.64643099999999</v>
      </c>
    </row>
    <row r="18" spans="1:5">
      <c r="A18" s="251">
        <v>44287</v>
      </c>
      <c r="B18" s="252">
        <v>4.3915399999999991</v>
      </c>
      <c r="C18" s="252">
        <v>2.2387719999999898</v>
      </c>
      <c r="D18" s="202">
        <v>2.5253559999999986</v>
      </c>
      <c r="E18" s="252">
        <v>2.0150609999999998</v>
      </c>
    </row>
    <row r="19" spans="1:5">
      <c r="A19" s="251">
        <v>44317</v>
      </c>
      <c r="B19" s="252">
        <v>4.5160179999999999</v>
      </c>
      <c r="C19" s="252">
        <v>2.1419079999999999</v>
      </c>
      <c r="D19" s="202">
        <v>1.9329940000000008</v>
      </c>
      <c r="E19" s="252">
        <v>1.755838</v>
      </c>
    </row>
    <row r="20" spans="1:5">
      <c r="A20" s="251">
        <v>44348</v>
      </c>
      <c r="B20" s="252">
        <v>2.5321949999999989</v>
      </c>
      <c r="C20" s="252">
        <v>2.3893879999999892</v>
      </c>
      <c r="D20" s="202">
        <v>1.9939930000000006</v>
      </c>
      <c r="E20" s="252">
        <v>1.2409250000000001</v>
      </c>
    </row>
    <row r="21" spans="1:5">
      <c r="A21" s="251">
        <v>44378</v>
      </c>
      <c r="B21" s="252">
        <v>2.1596950000000001</v>
      </c>
      <c r="C21" s="252">
        <v>1.5805670000000001</v>
      </c>
      <c r="D21" s="202">
        <v>1.9662109999999986</v>
      </c>
      <c r="E21" s="252">
        <v>0.154727</v>
      </c>
    </row>
    <row r="22" spans="1:5">
      <c r="A22" s="251">
        <v>44409</v>
      </c>
      <c r="B22" s="252">
        <v>1.94407</v>
      </c>
      <c r="C22" s="252">
        <v>2.400128</v>
      </c>
      <c r="D22" s="202">
        <v>1.4690369999999993</v>
      </c>
      <c r="E22" s="252">
        <v>0.15471799999999999</v>
      </c>
    </row>
    <row r="23" spans="1:5">
      <c r="A23" s="251">
        <v>44440</v>
      </c>
      <c r="B23" s="252">
        <v>2.4839159999999993</v>
      </c>
      <c r="C23" s="252">
        <v>1.8930259999999901</v>
      </c>
      <c r="D23" s="202">
        <v>1.5307589999999998</v>
      </c>
      <c r="E23" s="252">
        <v>0.424649</v>
      </c>
    </row>
    <row r="24" spans="1:5">
      <c r="A24" s="251">
        <v>44470</v>
      </c>
      <c r="B24" s="252">
        <v>3.228315999999988</v>
      </c>
      <c r="C24" s="252">
        <v>3.0881829999999901</v>
      </c>
      <c r="D24" s="202">
        <v>1.2477839999999993</v>
      </c>
      <c r="E24" s="252">
        <v>0.88882599999999901</v>
      </c>
    </row>
    <row r="25" spans="1:5">
      <c r="A25" s="251">
        <v>44501</v>
      </c>
      <c r="B25" s="252">
        <v>3.3767179999999897</v>
      </c>
      <c r="C25" s="252">
        <v>2.6833349999999991</v>
      </c>
      <c r="D25" s="202">
        <v>1.2807529999999989</v>
      </c>
      <c r="E25" s="252">
        <v>1.6589459999999998</v>
      </c>
    </row>
    <row r="26" spans="1:5">
      <c r="A26" s="251">
        <v>44531</v>
      </c>
      <c r="B26" s="252">
        <v>3.7880819999999802</v>
      </c>
      <c r="C26" s="252">
        <v>2.7108159999999999</v>
      </c>
      <c r="D26" s="202">
        <v>1.6839400000000024</v>
      </c>
      <c r="E26" s="252">
        <v>1.694666</v>
      </c>
    </row>
    <row r="27" spans="1:5">
      <c r="A27" s="251">
        <v>44562</v>
      </c>
      <c r="B27" s="252">
        <v>5.59304299999999</v>
      </c>
      <c r="C27" s="252">
        <v>2.9735270000000003</v>
      </c>
      <c r="D27" s="202">
        <v>1.7096300000000006</v>
      </c>
      <c r="E27" s="252">
        <v>3.31718</v>
      </c>
    </row>
    <row r="28" spans="1:5">
      <c r="A28" s="251">
        <v>44593</v>
      </c>
      <c r="B28" s="252">
        <v>4.3573999999999895</v>
      </c>
      <c r="C28" s="252">
        <v>3.02971699999999</v>
      </c>
      <c r="D28" s="202">
        <v>1.9837319999999989</v>
      </c>
      <c r="E28" s="252">
        <v>2.1114909999999898</v>
      </c>
    </row>
    <row r="29" spans="1:5">
      <c r="A29" s="251">
        <v>44621</v>
      </c>
      <c r="B29" s="252">
        <v>5.680841</v>
      </c>
      <c r="C29" s="252">
        <v>3.0225479999999996</v>
      </c>
      <c r="D29" s="202">
        <v>2.2152440000000002</v>
      </c>
      <c r="E29" s="252">
        <v>2.4222060000000001</v>
      </c>
    </row>
    <row r="30" spans="1:5">
      <c r="A30" s="251">
        <v>44652</v>
      </c>
      <c r="B30" s="252">
        <v>6.6912779999999801</v>
      </c>
      <c r="C30" s="252">
        <v>3.5990800000000003</v>
      </c>
      <c r="D30" s="202">
        <v>2.4581169999999997</v>
      </c>
      <c r="E30" s="252">
        <v>3.1458009999999899</v>
      </c>
    </row>
    <row r="31" spans="1:5">
      <c r="A31" s="251">
        <v>44682</v>
      </c>
      <c r="B31" s="252">
        <v>6.2277319999999898</v>
      </c>
      <c r="C31" s="252">
        <v>3.5331929999999989</v>
      </c>
      <c r="D31" s="202">
        <v>2.8370749999999969</v>
      </c>
      <c r="E31" s="252">
        <v>2.0894589999999997</v>
      </c>
    </row>
    <row r="32" spans="1:5">
      <c r="A32" s="251">
        <v>44713</v>
      </c>
      <c r="B32" s="252">
        <v>4.9713289999999999</v>
      </c>
      <c r="C32" s="252">
        <v>3.3217189999999999</v>
      </c>
      <c r="D32" s="202">
        <v>3.1506289999999986</v>
      </c>
      <c r="E32" s="252">
        <v>1.438021</v>
      </c>
    </row>
    <row r="33" spans="1:5">
      <c r="A33" s="251">
        <v>44743</v>
      </c>
      <c r="B33" s="252">
        <v>5.6448430000000007</v>
      </c>
      <c r="C33" s="252">
        <v>2.8895619999999997</v>
      </c>
      <c r="D33" s="202">
        <v>3.2774210000000004</v>
      </c>
      <c r="E33" s="252">
        <v>0.90558000000000005</v>
      </c>
    </row>
    <row r="34" spans="1:5">
      <c r="A34" s="251">
        <v>44774</v>
      </c>
      <c r="B34" s="252">
        <v>6.2486910000000009</v>
      </c>
      <c r="C34" s="252">
        <v>2.9306450000000002</v>
      </c>
      <c r="D34" s="202">
        <v>2.2607920000000004</v>
      </c>
      <c r="E34" s="252">
        <v>1.1782380000000001</v>
      </c>
    </row>
    <row r="36" spans="1:5">
      <c r="A36" t="s">
        <v>634</v>
      </c>
    </row>
  </sheetData>
  <pageMargins left="0.7" right="0.7" top="0.75" bottom="0.75" header="0.3" footer="0.3"/>
  <customProperties>
    <customPr name="GUID" r:id="rId1"/>
  </customProperties>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5CD7-C4E5-45FF-A299-1AA6BCEF3CF2}">
  <sheetPr>
    <tabColor rgb="FF00B050"/>
  </sheetPr>
  <dimension ref="A1:C36"/>
  <sheetViews>
    <sheetView workbookViewId="0">
      <selection activeCell="A2" sqref="A2"/>
    </sheetView>
  </sheetViews>
  <sheetFormatPr defaultColWidth="9.140625" defaultRowHeight="14.45"/>
  <cols>
    <col min="1" max="1" width="7.42578125" bestFit="1" customWidth="1"/>
    <col min="2" max="2" width="18.42578125" bestFit="1" customWidth="1"/>
    <col min="3" max="3" width="9.5703125" bestFit="1" customWidth="1"/>
  </cols>
  <sheetData>
    <row r="1" spans="1:3" s="175" customFormat="1">
      <c r="A1" s="175" t="s">
        <v>635</v>
      </c>
    </row>
    <row r="2" spans="1:3">
      <c r="A2" t="s">
        <v>629</v>
      </c>
      <c r="B2" t="s">
        <v>630</v>
      </c>
      <c r="C2" t="s">
        <v>636</v>
      </c>
    </row>
    <row r="3" spans="1:3">
      <c r="A3" s="253">
        <v>43831</v>
      </c>
      <c r="B3" s="10">
        <v>4.95</v>
      </c>
      <c r="C3" s="10">
        <v>4.9200000000000008</v>
      </c>
    </row>
    <row r="4" spans="1:3">
      <c r="A4" s="253">
        <v>43862</v>
      </c>
      <c r="B4" s="10">
        <v>4.58</v>
      </c>
      <c r="C4" s="10">
        <v>5.6800000000000015</v>
      </c>
    </row>
    <row r="5" spans="1:3">
      <c r="A5" s="253">
        <v>43891</v>
      </c>
      <c r="B5" s="10">
        <v>4.8899999999999997</v>
      </c>
      <c r="C5" s="10">
        <v>6.4399999999999986</v>
      </c>
    </row>
    <row r="6" spans="1:3">
      <c r="A6" s="253">
        <v>43922</v>
      </c>
      <c r="B6" s="10">
        <v>4.74</v>
      </c>
      <c r="C6" s="10">
        <v>6.1400000000000006</v>
      </c>
    </row>
    <row r="7" spans="1:3">
      <c r="A7" s="253">
        <v>43952</v>
      </c>
      <c r="B7" s="10">
        <v>4.9000000000000004</v>
      </c>
      <c r="C7" s="10">
        <v>6.34</v>
      </c>
    </row>
    <row r="8" spans="1:3">
      <c r="A8" s="253">
        <v>43983</v>
      </c>
      <c r="B8" s="10">
        <v>4.75</v>
      </c>
      <c r="C8" s="10">
        <v>6.8299999999999983</v>
      </c>
    </row>
    <row r="9" spans="1:3">
      <c r="A9" s="253">
        <v>44013</v>
      </c>
      <c r="B9" s="10">
        <v>2.97</v>
      </c>
      <c r="C9" s="10">
        <v>7.0599999999999987</v>
      </c>
    </row>
    <row r="10" spans="1:3">
      <c r="A10" s="253">
        <v>44044</v>
      </c>
      <c r="B10" s="10">
        <v>4.9000000000000004</v>
      </c>
      <c r="C10" s="10">
        <v>6.7000000000000028</v>
      </c>
    </row>
    <row r="11" spans="1:3">
      <c r="A11" s="253">
        <v>44075</v>
      </c>
      <c r="B11" s="10">
        <v>4.6900000000000004</v>
      </c>
      <c r="C11" s="10">
        <v>6.280000000000002</v>
      </c>
    </row>
    <row r="12" spans="1:3">
      <c r="A12" s="253">
        <v>44105</v>
      </c>
      <c r="B12" s="10">
        <v>4.92</v>
      </c>
      <c r="C12" s="10">
        <v>8.7000000000000011</v>
      </c>
    </row>
    <row r="13" spans="1:3">
      <c r="A13" s="253">
        <v>44136</v>
      </c>
      <c r="B13" s="10">
        <v>4.74</v>
      </c>
      <c r="C13" s="10">
        <v>9.0400000000000009</v>
      </c>
    </row>
    <row r="14" spans="1:3">
      <c r="A14" s="253">
        <v>44166</v>
      </c>
      <c r="B14" s="10">
        <v>4.8899999999999997</v>
      </c>
      <c r="C14" s="10">
        <v>9.57</v>
      </c>
    </row>
    <row r="15" spans="1:3">
      <c r="A15" s="253">
        <v>44197</v>
      </c>
      <c r="B15" s="10">
        <v>4.9000000000000004</v>
      </c>
      <c r="C15" s="10">
        <v>8.52</v>
      </c>
    </row>
    <row r="16" spans="1:3">
      <c r="A16" s="253">
        <v>44228</v>
      </c>
      <c r="B16" s="10">
        <v>4.43</v>
      </c>
      <c r="C16" s="10">
        <v>7.3300000000000018</v>
      </c>
    </row>
    <row r="17" spans="1:3">
      <c r="A17" s="253">
        <v>44256</v>
      </c>
      <c r="B17" s="10">
        <v>4.91</v>
      </c>
      <c r="C17" s="10">
        <v>8.89</v>
      </c>
    </row>
    <row r="18" spans="1:3">
      <c r="A18" s="253">
        <v>44287</v>
      </c>
      <c r="B18" s="10">
        <v>4.75</v>
      </c>
      <c r="C18" s="10">
        <v>8.65</v>
      </c>
    </row>
    <row r="19" spans="1:3">
      <c r="A19" s="253">
        <v>44317</v>
      </c>
      <c r="B19" s="10">
        <v>4.9000000000000004</v>
      </c>
      <c r="C19" s="10">
        <v>9.07</v>
      </c>
    </row>
    <row r="20" spans="1:3">
      <c r="A20" s="253">
        <v>44348</v>
      </c>
      <c r="B20" s="10">
        <v>4.6399999999999997</v>
      </c>
      <c r="C20" s="10">
        <v>8.990000000000002</v>
      </c>
    </row>
    <row r="21" spans="1:3">
      <c r="A21" s="253">
        <v>44378</v>
      </c>
      <c r="B21" s="10">
        <v>3.19</v>
      </c>
      <c r="C21" s="10">
        <v>9.3100000000000023</v>
      </c>
    </row>
    <row r="22" spans="1:3">
      <c r="A22" s="253">
        <v>44409</v>
      </c>
      <c r="B22" s="10">
        <v>4.87</v>
      </c>
      <c r="C22" s="10">
        <v>8.3100000000000023</v>
      </c>
    </row>
    <row r="23" spans="1:3">
      <c r="A23" s="253">
        <v>44440</v>
      </c>
      <c r="B23" s="10">
        <v>4.74</v>
      </c>
      <c r="C23" s="10">
        <v>7.8699999999999974</v>
      </c>
    </row>
    <row r="24" spans="1:3">
      <c r="A24" s="253">
        <v>44470</v>
      </c>
      <c r="B24" s="10">
        <v>4.91</v>
      </c>
      <c r="C24" s="10">
        <v>7.4700000000000006</v>
      </c>
    </row>
    <row r="25" spans="1:3">
      <c r="A25" s="253">
        <v>44501</v>
      </c>
      <c r="B25" s="10">
        <v>4.74</v>
      </c>
      <c r="C25" s="10">
        <v>7.4599999999999991</v>
      </c>
    </row>
    <row r="26" spans="1:3">
      <c r="A26" s="253">
        <v>44531</v>
      </c>
      <c r="B26" s="10">
        <v>4.8899999999999997</v>
      </c>
      <c r="C26" s="10">
        <v>8</v>
      </c>
    </row>
    <row r="27" spans="1:3">
      <c r="A27" s="253">
        <v>44562</v>
      </c>
      <c r="B27" s="10">
        <v>4.57</v>
      </c>
      <c r="C27" s="10">
        <v>4.2899999999999991</v>
      </c>
    </row>
    <row r="28" spans="1:3">
      <c r="A28" s="253">
        <v>44593</v>
      </c>
      <c r="B28" s="10">
        <v>4.3499999999999996</v>
      </c>
      <c r="C28" s="10">
        <v>5.3500000000000014</v>
      </c>
    </row>
    <row r="29" spans="1:3">
      <c r="A29" s="253">
        <v>44621</v>
      </c>
      <c r="B29" s="10">
        <v>4.6900000000000004</v>
      </c>
      <c r="C29" s="10">
        <v>7.2500000000000009</v>
      </c>
    </row>
    <row r="30" spans="1:3">
      <c r="A30" s="253">
        <v>44652</v>
      </c>
      <c r="B30" s="10">
        <v>4.7300000000000004</v>
      </c>
      <c r="C30" s="10">
        <v>5.3600000000000012</v>
      </c>
    </row>
    <row r="31" spans="1:3">
      <c r="A31" s="253">
        <v>44682</v>
      </c>
      <c r="B31" s="10">
        <v>4.88</v>
      </c>
      <c r="C31" s="10">
        <v>4.5699999999999994</v>
      </c>
    </row>
    <row r="32" spans="1:3">
      <c r="A32" s="253">
        <v>44713</v>
      </c>
      <c r="B32" s="10">
        <v>2.96</v>
      </c>
      <c r="C32" s="10">
        <v>3.3099999999999996</v>
      </c>
    </row>
    <row r="33" spans="1:3">
      <c r="A33" s="253">
        <v>44743</v>
      </c>
      <c r="B33" s="10">
        <v>1.17</v>
      </c>
      <c r="C33" s="10">
        <v>4.5599999999999996</v>
      </c>
    </row>
    <row r="34" spans="1:3">
      <c r="A34" s="253">
        <v>44774</v>
      </c>
      <c r="B34" s="10">
        <v>0.93</v>
      </c>
      <c r="C34" s="10">
        <v>4.5</v>
      </c>
    </row>
    <row r="36" spans="1:3">
      <c r="A36" t="s">
        <v>637</v>
      </c>
    </row>
  </sheetData>
  <pageMargins left="0.7" right="0.7" top="0.75" bottom="0.75" header="0.3" footer="0.3"/>
  <customProperties>
    <customPr name="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253C-7701-4B08-B54B-0F745E85E465}">
  <sheetPr>
    <tabColor rgb="FF00B050"/>
  </sheetPr>
  <dimension ref="A1:C15"/>
  <sheetViews>
    <sheetView workbookViewId="0">
      <selection activeCell="C17" sqref="C17"/>
    </sheetView>
  </sheetViews>
  <sheetFormatPr defaultColWidth="9.140625" defaultRowHeight="14.45"/>
  <cols>
    <col min="2" max="2" width="32.5703125" customWidth="1"/>
  </cols>
  <sheetData>
    <row r="1" spans="1:3" s="175" customFormat="1">
      <c r="A1" s="175" t="s">
        <v>638</v>
      </c>
    </row>
    <row r="3" spans="1:3">
      <c r="A3" t="s">
        <v>0</v>
      </c>
      <c r="B3" t="s">
        <v>639</v>
      </c>
      <c r="C3" t="s">
        <v>640</v>
      </c>
    </row>
    <row r="4" spans="1:3">
      <c r="A4" s="172">
        <v>44470</v>
      </c>
      <c r="B4" s="91">
        <v>13843390146</v>
      </c>
      <c r="C4" s="91">
        <v>1417.0089430082455</v>
      </c>
    </row>
    <row r="5" spans="1:3">
      <c r="A5" s="172">
        <v>44501</v>
      </c>
      <c r="B5" s="91">
        <v>3558578366</v>
      </c>
      <c r="C5" s="91">
        <v>364.25596012510664</v>
      </c>
    </row>
    <row r="6" spans="1:3">
      <c r="A6" s="172">
        <v>44531</v>
      </c>
      <c r="B6" s="91">
        <v>4458130859</v>
      </c>
      <c r="C6" s="91">
        <v>456.33412261586579</v>
      </c>
    </row>
    <row r="7" spans="1:3">
      <c r="A7" s="172">
        <v>44562</v>
      </c>
      <c r="B7" s="91">
        <v>4460434389</v>
      </c>
      <c r="C7" s="91">
        <v>456.56991186806937</v>
      </c>
    </row>
    <row r="8" spans="1:3">
      <c r="A8" s="172">
        <v>44593</v>
      </c>
      <c r="B8" s="91">
        <v>6169756241</v>
      </c>
      <c r="C8" s="91">
        <v>631.53603831674729</v>
      </c>
    </row>
    <row r="9" spans="1:3">
      <c r="A9" s="172">
        <v>44621</v>
      </c>
      <c r="B9" s="184">
        <v>10563359689</v>
      </c>
      <c r="C9" s="184">
        <v>60.924727847597381</v>
      </c>
    </row>
    <row r="10" spans="1:3">
      <c r="A10" s="172">
        <v>44835</v>
      </c>
      <c r="B10" s="184">
        <v>10596146952</v>
      </c>
      <c r="C10" s="184">
        <v>1084.6212404663067</v>
      </c>
    </row>
    <row r="11" spans="1:3">
      <c r="A11" s="172">
        <v>44866</v>
      </c>
      <c r="B11" s="184">
        <v>10254335760</v>
      </c>
      <c r="C11" s="184">
        <v>1049.6334585157804</v>
      </c>
    </row>
    <row r="12" spans="1:3">
      <c r="A12" s="172">
        <v>44896</v>
      </c>
      <c r="B12" s="184">
        <v>10596146952</v>
      </c>
      <c r="C12" s="184">
        <v>1084.6212404663067</v>
      </c>
    </row>
    <row r="13" spans="1:3">
      <c r="A13" s="172">
        <v>44927</v>
      </c>
      <c r="B13" s="184">
        <v>7385786952</v>
      </c>
      <c r="C13" s="184">
        <v>756.00890040375316</v>
      </c>
    </row>
    <row r="14" spans="1:3">
      <c r="A14" s="172">
        <v>44958</v>
      </c>
      <c r="B14" s="184">
        <v>6671033376</v>
      </c>
      <c r="C14" s="184">
        <v>682.84674875177723</v>
      </c>
    </row>
    <row r="15" spans="1:3">
      <c r="A15" s="172">
        <v>44986</v>
      </c>
      <c r="B15" s="184">
        <v>7385786952</v>
      </c>
      <c r="C15" s="184">
        <v>756.00890040375316</v>
      </c>
    </row>
  </sheetData>
  <pageMargins left="0.7" right="0.7" top="0.75" bottom="0.75" header="0.3" footer="0.3"/>
  <customProperties>
    <customPr name="GUID" r:id="rId1"/>
  </customProperties>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F632-FE72-4E70-B396-EFCEDBAAE5BB}">
  <sheetPr>
    <tabColor rgb="FF00B050"/>
  </sheetPr>
  <dimension ref="A1:NC58"/>
  <sheetViews>
    <sheetView zoomScaleNormal="100" workbookViewId="0">
      <selection activeCell="AB31" sqref="AB31"/>
    </sheetView>
  </sheetViews>
  <sheetFormatPr defaultColWidth="9.140625" defaultRowHeight="14.45"/>
  <cols>
    <col min="1" max="1" width="21.42578125" bestFit="1" customWidth="1"/>
    <col min="2" max="2" width="10.5703125" bestFit="1" customWidth="1"/>
    <col min="3" max="3" width="11.5703125" bestFit="1" customWidth="1"/>
    <col min="4" max="4" width="12.42578125" customWidth="1"/>
    <col min="5" max="34" width="7.140625" bestFit="1" customWidth="1"/>
    <col min="35" max="38" width="6.7109375" bestFit="1" customWidth="1"/>
    <col min="39" max="40" width="7.140625" bestFit="1" customWidth="1"/>
    <col min="41" max="41" width="6.7109375" bestFit="1" customWidth="1"/>
    <col min="42" max="47" width="7.140625" bestFit="1" customWidth="1"/>
    <col min="48" max="50" width="6.7109375" bestFit="1" customWidth="1"/>
    <col min="51" max="52" width="7.140625" bestFit="1" customWidth="1"/>
    <col min="53" max="56" width="6.7109375" bestFit="1" customWidth="1"/>
    <col min="57" max="73" width="7.140625" bestFit="1" customWidth="1"/>
    <col min="74" max="79" width="6.7109375" bestFit="1" customWidth="1"/>
    <col min="80" max="85" width="7.140625" bestFit="1" customWidth="1"/>
    <col min="86" max="86" width="6.7109375" bestFit="1" customWidth="1"/>
    <col min="87" max="142" width="7.140625" bestFit="1" customWidth="1"/>
    <col min="143" max="143" width="6.7109375" bestFit="1" customWidth="1"/>
    <col min="144" max="350" width="7.140625" bestFit="1" customWidth="1"/>
    <col min="351" max="360" width="6.7109375" bestFit="1" customWidth="1"/>
    <col min="361" max="367" width="7.140625" bestFit="1" customWidth="1"/>
  </cols>
  <sheetData>
    <row r="1" spans="1:367" s="175" customFormat="1">
      <c r="A1" s="175" t="s">
        <v>641</v>
      </c>
    </row>
    <row r="2" spans="1:367">
      <c r="C2" t="s">
        <v>642</v>
      </c>
    </row>
    <row r="3" spans="1:367">
      <c r="C3" t="s">
        <v>9</v>
      </c>
      <c r="D3" t="s">
        <v>10</v>
      </c>
      <c r="E3" t="s">
        <v>11</v>
      </c>
      <c r="F3" t="s">
        <v>12</v>
      </c>
      <c r="G3" t="s">
        <v>13</v>
      </c>
      <c r="H3" t="s">
        <v>14</v>
      </c>
      <c r="I3" t="s">
        <v>15</v>
      </c>
      <c r="J3" t="s">
        <v>16</v>
      </c>
      <c r="K3" t="s">
        <v>17</v>
      </c>
      <c r="L3" t="s">
        <v>18</v>
      </c>
      <c r="M3" t="s">
        <v>19</v>
      </c>
      <c r="N3" t="s">
        <v>20</v>
      </c>
      <c r="O3" t="s">
        <v>21</v>
      </c>
      <c r="P3" t="s">
        <v>22</v>
      </c>
      <c r="Q3" t="s">
        <v>23</v>
      </c>
      <c r="R3" t="s">
        <v>24</v>
      </c>
      <c r="S3" t="s">
        <v>25</v>
      </c>
      <c r="T3" t="s">
        <v>26</v>
      </c>
      <c r="U3" t="s">
        <v>27</v>
      </c>
      <c r="V3" t="s">
        <v>28</v>
      </c>
      <c r="W3" t="s">
        <v>29</v>
      </c>
      <c r="X3" t="s">
        <v>30</v>
      </c>
      <c r="Y3" t="s">
        <v>31</v>
      </c>
      <c r="Z3" t="s">
        <v>32</v>
      </c>
      <c r="AA3" t="s">
        <v>33</v>
      </c>
      <c r="AB3" t="s">
        <v>34</v>
      </c>
      <c r="AC3" t="s">
        <v>35</v>
      </c>
      <c r="AD3" t="s">
        <v>36</v>
      </c>
      <c r="AE3" t="s">
        <v>37</v>
      </c>
      <c r="AF3" t="s">
        <v>38</v>
      </c>
      <c r="AG3" t="s">
        <v>39</v>
      </c>
      <c r="AH3" t="s">
        <v>40</v>
      </c>
      <c r="AI3" t="s">
        <v>41</v>
      </c>
      <c r="AJ3" t="s">
        <v>42</v>
      </c>
      <c r="AK3" t="s">
        <v>43</v>
      </c>
      <c r="AL3" t="s">
        <v>44</v>
      </c>
      <c r="AM3" t="s">
        <v>45</v>
      </c>
      <c r="AN3" t="s">
        <v>46</v>
      </c>
      <c r="AO3" t="s">
        <v>47</v>
      </c>
      <c r="AP3" t="s">
        <v>48</v>
      </c>
      <c r="AQ3" t="s">
        <v>49</v>
      </c>
      <c r="AR3" t="s">
        <v>50</v>
      </c>
      <c r="AS3" t="s">
        <v>51</v>
      </c>
      <c r="AT3" t="s">
        <v>52</v>
      </c>
      <c r="AU3" t="s">
        <v>53</v>
      </c>
      <c r="AV3" t="s">
        <v>54</v>
      </c>
      <c r="AW3" t="s">
        <v>55</v>
      </c>
      <c r="AX3" t="s">
        <v>56</v>
      </c>
      <c r="AY3" t="s">
        <v>57</v>
      </c>
      <c r="AZ3" t="s">
        <v>58</v>
      </c>
      <c r="BA3" t="s">
        <v>59</v>
      </c>
      <c r="BB3" t="s">
        <v>60</v>
      </c>
      <c r="BC3" t="s">
        <v>61</v>
      </c>
      <c r="BD3" t="s">
        <v>62</v>
      </c>
      <c r="BE3" t="s">
        <v>63</v>
      </c>
      <c r="BF3" t="s">
        <v>64</v>
      </c>
      <c r="BG3" t="s">
        <v>65</v>
      </c>
      <c r="BH3" t="s">
        <v>66</v>
      </c>
      <c r="BI3" t="s">
        <v>67</v>
      </c>
      <c r="BJ3" t="s">
        <v>68</v>
      </c>
      <c r="BK3" t="s">
        <v>69</v>
      </c>
      <c r="BL3" t="s">
        <v>70</v>
      </c>
      <c r="BM3" t="s">
        <v>71</v>
      </c>
      <c r="BN3" t="s">
        <v>72</v>
      </c>
      <c r="BO3" t="s">
        <v>73</v>
      </c>
      <c r="BP3" t="s">
        <v>74</v>
      </c>
      <c r="BQ3" t="s">
        <v>75</v>
      </c>
      <c r="BR3" t="s">
        <v>76</v>
      </c>
      <c r="BS3" t="s">
        <v>77</v>
      </c>
      <c r="BT3" t="s">
        <v>78</v>
      </c>
      <c r="BU3" t="s">
        <v>79</v>
      </c>
      <c r="BV3" t="s">
        <v>80</v>
      </c>
      <c r="BW3" t="s">
        <v>81</v>
      </c>
      <c r="BX3" t="s">
        <v>82</v>
      </c>
      <c r="BY3" t="s">
        <v>83</v>
      </c>
      <c r="BZ3" t="s">
        <v>84</v>
      </c>
      <c r="CA3" t="s">
        <v>85</v>
      </c>
      <c r="CB3" t="s">
        <v>86</v>
      </c>
      <c r="CC3" t="s">
        <v>87</v>
      </c>
      <c r="CD3" t="s">
        <v>88</v>
      </c>
      <c r="CE3" t="s">
        <v>89</v>
      </c>
      <c r="CF3" t="s">
        <v>90</v>
      </c>
      <c r="CG3" t="s">
        <v>91</v>
      </c>
      <c r="CH3" t="s">
        <v>92</v>
      </c>
      <c r="CI3" t="s">
        <v>93</v>
      </c>
      <c r="CJ3" t="s">
        <v>94</v>
      </c>
      <c r="CK3" t="s">
        <v>95</v>
      </c>
      <c r="CL3" t="s">
        <v>96</v>
      </c>
      <c r="CM3" t="s">
        <v>97</v>
      </c>
      <c r="CN3" t="s">
        <v>98</v>
      </c>
      <c r="CO3" t="s">
        <v>99</v>
      </c>
      <c r="CP3" t="s">
        <v>100</v>
      </c>
      <c r="CQ3" t="s">
        <v>101</v>
      </c>
      <c r="CR3" t="s">
        <v>102</v>
      </c>
      <c r="CS3" t="s">
        <v>103</v>
      </c>
      <c r="CT3" t="s">
        <v>104</v>
      </c>
      <c r="CU3" t="s">
        <v>105</v>
      </c>
      <c r="CV3" t="s">
        <v>106</v>
      </c>
      <c r="CW3" t="s">
        <v>107</v>
      </c>
      <c r="CX3" t="s">
        <v>108</v>
      </c>
      <c r="CY3" t="s">
        <v>109</v>
      </c>
      <c r="CZ3" t="s">
        <v>110</v>
      </c>
      <c r="DA3" t="s">
        <v>111</v>
      </c>
      <c r="DB3" t="s">
        <v>112</v>
      </c>
      <c r="DC3" t="s">
        <v>113</v>
      </c>
      <c r="DD3" t="s">
        <v>114</v>
      </c>
      <c r="DE3" t="s">
        <v>115</v>
      </c>
      <c r="DF3" t="s">
        <v>116</v>
      </c>
      <c r="DG3" t="s">
        <v>117</v>
      </c>
      <c r="DH3" t="s">
        <v>118</v>
      </c>
      <c r="DI3" t="s">
        <v>119</v>
      </c>
      <c r="DJ3" t="s">
        <v>120</v>
      </c>
      <c r="DK3" t="s">
        <v>121</v>
      </c>
      <c r="DL3" t="s">
        <v>122</v>
      </c>
      <c r="DM3" t="s">
        <v>123</v>
      </c>
      <c r="DN3" t="s">
        <v>124</v>
      </c>
      <c r="DO3" t="s">
        <v>125</v>
      </c>
      <c r="DP3" t="s">
        <v>126</v>
      </c>
      <c r="DQ3" t="s">
        <v>127</v>
      </c>
      <c r="DR3" t="s">
        <v>128</v>
      </c>
      <c r="DS3" t="s">
        <v>129</v>
      </c>
      <c r="DT3" t="s">
        <v>130</v>
      </c>
      <c r="DU3" t="s">
        <v>131</v>
      </c>
      <c r="DV3" t="s">
        <v>132</v>
      </c>
      <c r="DW3" t="s">
        <v>133</v>
      </c>
      <c r="DX3" t="s">
        <v>134</v>
      </c>
      <c r="DY3" t="s">
        <v>135</v>
      </c>
      <c r="DZ3" t="s">
        <v>136</v>
      </c>
      <c r="EA3" t="s">
        <v>137</v>
      </c>
      <c r="EB3" t="s">
        <v>138</v>
      </c>
      <c r="EC3" t="s">
        <v>139</v>
      </c>
      <c r="ED3" t="s">
        <v>140</v>
      </c>
      <c r="EE3" t="s">
        <v>141</v>
      </c>
      <c r="EF3" t="s">
        <v>142</v>
      </c>
      <c r="EG3" t="s">
        <v>143</v>
      </c>
      <c r="EH3" t="s">
        <v>144</v>
      </c>
      <c r="EI3" t="s">
        <v>145</v>
      </c>
      <c r="EJ3" t="s">
        <v>146</v>
      </c>
      <c r="EK3" t="s">
        <v>147</v>
      </c>
      <c r="EL3" t="s">
        <v>148</v>
      </c>
      <c r="EM3" t="s">
        <v>149</v>
      </c>
      <c r="EN3" t="s">
        <v>150</v>
      </c>
      <c r="EO3" t="s">
        <v>151</v>
      </c>
      <c r="EP3" t="s">
        <v>152</v>
      </c>
      <c r="EQ3" t="s">
        <v>153</v>
      </c>
      <c r="ER3" t="s">
        <v>154</v>
      </c>
      <c r="ES3" t="s">
        <v>155</v>
      </c>
      <c r="ET3" t="s">
        <v>156</v>
      </c>
      <c r="EU3" t="s">
        <v>157</v>
      </c>
      <c r="EV3" t="s">
        <v>158</v>
      </c>
      <c r="EW3" t="s">
        <v>159</v>
      </c>
      <c r="EX3" t="s">
        <v>160</v>
      </c>
      <c r="EY3" t="s">
        <v>161</v>
      </c>
      <c r="EZ3" t="s">
        <v>162</v>
      </c>
      <c r="FA3" t="s">
        <v>163</v>
      </c>
      <c r="FB3" t="s">
        <v>164</v>
      </c>
      <c r="FC3" t="s">
        <v>165</v>
      </c>
      <c r="FD3" t="s">
        <v>166</v>
      </c>
      <c r="FE3" t="s">
        <v>167</v>
      </c>
      <c r="FF3" t="s">
        <v>168</v>
      </c>
      <c r="FG3" t="s">
        <v>169</v>
      </c>
      <c r="FH3" t="s">
        <v>170</v>
      </c>
      <c r="FI3" t="s">
        <v>171</v>
      </c>
      <c r="FJ3" t="s">
        <v>172</v>
      </c>
      <c r="FK3" t="s">
        <v>173</v>
      </c>
      <c r="FL3" t="s">
        <v>174</v>
      </c>
      <c r="FM3" t="s">
        <v>175</v>
      </c>
      <c r="FN3" t="s">
        <v>176</v>
      </c>
      <c r="FO3" t="s">
        <v>177</v>
      </c>
      <c r="FP3" t="s">
        <v>178</v>
      </c>
      <c r="FQ3" t="s">
        <v>179</v>
      </c>
      <c r="FR3" t="s">
        <v>180</v>
      </c>
      <c r="FS3" t="s">
        <v>181</v>
      </c>
      <c r="FT3" t="s">
        <v>182</v>
      </c>
      <c r="FU3" t="s">
        <v>183</v>
      </c>
      <c r="FV3" t="s">
        <v>184</v>
      </c>
      <c r="FW3" t="s">
        <v>185</v>
      </c>
      <c r="FX3" t="s">
        <v>186</v>
      </c>
      <c r="FY3" t="s">
        <v>187</v>
      </c>
      <c r="FZ3" t="s">
        <v>188</v>
      </c>
      <c r="GA3" t="s">
        <v>189</v>
      </c>
      <c r="GB3" t="s">
        <v>190</v>
      </c>
      <c r="GC3" t="s">
        <v>191</v>
      </c>
      <c r="GD3" t="s">
        <v>192</v>
      </c>
      <c r="GE3" t="s">
        <v>193</v>
      </c>
      <c r="GF3" t="s">
        <v>194</v>
      </c>
      <c r="GG3" t="s">
        <v>195</v>
      </c>
      <c r="GH3" t="s">
        <v>196</v>
      </c>
      <c r="GI3" t="s">
        <v>197</v>
      </c>
      <c r="GJ3" t="s">
        <v>198</v>
      </c>
      <c r="GK3" t="s">
        <v>199</v>
      </c>
      <c r="GL3" t="s">
        <v>200</v>
      </c>
      <c r="GM3" t="s">
        <v>201</v>
      </c>
      <c r="GN3" t="s">
        <v>202</v>
      </c>
      <c r="GO3" t="s">
        <v>203</v>
      </c>
      <c r="GP3" t="s">
        <v>204</v>
      </c>
      <c r="GQ3" t="s">
        <v>205</v>
      </c>
      <c r="GR3" t="s">
        <v>206</v>
      </c>
      <c r="GS3" t="s">
        <v>207</v>
      </c>
      <c r="GT3" t="s">
        <v>208</v>
      </c>
      <c r="GU3" t="s">
        <v>209</v>
      </c>
      <c r="GV3" t="s">
        <v>210</v>
      </c>
      <c r="GW3" t="s">
        <v>211</v>
      </c>
      <c r="GX3" t="s">
        <v>212</v>
      </c>
      <c r="GY3" t="s">
        <v>213</v>
      </c>
      <c r="GZ3" t="s">
        <v>214</v>
      </c>
      <c r="HA3" t="s">
        <v>215</v>
      </c>
      <c r="HB3" t="s">
        <v>216</v>
      </c>
      <c r="HC3" t="s">
        <v>217</v>
      </c>
      <c r="HD3" t="s">
        <v>218</v>
      </c>
      <c r="HE3" t="s">
        <v>219</v>
      </c>
      <c r="HF3" t="s">
        <v>220</v>
      </c>
      <c r="HG3" t="s">
        <v>221</v>
      </c>
      <c r="HH3" t="s">
        <v>222</v>
      </c>
      <c r="HI3" t="s">
        <v>223</v>
      </c>
      <c r="HJ3" t="s">
        <v>224</v>
      </c>
      <c r="HK3" t="s">
        <v>225</v>
      </c>
      <c r="HL3" t="s">
        <v>226</v>
      </c>
      <c r="HM3" t="s">
        <v>227</v>
      </c>
      <c r="HN3" t="s">
        <v>228</v>
      </c>
      <c r="HO3" t="s">
        <v>229</v>
      </c>
      <c r="HP3" t="s">
        <v>230</v>
      </c>
      <c r="HQ3" t="s">
        <v>231</v>
      </c>
      <c r="HR3" t="s">
        <v>232</v>
      </c>
      <c r="HS3" t="s">
        <v>233</v>
      </c>
      <c r="HT3" t="s">
        <v>234</v>
      </c>
      <c r="HU3" t="s">
        <v>235</v>
      </c>
      <c r="HV3" t="s">
        <v>236</v>
      </c>
      <c r="HW3" t="s">
        <v>237</v>
      </c>
      <c r="HX3" t="s">
        <v>238</v>
      </c>
      <c r="HY3" t="s">
        <v>239</v>
      </c>
      <c r="HZ3" t="s">
        <v>240</v>
      </c>
      <c r="IA3" t="s">
        <v>241</v>
      </c>
      <c r="IB3" t="s">
        <v>242</v>
      </c>
      <c r="IC3" t="s">
        <v>243</v>
      </c>
      <c r="ID3" t="s">
        <v>244</v>
      </c>
      <c r="IE3" t="s">
        <v>245</v>
      </c>
      <c r="IF3" t="s">
        <v>246</v>
      </c>
      <c r="IG3" t="s">
        <v>247</v>
      </c>
      <c r="IH3" t="s">
        <v>248</v>
      </c>
      <c r="II3" t="s">
        <v>249</v>
      </c>
      <c r="IJ3" t="s">
        <v>250</v>
      </c>
      <c r="IK3" t="s">
        <v>251</v>
      </c>
      <c r="IL3" t="s">
        <v>252</v>
      </c>
      <c r="IM3" t="s">
        <v>253</v>
      </c>
      <c r="IN3" t="s">
        <v>254</v>
      </c>
      <c r="IO3" t="s">
        <v>255</v>
      </c>
      <c r="IP3" t="s">
        <v>256</v>
      </c>
      <c r="IQ3" t="s">
        <v>257</v>
      </c>
      <c r="IR3" t="s">
        <v>258</v>
      </c>
      <c r="IS3" t="s">
        <v>259</v>
      </c>
      <c r="IT3" t="s">
        <v>260</v>
      </c>
      <c r="IU3" t="s">
        <v>261</v>
      </c>
      <c r="IV3" t="s">
        <v>262</v>
      </c>
      <c r="IW3" t="s">
        <v>263</v>
      </c>
      <c r="IX3" t="s">
        <v>264</v>
      </c>
      <c r="IY3" t="s">
        <v>265</v>
      </c>
      <c r="IZ3" t="s">
        <v>266</v>
      </c>
      <c r="JA3" t="s">
        <v>267</v>
      </c>
      <c r="JB3" t="s">
        <v>268</v>
      </c>
      <c r="JC3" t="s">
        <v>269</v>
      </c>
      <c r="JD3" t="s">
        <v>270</v>
      </c>
      <c r="JE3" t="s">
        <v>271</v>
      </c>
      <c r="JF3" t="s">
        <v>272</v>
      </c>
      <c r="JG3" t="s">
        <v>273</v>
      </c>
      <c r="JH3" t="s">
        <v>274</v>
      </c>
      <c r="JI3" t="s">
        <v>275</v>
      </c>
      <c r="JJ3" t="s">
        <v>276</v>
      </c>
      <c r="JK3" t="s">
        <v>277</v>
      </c>
      <c r="JL3" t="s">
        <v>278</v>
      </c>
      <c r="JM3" t="s">
        <v>279</v>
      </c>
      <c r="JN3" t="s">
        <v>280</v>
      </c>
      <c r="JO3" t="s">
        <v>281</v>
      </c>
      <c r="JP3" t="s">
        <v>282</v>
      </c>
      <c r="JQ3" t="s">
        <v>283</v>
      </c>
      <c r="JR3" t="s">
        <v>284</v>
      </c>
      <c r="JS3" t="s">
        <v>285</v>
      </c>
      <c r="JT3" t="s">
        <v>286</v>
      </c>
      <c r="JU3" t="s">
        <v>287</v>
      </c>
      <c r="JV3" t="s">
        <v>288</v>
      </c>
      <c r="JW3" t="s">
        <v>289</v>
      </c>
      <c r="JX3" t="s">
        <v>290</v>
      </c>
      <c r="JY3" t="s">
        <v>291</v>
      </c>
      <c r="JZ3" t="s">
        <v>292</v>
      </c>
      <c r="KA3" t="s">
        <v>293</v>
      </c>
      <c r="KB3" t="s">
        <v>294</v>
      </c>
      <c r="KC3" t="s">
        <v>295</v>
      </c>
      <c r="KD3" t="s">
        <v>296</v>
      </c>
      <c r="KE3" t="s">
        <v>297</v>
      </c>
      <c r="KF3" t="s">
        <v>298</v>
      </c>
      <c r="KG3" t="s">
        <v>299</v>
      </c>
      <c r="KH3" t="s">
        <v>300</v>
      </c>
      <c r="KI3" t="s">
        <v>301</v>
      </c>
      <c r="KJ3" t="s">
        <v>302</v>
      </c>
      <c r="KK3" t="s">
        <v>303</v>
      </c>
      <c r="KL3" t="s">
        <v>304</v>
      </c>
      <c r="KM3" t="s">
        <v>305</v>
      </c>
      <c r="KN3" t="s">
        <v>306</v>
      </c>
      <c r="KO3" t="s">
        <v>307</v>
      </c>
      <c r="KP3" t="s">
        <v>308</v>
      </c>
      <c r="KQ3" t="s">
        <v>309</v>
      </c>
      <c r="KR3" t="s">
        <v>310</v>
      </c>
      <c r="KS3" t="s">
        <v>311</v>
      </c>
      <c r="KT3" t="s">
        <v>312</v>
      </c>
      <c r="KU3" t="s">
        <v>313</v>
      </c>
      <c r="KV3" t="s">
        <v>314</v>
      </c>
      <c r="KW3" t="s">
        <v>315</v>
      </c>
      <c r="KX3" t="s">
        <v>316</v>
      </c>
      <c r="KY3" t="s">
        <v>317</v>
      </c>
      <c r="KZ3" t="s">
        <v>318</v>
      </c>
      <c r="LA3" t="s">
        <v>319</v>
      </c>
      <c r="LB3" t="s">
        <v>320</v>
      </c>
      <c r="LC3" t="s">
        <v>321</v>
      </c>
      <c r="LD3" t="s">
        <v>322</v>
      </c>
      <c r="LE3" t="s">
        <v>323</v>
      </c>
      <c r="LF3" t="s">
        <v>324</v>
      </c>
      <c r="LG3" t="s">
        <v>325</v>
      </c>
      <c r="LH3" t="s">
        <v>326</v>
      </c>
      <c r="LI3" t="s">
        <v>327</v>
      </c>
      <c r="LJ3" t="s">
        <v>328</v>
      </c>
      <c r="LK3" t="s">
        <v>329</v>
      </c>
      <c r="LL3" t="s">
        <v>330</v>
      </c>
      <c r="LM3" t="s">
        <v>331</v>
      </c>
      <c r="LN3" t="s">
        <v>332</v>
      </c>
      <c r="LO3" t="s">
        <v>333</v>
      </c>
      <c r="LP3" t="s">
        <v>334</v>
      </c>
      <c r="LQ3" t="s">
        <v>335</v>
      </c>
      <c r="LR3" t="s">
        <v>336</v>
      </c>
      <c r="LS3" t="s">
        <v>337</v>
      </c>
      <c r="LT3" t="s">
        <v>338</v>
      </c>
      <c r="LU3" t="s">
        <v>339</v>
      </c>
      <c r="LV3" t="s">
        <v>340</v>
      </c>
      <c r="LW3" t="s">
        <v>341</v>
      </c>
      <c r="LX3" t="s">
        <v>342</v>
      </c>
      <c r="LY3" t="s">
        <v>343</v>
      </c>
      <c r="LZ3" t="s">
        <v>344</v>
      </c>
      <c r="MA3" t="s">
        <v>345</v>
      </c>
      <c r="MB3" t="s">
        <v>346</v>
      </c>
      <c r="MC3" t="s">
        <v>347</v>
      </c>
      <c r="MD3" t="s">
        <v>348</v>
      </c>
      <c r="ME3" t="s">
        <v>349</v>
      </c>
      <c r="MF3" t="s">
        <v>350</v>
      </c>
      <c r="MG3" t="s">
        <v>351</v>
      </c>
      <c r="MH3" t="s">
        <v>352</v>
      </c>
      <c r="MI3" t="s">
        <v>353</v>
      </c>
      <c r="MJ3" t="s">
        <v>354</v>
      </c>
      <c r="MK3" t="s">
        <v>355</v>
      </c>
      <c r="ML3" t="s">
        <v>356</v>
      </c>
      <c r="MM3" t="s">
        <v>357</v>
      </c>
      <c r="MN3" t="s">
        <v>358</v>
      </c>
      <c r="MO3" t="s">
        <v>359</v>
      </c>
      <c r="MP3" t="s">
        <v>360</v>
      </c>
      <c r="MQ3" t="s">
        <v>361</v>
      </c>
      <c r="MR3" t="s">
        <v>362</v>
      </c>
      <c r="MS3" t="s">
        <v>363</v>
      </c>
      <c r="MT3" t="s">
        <v>364</v>
      </c>
      <c r="MU3" t="s">
        <v>365</v>
      </c>
      <c r="MV3" t="s">
        <v>366</v>
      </c>
      <c r="MW3" t="s">
        <v>367</v>
      </c>
      <c r="MX3" t="s">
        <v>368</v>
      </c>
      <c r="MY3" t="s">
        <v>369</v>
      </c>
      <c r="MZ3" t="s">
        <v>370</v>
      </c>
      <c r="NA3" t="s">
        <v>371</v>
      </c>
      <c r="NB3" t="s">
        <v>372</v>
      </c>
      <c r="NC3" t="s">
        <v>373</v>
      </c>
    </row>
    <row r="4" spans="1:367">
      <c r="A4" t="s">
        <v>643</v>
      </c>
      <c r="B4" t="s">
        <v>574</v>
      </c>
      <c r="C4" s="10">
        <v>0</v>
      </c>
      <c r="D4" s="10">
        <v>0</v>
      </c>
      <c r="E4" s="10">
        <v>0</v>
      </c>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0</v>
      </c>
      <c r="AH4" s="10">
        <v>0</v>
      </c>
      <c r="AI4" s="10">
        <v>0</v>
      </c>
      <c r="AJ4" s="10">
        <v>0</v>
      </c>
      <c r="AK4" s="10">
        <v>0</v>
      </c>
      <c r="AL4" s="10">
        <v>0</v>
      </c>
      <c r="AM4" s="10">
        <v>0</v>
      </c>
      <c r="AN4" s="10">
        <v>0</v>
      </c>
      <c r="AO4" s="10">
        <v>0</v>
      </c>
      <c r="AP4" s="10">
        <v>0</v>
      </c>
      <c r="AQ4" s="10">
        <v>0</v>
      </c>
      <c r="AR4" s="10">
        <v>0</v>
      </c>
      <c r="AS4" s="10">
        <v>0</v>
      </c>
      <c r="AT4" s="10">
        <v>0</v>
      </c>
      <c r="AU4" s="10">
        <v>0</v>
      </c>
      <c r="AV4" s="10">
        <v>0</v>
      </c>
      <c r="AW4" s="10">
        <v>0</v>
      </c>
      <c r="AX4" s="10">
        <v>0</v>
      </c>
      <c r="AY4" s="10">
        <v>0</v>
      </c>
      <c r="AZ4" s="10">
        <v>0</v>
      </c>
      <c r="BA4" s="10">
        <v>0</v>
      </c>
      <c r="BB4" s="10">
        <v>0</v>
      </c>
      <c r="BC4" s="10">
        <v>0</v>
      </c>
      <c r="BD4" s="10">
        <v>0</v>
      </c>
      <c r="BE4" s="10">
        <v>0</v>
      </c>
      <c r="BF4" s="10">
        <v>0</v>
      </c>
      <c r="BG4" s="10">
        <v>0</v>
      </c>
      <c r="BH4" s="10">
        <v>0</v>
      </c>
      <c r="BI4" s="10">
        <v>0</v>
      </c>
      <c r="BJ4" s="10">
        <v>0</v>
      </c>
      <c r="BK4" s="10">
        <v>0</v>
      </c>
      <c r="BL4" s="10">
        <v>0</v>
      </c>
      <c r="BM4" s="10">
        <v>0</v>
      </c>
      <c r="BN4" s="10">
        <v>0</v>
      </c>
      <c r="BO4" s="10">
        <v>0</v>
      </c>
      <c r="BP4" s="10">
        <v>0</v>
      </c>
      <c r="BQ4" s="10">
        <v>0</v>
      </c>
      <c r="BR4" s="10">
        <v>0</v>
      </c>
      <c r="BS4" s="10">
        <v>0</v>
      </c>
      <c r="BT4" s="10">
        <v>0</v>
      </c>
      <c r="BU4" s="10">
        <v>0</v>
      </c>
      <c r="BV4" s="10">
        <v>0</v>
      </c>
      <c r="BW4" s="10">
        <v>1.1480000000000001E-2</v>
      </c>
      <c r="BX4" s="10">
        <v>0</v>
      </c>
      <c r="BY4" s="10">
        <v>0</v>
      </c>
      <c r="BZ4" s="10">
        <v>0</v>
      </c>
      <c r="CA4" s="10">
        <v>0</v>
      </c>
      <c r="CB4" s="10">
        <v>0</v>
      </c>
      <c r="CC4" s="10">
        <v>0</v>
      </c>
      <c r="CD4" s="10">
        <v>4.7999999999999996E-3</v>
      </c>
      <c r="CE4" s="10">
        <v>0</v>
      </c>
      <c r="CF4" s="10">
        <v>0</v>
      </c>
      <c r="CG4" s="10">
        <v>0</v>
      </c>
      <c r="CH4" s="10">
        <v>0</v>
      </c>
      <c r="CI4" s="10">
        <v>0</v>
      </c>
      <c r="CJ4" s="10">
        <v>0</v>
      </c>
      <c r="CK4" s="10">
        <v>0</v>
      </c>
      <c r="CL4" s="10">
        <v>0</v>
      </c>
      <c r="CM4" s="10">
        <v>0</v>
      </c>
      <c r="CN4" s="10">
        <v>0</v>
      </c>
      <c r="CO4" s="10">
        <v>0</v>
      </c>
      <c r="CP4" s="10">
        <v>0</v>
      </c>
      <c r="CQ4" s="10">
        <v>0</v>
      </c>
      <c r="CR4" s="10">
        <v>0</v>
      </c>
      <c r="CS4" s="10">
        <v>0</v>
      </c>
      <c r="CT4" s="10">
        <v>0</v>
      </c>
      <c r="CU4" s="10">
        <v>0</v>
      </c>
      <c r="CV4" s="10">
        <v>0</v>
      </c>
      <c r="CW4" s="10">
        <v>0</v>
      </c>
      <c r="CX4" s="10">
        <v>0</v>
      </c>
      <c r="CY4" s="10">
        <v>0</v>
      </c>
      <c r="CZ4" s="10">
        <v>0</v>
      </c>
      <c r="DA4" s="10">
        <v>0</v>
      </c>
      <c r="DB4" s="10">
        <v>0</v>
      </c>
      <c r="DC4" s="10">
        <v>0</v>
      </c>
      <c r="DD4" s="10">
        <v>0</v>
      </c>
      <c r="DE4" s="10">
        <v>0</v>
      </c>
      <c r="DF4" s="10">
        <v>0</v>
      </c>
      <c r="DG4" s="10">
        <v>0</v>
      </c>
      <c r="DH4" s="10">
        <v>0</v>
      </c>
      <c r="DI4" s="10">
        <v>0</v>
      </c>
      <c r="DJ4" s="10">
        <v>0</v>
      </c>
      <c r="DK4" s="10">
        <v>0</v>
      </c>
      <c r="DL4" s="10">
        <v>0</v>
      </c>
      <c r="DM4" s="10">
        <v>0</v>
      </c>
      <c r="DN4" s="10">
        <v>0</v>
      </c>
      <c r="DO4" s="10">
        <v>0</v>
      </c>
      <c r="DP4" s="10">
        <v>0</v>
      </c>
      <c r="DQ4" s="10">
        <v>0</v>
      </c>
      <c r="DR4" s="10">
        <v>0</v>
      </c>
      <c r="DS4" s="10">
        <v>0</v>
      </c>
      <c r="DT4" s="10">
        <v>0</v>
      </c>
      <c r="DU4" s="10">
        <v>0</v>
      </c>
      <c r="DV4" s="10">
        <v>0</v>
      </c>
      <c r="DW4" s="10">
        <v>0</v>
      </c>
      <c r="DX4" s="10">
        <v>0</v>
      </c>
      <c r="DY4" s="10">
        <v>0</v>
      </c>
      <c r="DZ4" s="10">
        <v>0</v>
      </c>
      <c r="EA4" s="10">
        <v>0</v>
      </c>
      <c r="EB4" s="10">
        <v>0</v>
      </c>
      <c r="EC4" s="10">
        <v>0</v>
      </c>
      <c r="ED4" s="10">
        <v>0</v>
      </c>
      <c r="EE4" s="10">
        <v>0</v>
      </c>
      <c r="EF4" s="10">
        <v>0</v>
      </c>
      <c r="EG4" s="10">
        <v>0</v>
      </c>
      <c r="EH4" s="10">
        <v>0</v>
      </c>
      <c r="EI4" s="10">
        <v>0</v>
      </c>
      <c r="EJ4" s="10">
        <v>0</v>
      </c>
      <c r="EK4" s="10">
        <v>0</v>
      </c>
      <c r="EL4" s="10">
        <v>0</v>
      </c>
      <c r="EM4" s="10">
        <v>0</v>
      </c>
      <c r="EN4" s="10">
        <v>0</v>
      </c>
      <c r="EO4" s="10">
        <v>0</v>
      </c>
      <c r="EP4" s="10">
        <v>0</v>
      </c>
      <c r="EQ4" s="10">
        <v>0</v>
      </c>
      <c r="ER4" s="10">
        <v>0</v>
      </c>
      <c r="ES4" s="10">
        <v>0</v>
      </c>
      <c r="ET4" s="10">
        <v>0</v>
      </c>
      <c r="EU4" s="10">
        <v>0</v>
      </c>
      <c r="EV4" s="10">
        <v>0</v>
      </c>
      <c r="EW4" s="10">
        <v>0</v>
      </c>
      <c r="EX4" s="10">
        <v>0</v>
      </c>
      <c r="EY4" s="10">
        <v>0</v>
      </c>
      <c r="EZ4" s="10">
        <v>0</v>
      </c>
      <c r="FA4" s="10">
        <v>0</v>
      </c>
      <c r="FB4" s="10">
        <v>0</v>
      </c>
      <c r="FC4" s="10">
        <v>0</v>
      </c>
      <c r="FD4" s="10">
        <v>0</v>
      </c>
      <c r="FE4" s="10">
        <v>0</v>
      </c>
      <c r="FF4" s="10">
        <v>0</v>
      </c>
      <c r="FG4" s="10">
        <v>0</v>
      </c>
      <c r="FH4" s="10">
        <v>0</v>
      </c>
      <c r="FI4" s="10">
        <v>0</v>
      </c>
      <c r="FJ4" s="10">
        <v>0</v>
      </c>
      <c r="FK4" s="10">
        <v>0</v>
      </c>
      <c r="FL4" s="10">
        <v>0</v>
      </c>
      <c r="FM4" s="10">
        <v>0</v>
      </c>
      <c r="FN4" s="10">
        <v>0</v>
      </c>
      <c r="FO4" s="10">
        <v>0</v>
      </c>
      <c r="FP4" s="10">
        <v>0</v>
      </c>
      <c r="FQ4" s="10">
        <v>0</v>
      </c>
      <c r="FR4" s="10">
        <v>0</v>
      </c>
      <c r="FS4" s="10">
        <v>0</v>
      </c>
      <c r="FT4" s="10">
        <v>0</v>
      </c>
      <c r="FU4" s="10">
        <v>0</v>
      </c>
      <c r="FV4" s="10">
        <v>0</v>
      </c>
      <c r="FW4" s="10">
        <v>0</v>
      </c>
      <c r="FX4" s="10">
        <v>0</v>
      </c>
      <c r="FY4" s="10">
        <v>0</v>
      </c>
      <c r="FZ4" s="10">
        <v>0</v>
      </c>
      <c r="GA4" s="10">
        <v>0</v>
      </c>
      <c r="GB4" s="10">
        <v>0</v>
      </c>
      <c r="GC4" s="10">
        <v>0</v>
      </c>
      <c r="GD4" s="10">
        <v>0</v>
      </c>
      <c r="GE4" s="10">
        <v>0</v>
      </c>
      <c r="GF4" s="10">
        <v>0</v>
      </c>
      <c r="GG4" s="10">
        <v>0</v>
      </c>
      <c r="GH4" s="10">
        <v>0</v>
      </c>
      <c r="GI4" s="10">
        <v>0</v>
      </c>
      <c r="GJ4" s="10">
        <v>0</v>
      </c>
      <c r="GK4" s="10">
        <v>0</v>
      </c>
      <c r="GL4" s="10">
        <v>0</v>
      </c>
      <c r="GM4" s="10">
        <v>0</v>
      </c>
      <c r="GN4" s="10">
        <v>0</v>
      </c>
      <c r="GO4" s="10">
        <v>0</v>
      </c>
      <c r="GP4" s="10">
        <v>0</v>
      </c>
      <c r="GQ4" s="10">
        <v>0</v>
      </c>
      <c r="GR4" s="10">
        <v>0</v>
      </c>
      <c r="GS4" s="10">
        <v>0</v>
      </c>
      <c r="GT4" s="10">
        <v>0</v>
      </c>
      <c r="GU4" s="10">
        <v>0</v>
      </c>
      <c r="GV4" s="10">
        <v>0</v>
      </c>
      <c r="GW4" s="10">
        <v>0</v>
      </c>
      <c r="GX4" s="10">
        <v>0</v>
      </c>
      <c r="GY4" s="10">
        <v>0</v>
      </c>
      <c r="GZ4" s="10">
        <v>0</v>
      </c>
      <c r="HA4" s="10">
        <v>0</v>
      </c>
      <c r="HB4" s="10">
        <v>0</v>
      </c>
      <c r="HC4" s="10">
        <v>0</v>
      </c>
      <c r="HD4" s="10">
        <v>0</v>
      </c>
      <c r="HE4" s="10">
        <v>0</v>
      </c>
      <c r="HF4" s="10">
        <v>0</v>
      </c>
      <c r="HG4" s="10">
        <v>0</v>
      </c>
      <c r="HH4" s="10">
        <v>0</v>
      </c>
      <c r="HI4" s="10">
        <v>0</v>
      </c>
      <c r="HJ4" s="10">
        <v>0</v>
      </c>
      <c r="HK4" s="10">
        <v>0</v>
      </c>
      <c r="HL4" s="10">
        <v>0</v>
      </c>
      <c r="HM4" s="10">
        <v>0</v>
      </c>
      <c r="HN4" s="10">
        <v>0</v>
      </c>
      <c r="HO4" s="10">
        <v>0</v>
      </c>
      <c r="HP4" s="10">
        <v>0</v>
      </c>
      <c r="HQ4" s="10">
        <v>0</v>
      </c>
      <c r="HR4" s="10">
        <v>0</v>
      </c>
      <c r="HS4" s="10">
        <v>0</v>
      </c>
      <c r="HT4" s="10">
        <v>0</v>
      </c>
      <c r="HU4" s="10">
        <v>0</v>
      </c>
      <c r="HV4" s="10">
        <v>0</v>
      </c>
      <c r="HW4" s="10">
        <v>0</v>
      </c>
      <c r="HX4" s="10">
        <v>0</v>
      </c>
      <c r="HY4" s="10">
        <v>0</v>
      </c>
      <c r="HZ4" s="10">
        <v>0</v>
      </c>
      <c r="IA4" s="10">
        <v>0</v>
      </c>
      <c r="IB4" s="10">
        <v>0</v>
      </c>
      <c r="IC4" s="10">
        <v>0</v>
      </c>
      <c r="ID4" s="10">
        <v>0</v>
      </c>
      <c r="IE4" s="10">
        <v>0</v>
      </c>
      <c r="IF4" s="10">
        <v>0</v>
      </c>
      <c r="IG4" s="10">
        <v>0</v>
      </c>
      <c r="IH4" s="10">
        <v>0</v>
      </c>
      <c r="II4" s="10">
        <v>0</v>
      </c>
      <c r="IJ4" s="10">
        <v>0</v>
      </c>
      <c r="IK4" s="10">
        <v>0</v>
      </c>
      <c r="IL4" s="10">
        <v>0</v>
      </c>
      <c r="IM4" s="10">
        <v>0</v>
      </c>
      <c r="IN4" s="10">
        <v>0</v>
      </c>
      <c r="IO4" s="10">
        <v>1.7340500000000001</v>
      </c>
      <c r="IP4" s="10">
        <v>2.3597800000000002</v>
      </c>
      <c r="IQ4" s="10">
        <v>3.4408699999999999</v>
      </c>
      <c r="IR4" s="10">
        <v>3.78409</v>
      </c>
      <c r="IS4" s="10">
        <v>12.964499999999999</v>
      </c>
      <c r="IT4" s="10">
        <v>13.27135</v>
      </c>
      <c r="IU4" s="10">
        <v>14.26249</v>
      </c>
      <c r="IV4" s="10">
        <v>9.6444899999999993</v>
      </c>
      <c r="IW4" s="10">
        <v>1.05081</v>
      </c>
      <c r="IX4" s="10">
        <v>1.05081</v>
      </c>
      <c r="IY4" s="10">
        <v>0</v>
      </c>
      <c r="IZ4" s="10">
        <v>6.8281099999999997</v>
      </c>
      <c r="JA4" s="10">
        <v>0</v>
      </c>
      <c r="JB4" s="10">
        <v>2.8689200000000001</v>
      </c>
      <c r="JC4" s="10">
        <v>0</v>
      </c>
      <c r="JD4" s="10">
        <v>0</v>
      </c>
      <c r="JE4" s="10">
        <v>0</v>
      </c>
      <c r="JF4" s="10">
        <v>0</v>
      </c>
      <c r="JG4" s="10">
        <v>0</v>
      </c>
      <c r="JH4" s="10">
        <v>5.4000000000000003E-3</v>
      </c>
      <c r="JI4" s="10">
        <v>0</v>
      </c>
      <c r="JJ4" s="10">
        <v>0</v>
      </c>
      <c r="JK4" s="10">
        <v>0</v>
      </c>
      <c r="JL4" s="10">
        <v>0</v>
      </c>
      <c r="JM4" s="10">
        <v>0</v>
      </c>
      <c r="JN4" s="10">
        <v>0</v>
      </c>
      <c r="JO4" s="10">
        <v>0</v>
      </c>
      <c r="JP4" s="10">
        <v>0.53234999999999999</v>
      </c>
      <c r="JQ4" s="10">
        <v>0.53181</v>
      </c>
      <c r="JR4" s="10">
        <v>2.5398999999999998</v>
      </c>
      <c r="JS4" s="10">
        <v>0.53234999999999999</v>
      </c>
      <c r="JT4" s="10">
        <v>0.74424000000000001</v>
      </c>
      <c r="JU4" s="10">
        <v>9.1219900000000003</v>
      </c>
      <c r="JV4" s="10">
        <v>8.9640599999999999</v>
      </c>
      <c r="JW4" s="10">
        <v>8.5160400000000003</v>
      </c>
      <c r="JX4" s="10">
        <v>6.3835199999999999</v>
      </c>
      <c r="JY4" s="10">
        <v>10.962009999999999</v>
      </c>
      <c r="JZ4" s="10">
        <v>0.26207999999999998</v>
      </c>
      <c r="KA4" s="10">
        <v>11.072889999999999</v>
      </c>
      <c r="KB4" s="10">
        <v>12.81776</v>
      </c>
      <c r="KC4" s="10">
        <v>0.53234999999999999</v>
      </c>
      <c r="KD4" s="10">
        <v>0.53234999999999999</v>
      </c>
      <c r="KE4" s="10">
        <v>7.2278099999999998</v>
      </c>
      <c r="KF4" s="10">
        <v>7.6958099999999998</v>
      </c>
      <c r="KG4" s="10">
        <v>8.1845999999999997</v>
      </c>
      <c r="KH4" s="10">
        <v>2.51722</v>
      </c>
      <c r="KI4" s="10">
        <v>7.85046</v>
      </c>
      <c r="KJ4" s="10">
        <v>0.53234999999999999</v>
      </c>
      <c r="KK4" s="10">
        <v>0.26207999999999998</v>
      </c>
      <c r="KL4" s="10">
        <v>0.26207999999999998</v>
      </c>
      <c r="KM4" s="10">
        <v>0.53234999999999999</v>
      </c>
      <c r="KN4" s="10">
        <v>0.53234999999999999</v>
      </c>
      <c r="KO4" s="10">
        <v>0.53234999999999999</v>
      </c>
      <c r="KP4" s="10">
        <v>0.53234999999999999</v>
      </c>
      <c r="KQ4" s="10">
        <v>0.53234999999999999</v>
      </c>
      <c r="KR4" s="10">
        <v>0.53234999999999999</v>
      </c>
      <c r="KS4" s="10">
        <v>0.53234999999999999</v>
      </c>
      <c r="KT4" s="10">
        <v>0.53181</v>
      </c>
      <c r="KU4" s="10">
        <v>0</v>
      </c>
      <c r="KV4" s="10">
        <v>0</v>
      </c>
      <c r="KW4" s="10">
        <v>0</v>
      </c>
      <c r="KX4" s="10">
        <v>0</v>
      </c>
      <c r="KY4" s="10">
        <v>0</v>
      </c>
      <c r="KZ4" s="10">
        <v>0</v>
      </c>
      <c r="LA4" s="10">
        <v>0</v>
      </c>
      <c r="LB4" s="10">
        <v>0</v>
      </c>
      <c r="LC4" s="10">
        <v>0</v>
      </c>
      <c r="LD4" s="10">
        <v>0</v>
      </c>
      <c r="LE4" s="10">
        <v>1.1421300000000001</v>
      </c>
      <c r="LF4" s="10">
        <v>11.789059999999999</v>
      </c>
      <c r="LG4" s="10">
        <v>14.621930000000001</v>
      </c>
      <c r="LH4" s="10">
        <v>3.3435999999999999</v>
      </c>
      <c r="LI4" s="10">
        <v>3.2506300000000001</v>
      </c>
      <c r="LJ4" s="10">
        <v>13.109030000000001</v>
      </c>
      <c r="LK4" s="10">
        <v>14.944660000000001</v>
      </c>
      <c r="LL4" s="10">
        <v>6.3966099999999999</v>
      </c>
      <c r="LM4" s="10">
        <v>0.12098</v>
      </c>
      <c r="LN4" s="10">
        <v>0.26179000000000002</v>
      </c>
      <c r="LO4" s="10">
        <v>0.26179000000000002</v>
      </c>
      <c r="LP4" s="10">
        <v>0.26151999999999997</v>
      </c>
      <c r="LQ4" s="10">
        <v>0.26151999999999997</v>
      </c>
      <c r="LR4" s="10">
        <v>0.26151999999999997</v>
      </c>
      <c r="LS4" s="10">
        <v>0.26151999999999997</v>
      </c>
      <c r="LT4" s="10">
        <v>0.26179000000000002</v>
      </c>
      <c r="LU4" s="10">
        <v>0.26151999999999997</v>
      </c>
      <c r="LV4" s="10">
        <v>3.6905700000000001</v>
      </c>
      <c r="LW4" s="10">
        <v>3.1985000000000001</v>
      </c>
      <c r="LX4" s="10">
        <v>6.5503900000000002</v>
      </c>
      <c r="LY4" s="10">
        <v>6.0929200000000003</v>
      </c>
      <c r="LZ4" s="10">
        <v>0</v>
      </c>
      <c r="MA4" s="10">
        <v>0</v>
      </c>
      <c r="MB4" s="10">
        <v>0</v>
      </c>
      <c r="MC4" s="10">
        <v>0</v>
      </c>
      <c r="MD4" s="10">
        <v>0</v>
      </c>
      <c r="ME4" s="10">
        <v>0</v>
      </c>
      <c r="MF4" s="10">
        <v>0</v>
      </c>
      <c r="MG4" s="10">
        <v>0</v>
      </c>
      <c r="MH4" s="10">
        <v>0</v>
      </c>
      <c r="MI4" s="10">
        <v>4.3797300000000003</v>
      </c>
      <c r="MJ4" s="10">
        <v>8.5776299999999992</v>
      </c>
      <c r="MK4" s="10">
        <v>1.3981300000000001</v>
      </c>
      <c r="ML4" s="10">
        <v>23.7514</v>
      </c>
      <c r="MM4" s="10">
        <v>0</v>
      </c>
      <c r="MN4" s="10">
        <v>1.51532</v>
      </c>
      <c r="MO4" s="10">
        <v>9.1031399999999998</v>
      </c>
      <c r="MP4" s="10">
        <v>0</v>
      </c>
      <c r="MQ4" s="10">
        <v>0</v>
      </c>
      <c r="MR4" s="10">
        <v>0</v>
      </c>
      <c r="MS4" s="10">
        <v>0.73928000000000005</v>
      </c>
      <c r="MT4" s="10">
        <v>2.7690100000000002</v>
      </c>
      <c r="MU4" s="10">
        <v>9.6456700000000009</v>
      </c>
      <c r="MV4" s="10">
        <v>6.7068500000000002</v>
      </c>
      <c r="MW4" s="10">
        <v>31.397469999999998</v>
      </c>
      <c r="MX4" s="10">
        <v>39.946829999999999</v>
      </c>
      <c r="MY4" s="10">
        <v>62.149540000000002</v>
      </c>
      <c r="MZ4" s="10">
        <v>61.51444</v>
      </c>
      <c r="NA4" s="10">
        <v>53.000340000000001</v>
      </c>
      <c r="NB4" s="10">
        <v>64.714410000000001</v>
      </c>
      <c r="NC4" s="10">
        <v>67.926019999999994</v>
      </c>
    </row>
    <row r="5" spans="1:367">
      <c r="B5" t="s">
        <v>570</v>
      </c>
      <c r="C5" s="10">
        <v>67.370959999999997</v>
      </c>
      <c r="D5" s="10">
        <v>48.426760000000002</v>
      </c>
      <c r="E5" s="10">
        <v>51.580419999999997</v>
      </c>
      <c r="F5" s="10">
        <v>30.949539999999999</v>
      </c>
      <c r="G5" s="10">
        <v>38.632599999999996</v>
      </c>
      <c r="H5" s="10">
        <v>22.83493</v>
      </c>
      <c r="I5" s="10">
        <v>31.894179999999999</v>
      </c>
      <c r="J5" s="10">
        <v>41.460830000000001</v>
      </c>
      <c r="K5" s="10">
        <v>32.823680000000003</v>
      </c>
      <c r="L5" s="10">
        <v>34.908760000000001</v>
      </c>
      <c r="M5" s="10">
        <v>21.346679999999999</v>
      </c>
      <c r="N5" s="10">
        <v>10.087070000000001</v>
      </c>
      <c r="O5" s="10">
        <v>17.634180000000001</v>
      </c>
      <c r="P5" s="10">
        <v>48.041159999999998</v>
      </c>
      <c r="Q5" s="10">
        <v>33.083489999999998</v>
      </c>
      <c r="R5" s="10">
        <v>30.19933</v>
      </c>
      <c r="S5" s="10">
        <v>45.18676</v>
      </c>
      <c r="T5" s="10">
        <v>50.368099999999998</v>
      </c>
      <c r="U5" s="10">
        <v>63.18938</v>
      </c>
      <c r="V5" s="10">
        <v>49.205359999999999</v>
      </c>
      <c r="W5" s="10">
        <v>46.375799999999998</v>
      </c>
      <c r="X5" s="10">
        <v>32.092460000000003</v>
      </c>
      <c r="Y5" s="10">
        <v>34.100940000000001</v>
      </c>
      <c r="Z5" s="10">
        <v>36.270539999999997</v>
      </c>
      <c r="AA5" s="10">
        <v>50.500779999999999</v>
      </c>
      <c r="AB5" s="10">
        <v>51.539209999999997</v>
      </c>
      <c r="AC5" s="10">
        <v>50.435310000000001</v>
      </c>
      <c r="AD5" s="10">
        <v>49.077060000000003</v>
      </c>
      <c r="AE5" s="10">
        <v>32.395949999999999</v>
      </c>
      <c r="AF5" s="10">
        <v>43.040019999999998</v>
      </c>
      <c r="AG5" s="10">
        <v>43.957949999999997</v>
      </c>
      <c r="AH5" s="10">
        <v>22.356549999999999</v>
      </c>
      <c r="AI5" s="10">
        <v>0.90932000000000002</v>
      </c>
      <c r="AJ5" s="10">
        <v>0</v>
      </c>
      <c r="AK5" s="10">
        <v>0</v>
      </c>
      <c r="AL5" s="10">
        <v>9.8999999999999999E-4</v>
      </c>
      <c r="AM5" s="10">
        <v>26.561900000000001</v>
      </c>
      <c r="AN5" s="10">
        <v>27.141100000000002</v>
      </c>
      <c r="AO5" s="10">
        <v>3.25135</v>
      </c>
      <c r="AP5" s="10">
        <v>15.87135</v>
      </c>
      <c r="AQ5" s="10">
        <v>17.702819999999999</v>
      </c>
      <c r="AR5" s="10">
        <v>36.22222</v>
      </c>
      <c r="AS5" s="10">
        <v>58.908799999999999</v>
      </c>
      <c r="AT5" s="10">
        <v>28.633759999999999</v>
      </c>
      <c r="AU5" s="10">
        <v>22.46274</v>
      </c>
      <c r="AV5" s="10">
        <v>6.8540000000000001</v>
      </c>
      <c r="AW5" s="10">
        <v>4.2365599999999999</v>
      </c>
      <c r="AX5" s="10">
        <v>7.36252</v>
      </c>
      <c r="AY5" s="10">
        <v>13.61144</v>
      </c>
      <c r="AZ5" s="10">
        <v>12.60909</v>
      </c>
      <c r="BA5" s="10">
        <v>0.65569999999999995</v>
      </c>
      <c r="BB5" s="10">
        <v>0</v>
      </c>
      <c r="BC5" s="10">
        <v>0</v>
      </c>
      <c r="BD5" s="10">
        <v>0</v>
      </c>
      <c r="BE5" s="10">
        <v>0</v>
      </c>
      <c r="BF5" s="10">
        <v>0</v>
      </c>
      <c r="BG5" s="10">
        <v>0</v>
      </c>
      <c r="BH5" s="10">
        <v>0</v>
      </c>
      <c r="BI5" s="10">
        <v>0</v>
      </c>
      <c r="BJ5" s="10">
        <v>0</v>
      </c>
      <c r="BK5" s="10">
        <v>1.1881200000000001</v>
      </c>
      <c r="BL5" s="10">
        <v>0</v>
      </c>
      <c r="BM5" s="10">
        <v>0</v>
      </c>
      <c r="BN5" s="10">
        <v>0</v>
      </c>
      <c r="BO5" s="10">
        <v>3.2523300000000002</v>
      </c>
      <c r="BP5" s="10">
        <v>0</v>
      </c>
      <c r="BQ5" s="10">
        <v>0</v>
      </c>
      <c r="BR5" s="10">
        <v>0</v>
      </c>
      <c r="BS5" s="10">
        <v>0</v>
      </c>
      <c r="BT5" s="10">
        <v>0</v>
      </c>
      <c r="BU5" s="10">
        <v>0.12268</v>
      </c>
      <c r="BV5" s="10">
        <v>0</v>
      </c>
      <c r="BW5" s="10">
        <v>6.67265</v>
      </c>
      <c r="BX5" s="10">
        <v>0</v>
      </c>
      <c r="BY5" s="10">
        <v>4.1238099999999998</v>
      </c>
      <c r="BZ5" s="10">
        <v>0</v>
      </c>
      <c r="CA5" s="10">
        <v>0</v>
      </c>
      <c r="CB5" s="10">
        <v>0</v>
      </c>
      <c r="CC5" s="10">
        <v>0</v>
      </c>
      <c r="CD5" s="10">
        <v>0</v>
      </c>
      <c r="CE5" s="10">
        <v>0</v>
      </c>
      <c r="CF5" s="10">
        <v>0</v>
      </c>
      <c r="CG5" s="10">
        <v>1.67143</v>
      </c>
      <c r="CH5" s="10">
        <v>4.3140799999999997</v>
      </c>
      <c r="CI5" s="10">
        <v>12.930110000000001</v>
      </c>
      <c r="CJ5" s="10">
        <v>27.334299999999999</v>
      </c>
      <c r="CK5" s="10">
        <v>23.25403</v>
      </c>
      <c r="CL5" s="10">
        <v>30.230509999999999</v>
      </c>
      <c r="CM5" s="10">
        <v>35.857689999999998</v>
      </c>
      <c r="CN5" s="10">
        <v>60.865380000000002</v>
      </c>
      <c r="CO5" s="10">
        <v>59.348799999999997</v>
      </c>
      <c r="CP5" s="10">
        <v>73.713229999999996</v>
      </c>
      <c r="CQ5" s="10">
        <v>66.098349999999996</v>
      </c>
      <c r="CR5" s="10">
        <v>66.200659999999999</v>
      </c>
      <c r="CS5" s="10">
        <v>66.698679999999996</v>
      </c>
      <c r="CT5" s="10">
        <v>40.675519999999999</v>
      </c>
      <c r="CU5" s="10">
        <v>0</v>
      </c>
      <c r="CV5" s="10">
        <v>0</v>
      </c>
      <c r="CW5" s="10">
        <v>7.6175499999999996</v>
      </c>
      <c r="CX5" s="10">
        <v>21.592510000000001</v>
      </c>
      <c r="CY5" s="10">
        <v>13.03182</v>
      </c>
      <c r="CZ5" s="10">
        <v>16.023479999999999</v>
      </c>
      <c r="DA5" s="10">
        <v>0</v>
      </c>
      <c r="DB5" s="10">
        <v>1.9133100000000001</v>
      </c>
      <c r="DC5" s="10">
        <v>2.9423599999999999</v>
      </c>
      <c r="DD5" s="10">
        <v>0</v>
      </c>
      <c r="DE5" s="10">
        <v>0</v>
      </c>
      <c r="DF5" s="10">
        <v>0</v>
      </c>
      <c r="DG5" s="10">
        <v>0</v>
      </c>
      <c r="DH5" s="10">
        <v>0</v>
      </c>
      <c r="DI5" s="10">
        <v>0</v>
      </c>
      <c r="DJ5" s="10">
        <v>0</v>
      </c>
      <c r="DK5" s="10">
        <v>0</v>
      </c>
      <c r="DL5" s="10">
        <v>1.1341699999999999</v>
      </c>
      <c r="DM5" s="10">
        <v>3.53721</v>
      </c>
      <c r="DN5" s="10">
        <v>0</v>
      </c>
      <c r="DO5" s="10">
        <v>0</v>
      </c>
      <c r="DP5" s="10">
        <v>1.83538</v>
      </c>
      <c r="DQ5" s="10">
        <v>2.32369</v>
      </c>
      <c r="DR5" s="10">
        <v>2.3853399999999998</v>
      </c>
      <c r="DS5" s="10">
        <v>2.2724799999999998</v>
      </c>
      <c r="DT5" s="10">
        <v>0</v>
      </c>
      <c r="DU5" s="10">
        <v>0.47628999999999999</v>
      </c>
      <c r="DV5" s="10">
        <v>19.528829999999999</v>
      </c>
      <c r="DW5" s="10">
        <v>20.07424</v>
      </c>
      <c r="DX5" s="10">
        <v>30.62246</v>
      </c>
      <c r="DY5" s="10">
        <v>28.748380000000001</v>
      </c>
      <c r="DZ5" s="10">
        <v>27.929349999999999</v>
      </c>
      <c r="EA5" s="10">
        <v>30.392099999999999</v>
      </c>
      <c r="EB5" s="10">
        <v>18.450420000000001</v>
      </c>
      <c r="EC5" s="10">
        <v>27.351739999999999</v>
      </c>
      <c r="ED5" s="10">
        <v>19.625589999999999</v>
      </c>
      <c r="EE5" s="10">
        <v>11.51432</v>
      </c>
      <c r="EF5" s="10">
        <v>12.560510000000001</v>
      </c>
      <c r="EG5" s="10">
        <v>13.19028</v>
      </c>
      <c r="EH5" s="10">
        <v>15.50534</v>
      </c>
      <c r="EI5" s="10">
        <v>10.696199999999999</v>
      </c>
      <c r="EJ5" s="10">
        <v>12.075480000000001</v>
      </c>
      <c r="EK5" s="10">
        <v>12.36786</v>
      </c>
      <c r="EL5" s="10">
        <v>11.57372</v>
      </c>
      <c r="EM5" s="10">
        <v>6.1294700000000004</v>
      </c>
      <c r="EN5" s="10">
        <v>9.0841200000000004</v>
      </c>
      <c r="EO5" s="10">
        <v>11.01985</v>
      </c>
      <c r="EP5" s="10">
        <v>10.27041</v>
      </c>
      <c r="EQ5" s="10">
        <v>16.73151</v>
      </c>
      <c r="ER5" s="10">
        <v>14.941420000000001</v>
      </c>
      <c r="ES5" s="10">
        <v>13.285629999999999</v>
      </c>
      <c r="ET5" s="10">
        <v>17.8691</v>
      </c>
      <c r="EU5" s="10">
        <v>39.143749999999997</v>
      </c>
      <c r="EV5" s="10">
        <v>45.184849999999997</v>
      </c>
      <c r="EW5" s="10">
        <v>27.823889999999999</v>
      </c>
      <c r="EX5" s="10">
        <v>25.137930000000001</v>
      </c>
      <c r="EY5" s="10">
        <v>20.598659999999999</v>
      </c>
      <c r="EZ5" s="10">
        <v>22.104479999999999</v>
      </c>
      <c r="FA5" s="10">
        <v>18.376200000000001</v>
      </c>
      <c r="FB5" s="10">
        <v>15.745290000000001</v>
      </c>
      <c r="FC5" s="10">
        <v>16.996359999999999</v>
      </c>
      <c r="FD5" s="10">
        <v>13.06568</v>
      </c>
      <c r="FE5" s="10">
        <v>27.175350000000002</v>
      </c>
      <c r="FF5" s="10">
        <v>26.80509</v>
      </c>
      <c r="FG5" s="10">
        <v>25.634499999999999</v>
      </c>
      <c r="FH5" s="10">
        <v>34.902509999999999</v>
      </c>
      <c r="FI5" s="10">
        <v>32.104590000000002</v>
      </c>
      <c r="FJ5" s="10">
        <v>25.428879999999999</v>
      </c>
      <c r="FK5" s="10">
        <v>23.06597</v>
      </c>
      <c r="FL5" s="10">
        <v>20.131769999999999</v>
      </c>
      <c r="FM5" s="10">
        <v>19.318680000000001</v>
      </c>
      <c r="FN5" s="10">
        <v>34.915579999999999</v>
      </c>
      <c r="FO5" s="10">
        <v>45.092399999999998</v>
      </c>
      <c r="FP5" s="10">
        <v>54.762050000000002</v>
      </c>
      <c r="FQ5" s="10">
        <v>49.934139999999999</v>
      </c>
      <c r="FR5" s="10">
        <v>32.172849999999997</v>
      </c>
      <c r="FS5" s="10">
        <v>47.978580000000001</v>
      </c>
      <c r="FT5" s="10">
        <v>40.505890000000001</v>
      </c>
      <c r="FU5" s="10">
        <v>51.018459999999997</v>
      </c>
      <c r="FV5" s="10">
        <v>52.252040000000001</v>
      </c>
      <c r="FW5" s="10">
        <v>37.592170000000003</v>
      </c>
      <c r="FX5" s="10">
        <v>32.930970000000002</v>
      </c>
      <c r="FY5" s="10">
        <v>23.226990000000001</v>
      </c>
      <c r="FZ5" s="10">
        <v>14.159470000000001</v>
      </c>
      <c r="GA5" s="10">
        <v>19.114570000000001</v>
      </c>
      <c r="GB5" s="10">
        <v>34.148400000000002</v>
      </c>
      <c r="GC5" s="10">
        <v>52.381480000000003</v>
      </c>
      <c r="GD5" s="10">
        <v>72.357299999999995</v>
      </c>
      <c r="GE5" s="10">
        <v>72.072819999999993</v>
      </c>
      <c r="GF5" s="10">
        <v>70.282880000000006</v>
      </c>
      <c r="GG5" s="10">
        <v>73.266909999999996</v>
      </c>
      <c r="GH5" s="10">
        <v>72.823329999999999</v>
      </c>
      <c r="GI5" s="10">
        <v>71.551349999999999</v>
      </c>
      <c r="GJ5" s="10">
        <v>69.739249999999998</v>
      </c>
      <c r="GK5" s="10">
        <v>73.150679999999994</v>
      </c>
      <c r="GL5" s="10">
        <v>73.559229999999999</v>
      </c>
      <c r="GM5" s="10">
        <v>73.447990000000004</v>
      </c>
      <c r="GN5" s="10">
        <v>73.709540000000004</v>
      </c>
      <c r="GO5" s="10">
        <v>73.491839999999996</v>
      </c>
      <c r="GP5" s="10">
        <v>73.79195</v>
      </c>
      <c r="GQ5" s="10">
        <v>73.817239999999998</v>
      </c>
      <c r="GR5" s="10">
        <v>73.819999999999993</v>
      </c>
      <c r="GS5" s="10">
        <v>73.817629999999994</v>
      </c>
      <c r="GT5" s="10">
        <v>73.136049999999997</v>
      </c>
      <c r="GU5" s="10">
        <v>71.438800000000001</v>
      </c>
      <c r="GV5" s="10">
        <v>73.793679999999995</v>
      </c>
      <c r="GW5" s="10">
        <v>73.794749999999993</v>
      </c>
      <c r="GX5" s="10">
        <v>73.794520000000006</v>
      </c>
      <c r="GY5" s="10">
        <v>73.790520000000001</v>
      </c>
      <c r="GZ5" s="10">
        <v>69.524879999999996</v>
      </c>
      <c r="HA5" s="10">
        <v>38.699759999999998</v>
      </c>
      <c r="HB5" s="10">
        <v>51.641060000000003</v>
      </c>
      <c r="HC5" s="10">
        <v>32.249830000000003</v>
      </c>
      <c r="HD5" s="10">
        <v>43.510280000000002</v>
      </c>
      <c r="HE5" s="10">
        <v>47.564819999999997</v>
      </c>
      <c r="HF5" s="10">
        <v>47.564039999999999</v>
      </c>
      <c r="HG5" s="10">
        <v>47.563270000000003</v>
      </c>
      <c r="HH5" s="10">
        <v>56.164239999999999</v>
      </c>
      <c r="HI5" s="10">
        <v>64.857979999999998</v>
      </c>
      <c r="HJ5" s="10">
        <v>64.858350000000002</v>
      </c>
      <c r="HK5" s="10">
        <v>66.144850000000005</v>
      </c>
      <c r="HL5" s="10">
        <v>67.618930000000006</v>
      </c>
      <c r="HM5" s="10">
        <v>67.542540000000002</v>
      </c>
      <c r="HN5" s="10">
        <v>67.909019999999998</v>
      </c>
      <c r="HO5" s="10">
        <v>67.909019999999998</v>
      </c>
      <c r="HP5" s="10">
        <v>67.821799999999996</v>
      </c>
      <c r="HQ5" s="10">
        <v>67.897800000000004</v>
      </c>
      <c r="HR5" s="10">
        <v>73.540210000000002</v>
      </c>
      <c r="HS5" s="10">
        <v>73.783159999999995</v>
      </c>
      <c r="HT5" s="10">
        <v>73.394710000000003</v>
      </c>
      <c r="HU5" s="10">
        <v>73.790599999999998</v>
      </c>
      <c r="HV5" s="10">
        <v>73.769880000000001</v>
      </c>
      <c r="HW5" s="10">
        <v>73.781260000000003</v>
      </c>
      <c r="HX5" s="10">
        <v>73.768389999999997</v>
      </c>
      <c r="HY5" s="10">
        <v>73.730620000000002</v>
      </c>
      <c r="HZ5" s="10">
        <v>73.469309999999993</v>
      </c>
      <c r="IA5" s="10">
        <v>73.771810000000002</v>
      </c>
      <c r="IB5" s="10">
        <v>73.685019999999994</v>
      </c>
      <c r="IC5" s="10">
        <v>73.589389999999995</v>
      </c>
      <c r="ID5" s="10">
        <v>73.194959999999995</v>
      </c>
      <c r="IE5" s="10">
        <v>73.774760000000001</v>
      </c>
      <c r="IF5" s="10">
        <v>73.773060000000001</v>
      </c>
      <c r="IG5" s="10">
        <v>73.786879999999996</v>
      </c>
      <c r="IH5" s="10">
        <v>73.795680000000004</v>
      </c>
      <c r="II5" s="10">
        <v>73.497579999999999</v>
      </c>
      <c r="IJ5" s="10">
        <v>73.788420000000002</v>
      </c>
      <c r="IK5" s="10">
        <v>73.488020000000006</v>
      </c>
      <c r="IL5" s="10">
        <v>73.661060000000006</v>
      </c>
      <c r="IM5" s="10">
        <v>71.230320000000006</v>
      </c>
      <c r="IN5" s="10">
        <v>73.659289999999999</v>
      </c>
      <c r="IO5" s="10">
        <v>73.65907</v>
      </c>
      <c r="IP5" s="10">
        <v>73.659289999999999</v>
      </c>
      <c r="IQ5" s="10">
        <v>73.659800000000004</v>
      </c>
      <c r="IR5" s="10">
        <v>73.661019999999994</v>
      </c>
      <c r="IS5" s="10">
        <v>73.663420000000002</v>
      </c>
      <c r="IT5" s="10">
        <v>48.92662</v>
      </c>
      <c r="IU5" s="10">
        <v>32.04739</v>
      </c>
      <c r="IV5" s="10">
        <v>60.124220000000001</v>
      </c>
      <c r="IW5" s="10">
        <v>70.102239999999995</v>
      </c>
      <c r="IX5" s="10">
        <v>71.04195</v>
      </c>
      <c r="IY5" s="10">
        <v>71.222369999999998</v>
      </c>
      <c r="IZ5" s="10">
        <v>71.24597</v>
      </c>
      <c r="JA5" s="10">
        <v>71.228920000000002</v>
      </c>
      <c r="JB5" s="10">
        <v>71.226240000000004</v>
      </c>
      <c r="JC5" s="10">
        <v>71.226240000000004</v>
      </c>
      <c r="JD5" s="10">
        <v>71.22645</v>
      </c>
      <c r="JE5" s="10">
        <v>71.224990000000005</v>
      </c>
      <c r="JF5" s="10">
        <v>71.226460000000003</v>
      </c>
      <c r="JG5" s="10">
        <v>71.226010000000002</v>
      </c>
      <c r="JH5" s="10">
        <v>71.226010000000002</v>
      </c>
      <c r="JI5" s="10">
        <v>71.223659999999995</v>
      </c>
      <c r="JJ5" s="10">
        <v>71.223439999999997</v>
      </c>
      <c r="JK5" s="10">
        <v>71.223659999999995</v>
      </c>
      <c r="JL5" s="10">
        <v>71.223659999999995</v>
      </c>
      <c r="JM5" s="10">
        <v>71.244889999999998</v>
      </c>
      <c r="JN5" s="10">
        <v>71.215729999999994</v>
      </c>
      <c r="JO5" s="10">
        <v>72.306420000000003</v>
      </c>
      <c r="JP5" s="10">
        <v>72.6297</v>
      </c>
      <c r="JQ5" s="10">
        <v>73.273179999999996</v>
      </c>
      <c r="JR5" s="10">
        <v>73.2864</v>
      </c>
      <c r="JS5" s="10">
        <v>73.2864</v>
      </c>
      <c r="JT5" s="10">
        <v>73.286150000000006</v>
      </c>
      <c r="JU5" s="10">
        <v>73.286720000000003</v>
      </c>
      <c r="JV5" s="10">
        <v>73.271590000000003</v>
      </c>
      <c r="JW5" s="10">
        <v>67.446799999999996</v>
      </c>
      <c r="JX5" s="10">
        <v>73.286720000000003</v>
      </c>
      <c r="JY5" s="10">
        <v>73.286730000000006</v>
      </c>
      <c r="JZ5" s="10">
        <v>71.899289999999993</v>
      </c>
      <c r="KA5" s="10">
        <v>66.542069999999995</v>
      </c>
      <c r="KB5" s="10">
        <v>73.198840000000004</v>
      </c>
      <c r="KC5" s="10">
        <v>73.286079999999998</v>
      </c>
      <c r="KD5" s="10">
        <v>73.286720000000003</v>
      </c>
      <c r="KE5" s="10">
        <v>73.286730000000006</v>
      </c>
      <c r="KF5" s="10">
        <v>67.692239999999998</v>
      </c>
      <c r="KG5" s="10">
        <v>66.592460000000003</v>
      </c>
      <c r="KH5" s="10">
        <v>60.347110000000001</v>
      </c>
      <c r="KI5" s="10">
        <v>71.457849999999993</v>
      </c>
      <c r="KJ5" s="10">
        <v>58.79833</v>
      </c>
      <c r="KK5" s="10">
        <v>64.756270000000001</v>
      </c>
      <c r="KL5" s="10">
        <v>64.327449999999999</v>
      </c>
      <c r="KM5" s="10">
        <v>60.76961</v>
      </c>
      <c r="KN5" s="10">
        <v>66.19838</v>
      </c>
      <c r="KO5" s="10">
        <v>64.007990000000007</v>
      </c>
      <c r="KP5" s="10">
        <v>62.446910000000003</v>
      </c>
      <c r="KQ5" s="10">
        <v>64.119870000000006</v>
      </c>
      <c r="KR5" s="10">
        <v>71.520240000000001</v>
      </c>
      <c r="KS5" s="10">
        <v>67.382180000000005</v>
      </c>
      <c r="KT5" s="10">
        <v>65.632549999999995</v>
      </c>
      <c r="KU5" s="10">
        <v>67.161789999999996</v>
      </c>
      <c r="KV5" s="10">
        <v>62.189700000000002</v>
      </c>
      <c r="KW5" s="10">
        <v>63.463070000000002</v>
      </c>
      <c r="KX5" s="10">
        <v>33.635150000000003</v>
      </c>
      <c r="KY5" s="10">
        <v>64.383629999999997</v>
      </c>
      <c r="KZ5" s="10">
        <v>69.354169999999996</v>
      </c>
      <c r="LA5" s="10">
        <v>69.085599999999999</v>
      </c>
      <c r="LB5" s="10">
        <v>67.308130000000006</v>
      </c>
      <c r="LC5" s="10">
        <v>71.419300000000007</v>
      </c>
      <c r="LD5" s="10">
        <v>73.318939999999998</v>
      </c>
      <c r="LE5" s="10">
        <v>15.13514</v>
      </c>
      <c r="LF5" s="10">
        <v>73.248429999999999</v>
      </c>
      <c r="LG5" s="10">
        <v>61.197360000000003</v>
      </c>
      <c r="LH5" s="10">
        <v>59.047820000000002</v>
      </c>
      <c r="LI5" s="10">
        <v>64.426779999999994</v>
      </c>
      <c r="LJ5" s="10">
        <v>68.463470000000001</v>
      </c>
      <c r="LK5" s="10">
        <v>64.430040000000005</v>
      </c>
      <c r="LL5" s="10">
        <v>70.515050000000002</v>
      </c>
      <c r="LM5" s="10">
        <v>73.342849999999999</v>
      </c>
      <c r="LN5" s="10">
        <v>71.606759999999994</v>
      </c>
      <c r="LO5" s="10">
        <v>73.206310000000002</v>
      </c>
      <c r="LP5" s="10">
        <v>70.920770000000005</v>
      </c>
      <c r="LQ5" s="10">
        <v>70.831370000000007</v>
      </c>
      <c r="LR5" s="10">
        <v>71.283029999999997</v>
      </c>
      <c r="LS5" s="10">
        <v>71.126649999999998</v>
      </c>
      <c r="LT5" s="10">
        <v>71.200770000000006</v>
      </c>
      <c r="LU5" s="10">
        <v>68.698329999999999</v>
      </c>
      <c r="LV5" s="10">
        <v>70.448560000000001</v>
      </c>
      <c r="LW5" s="10">
        <v>68.94708</v>
      </c>
      <c r="LX5" s="10">
        <v>71.554289999999995</v>
      </c>
      <c r="LY5" s="10">
        <v>71.183340000000001</v>
      </c>
      <c r="LZ5" s="10">
        <v>69.718959999999996</v>
      </c>
      <c r="MA5" s="10">
        <v>60.870040000000003</v>
      </c>
      <c r="MB5" s="10">
        <v>70.197199999999995</v>
      </c>
      <c r="MC5" s="10">
        <v>70.201809999999995</v>
      </c>
      <c r="MD5" s="10">
        <v>67.668210000000002</v>
      </c>
      <c r="ME5" s="10">
        <v>67.704909999999998</v>
      </c>
      <c r="MF5" s="10">
        <v>72.861930000000001</v>
      </c>
      <c r="MG5" s="10">
        <v>70.865809999999996</v>
      </c>
      <c r="MH5" s="10">
        <v>73.328419999999994</v>
      </c>
      <c r="MI5" s="10">
        <v>73.328419999999994</v>
      </c>
      <c r="MJ5" s="10">
        <v>73.328419999999994</v>
      </c>
      <c r="MK5" s="10">
        <v>73.328419999999994</v>
      </c>
      <c r="ML5" s="10">
        <v>58.209389999999999</v>
      </c>
      <c r="MM5" s="10"/>
      <c r="MN5" s="10"/>
      <c r="MO5" s="10"/>
      <c r="MP5" s="10"/>
      <c r="MQ5" s="10"/>
      <c r="MR5" s="10"/>
      <c r="MS5" s="10"/>
      <c r="MT5" s="10"/>
      <c r="MU5" s="10"/>
      <c r="MV5" s="10"/>
      <c r="MW5" s="10"/>
      <c r="MX5" s="10"/>
      <c r="MY5" s="10"/>
      <c r="MZ5" s="10"/>
      <c r="NA5" s="10"/>
      <c r="NB5" s="10"/>
      <c r="NC5" s="10"/>
    </row>
    <row r="6" spans="1:367">
      <c r="A6" t="s">
        <v>644</v>
      </c>
      <c r="B6" t="s">
        <v>574</v>
      </c>
      <c r="C6" s="10">
        <v>5.4855799999999997</v>
      </c>
      <c r="D6" s="10">
        <v>9.6264900000000004</v>
      </c>
      <c r="E6" s="10">
        <v>15.95354</v>
      </c>
      <c r="F6" s="10">
        <v>16.03462</v>
      </c>
      <c r="G6" s="10">
        <v>11.64958</v>
      </c>
      <c r="H6" s="10">
        <v>11.13123</v>
      </c>
      <c r="I6" s="10">
        <v>9.6347500000000004</v>
      </c>
      <c r="J6" s="10">
        <v>10.923780000000001</v>
      </c>
      <c r="K6" s="10">
        <v>13.777089999999999</v>
      </c>
      <c r="L6" s="10">
        <v>13.355790000000001</v>
      </c>
      <c r="M6" s="10">
        <v>12.371549999999999</v>
      </c>
      <c r="N6" s="10">
        <v>10.70579</v>
      </c>
      <c r="O6" s="10">
        <v>10.421329999999999</v>
      </c>
      <c r="P6" s="10">
        <v>9.6426300000000005</v>
      </c>
      <c r="Q6" s="10">
        <v>10.628019999999999</v>
      </c>
      <c r="R6" s="10">
        <v>9.6704399999999993</v>
      </c>
      <c r="S6" s="10">
        <v>9.6264900000000004</v>
      </c>
      <c r="T6" s="10">
        <v>9.6264900000000004</v>
      </c>
      <c r="U6" s="10">
        <v>7.6690699999999996</v>
      </c>
      <c r="V6" s="10">
        <v>4.0000000000000002E-4</v>
      </c>
      <c r="W6" s="10">
        <v>1.6395500000000001</v>
      </c>
      <c r="X6" s="10">
        <v>6.4708100000000002</v>
      </c>
      <c r="Y6" s="10">
        <v>6.9863099999999996</v>
      </c>
      <c r="Z6" s="10">
        <v>11.29546</v>
      </c>
      <c r="AA6" s="10">
        <v>10.964219999999999</v>
      </c>
      <c r="AB6" s="10">
        <v>7.9609100000000002</v>
      </c>
      <c r="AC6" s="10">
        <v>8.2880699999999994</v>
      </c>
      <c r="AD6" s="10">
        <v>9.5250800000000009</v>
      </c>
      <c r="AE6" s="10">
        <v>5.4874200000000002</v>
      </c>
      <c r="AF6" s="10">
        <v>7.5296399999999997</v>
      </c>
      <c r="AG6" s="10">
        <v>0.78613</v>
      </c>
      <c r="AH6" s="10">
        <v>1.6266499999999999</v>
      </c>
      <c r="AI6" s="10">
        <v>0.71467000000000003</v>
      </c>
      <c r="AJ6" s="10">
        <v>9.6478000000000002</v>
      </c>
      <c r="AK6" s="10">
        <v>6.7476000000000003</v>
      </c>
      <c r="AL6" s="10">
        <v>9.2860200000000006</v>
      </c>
      <c r="AM6" s="10">
        <v>4.3113400000000004</v>
      </c>
      <c r="AN6" s="10">
        <v>9.6390799999999999</v>
      </c>
      <c r="AO6" s="10">
        <v>9.1531400000000005</v>
      </c>
      <c r="AP6" s="10">
        <v>7.5322399999999998</v>
      </c>
      <c r="AQ6" s="10">
        <v>3.9569200000000002</v>
      </c>
      <c r="AR6" s="10">
        <v>1.3140000000000001E-2</v>
      </c>
      <c r="AS6" s="10">
        <v>1.3140000000000001E-2</v>
      </c>
      <c r="AT6" s="10">
        <v>0.22936000000000001</v>
      </c>
      <c r="AU6" s="10">
        <v>4.8871900000000004</v>
      </c>
      <c r="AV6" s="10">
        <v>8.7702600000000004</v>
      </c>
      <c r="AW6" s="10">
        <v>4.0131399999999999</v>
      </c>
      <c r="AX6" s="10">
        <v>1.3140000000000001E-2</v>
      </c>
      <c r="AY6" s="10">
        <v>5.8167400000000002</v>
      </c>
      <c r="AZ6" s="10">
        <v>12.234220000000001</v>
      </c>
      <c r="BA6" s="10">
        <v>9.2672799999999995</v>
      </c>
      <c r="BB6" s="10">
        <v>0.89692000000000005</v>
      </c>
      <c r="BC6" s="10">
        <v>2.92584</v>
      </c>
      <c r="BD6" s="10">
        <v>9.6396300000000004</v>
      </c>
      <c r="BE6" s="10">
        <v>9.6396300000000004</v>
      </c>
      <c r="BF6" s="10">
        <v>12.446899999999999</v>
      </c>
      <c r="BG6" s="10">
        <v>28.128900000000002</v>
      </c>
      <c r="BH6" s="10">
        <v>29.407810000000001</v>
      </c>
      <c r="BI6" s="10">
        <v>28.586259999999999</v>
      </c>
      <c r="BJ6" s="10">
        <v>27.986440000000002</v>
      </c>
      <c r="BK6" s="10">
        <v>26.299209999999999</v>
      </c>
      <c r="BL6" s="10">
        <v>28.752140000000001</v>
      </c>
      <c r="BM6" s="10">
        <v>31.50985</v>
      </c>
      <c r="BN6" s="10">
        <v>32.30545</v>
      </c>
      <c r="BO6" s="10">
        <v>32.313079999999999</v>
      </c>
      <c r="BP6" s="10">
        <v>32.301589999999997</v>
      </c>
      <c r="BQ6" s="10">
        <v>32.301589999999997</v>
      </c>
      <c r="BR6" s="10">
        <v>32.163159999999998</v>
      </c>
      <c r="BS6" s="10">
        <v>29.77854</v>
      </c>
      <c r="BT6" s="10">
        <v>19.647790000000001</v>
      </c>
      <c r="BU6" s="10">
        <v>10.318059999999999</v>
      </c>
      <c r="BV6" s="10">
        <v>9.9451400000000003</v>
      </c>
      <c r="BW6" s="10">
        <v>9.6344200000000004</v>
      </c>
      <c r="BX6" s="10">
        <v>9.7079000000000004</v>
      </c>
      <c r="BY6" s="10">
        <v>9.6344899999999996</v>
      </c>
      <c r="BZ6" s="10">
        <v>9.5030699999999992</v>
      </c>
      <c r="CA6" s="10">
        <v>4.4538799999999998</v>
      </c>
      <c r="CB6" s="10">
        <v>8.4639000000000006</v>
      </c>
      <c r="CC6" s="10">
        <v>5.8434600000000003</v>
      </c>
      <c r="CD6" s="10">
        <v>0.15897</v>
      </c>
      <c r="CE6" s="10">
        <v>3.73508</v>
      </c>
      <c r="CF6" s="10">
        <v>9.6257699999999993</v>
      </c>
      <c r="CG6" s="10">
        <v>11.292529999999999</v>
      </c>
      <c r="CH6" s="10">
        <v>7.7752600000000003</v>
      </c>
      <c r="CI6" s="10">
        <v>10.243790000000001</v>
      </c>
      <c r="CJ6" s="10">
        <v>19.00141</v>
      </c>
      <c r="CK6" s="10">
        <v>15.3406</v>
      </c>
      <c r="CL6" s="10">
        <v>19.086010000000002</v>
      </c>
      <c r="CM6" s="10">
        <v>28.983470000000001</v>
      </c>
      <c r="CN6" s="10">
        <v>42.377690000000001</v>
      </c>
      <c r="CO6" s="10">
        <v>56.666020000000003</v>
      </c>
      <c r="CP6" s="10">
        <v>54.185360000000003</v>
      </c>
      <c r="CQ6" s="10">
        <v>76.392189999999999</v>
      </c>
      <c r="CR6" s="10">
        <v>78.193960000000004</v>
      </c>
      <c r="CS6" s="10">
        <v>78.79692</v>
      </c>
      <c r="CT6" s="10">
        <v>79.632369999999995</v>
      </c>
      <c r="CU6" s="10">
        <v>87.943110000000004</v>
      </c>
      <c r="CV6" s="10">
        <v>91.570599999999999</v>
      </c>
      <c r="CW6" s="10">
        <v>71.210430000000002</v>
      </c>
      <c r="CX6" s="10">
        <v>71.987740000000002</v>
      </c>
      <c r="CY6" s="10">
        <v>87.380250000000004</v>
      </c>
      <c r="CZ6" s="10">
        <v>85.677729999999997</v>
      </c>
      <c r="DA6" s="10">
        <v>74.359200000000001</v>
      </c>
      <c r="DB6" s="10">
        <v>87.730800000000002</v>
      </c>
      <c r="DC6" s="10">
        <v>97.194280000000006</v>
      </c>
      <c r="DD6" s="10">
        <v>97.848370000000003</v>
      </c>
      <c r="DE6" s="10">
        <v>93.741069999999993</v>
      </c>
      <c r="DF6" s="10">
        <v>86.325450000000004</v>
      </c>
      <c r="DG6" s="10">
        <v>81.153180000000006</v>
      </c>
      <c r="DH6" s="10">
        <v>85.56671</v>
      </c>
      <c r="DI6" s="10">
        <v>76.819540000000003</v>
      </c>
      <c r="DJ6" s="10">
        <v>64.267070000000004</v>
      </c>
      <c r="DK6" s="10">
        <v>75.462940000000003</v>
      </c>
      <c r="DL6" s="10">
        <v>82.805350000000004</v>
      </c>
      <c r="DM6" s="10">
        <v>81.478120000000004</v>
      </c>
      <c r="DN6" s="10">
        <v>81.478120000000004</v>
      </c>
      <c r="DO6" s="10">
        <v>81.475040000000007</v>
      </c>
      <c r="DP6" s="10">
        <v>81.121780000000001</v>
      </c>
      <c r="DQ6" s="10">
        <v>74.225219999999993</v>
      </c>
      <c r="DR6" s="10">
        <v>51.189959999999999</v>
      </c>
      <c r="DS6" s="10">
        <v>66.265820000000005</v>
      </c>
      <c r="DT6" s="10">
        <v>73.477040000000002</v>
      </c>
      <c r="DU6" s="10">
        <v>70.498199999999997</v>
      </c>
      <c r="DV6" s="10">
        <v>54.063960000000002</v>
      </c>
      <c r="DW6" s="10">
        <v>38.193049999999999</v>
      </c>
      <c r="DX6" s="10">
        <v>37.271859999999997</v>
      </c>
      <c r="DY6" s="10">
        <v>35.924840000000003</v>
      </c>
      <c r="DZ6" s="10">
        <v>37.273229999999998</v>
      </c>
      <c r="EA6" s="10">
        <v>34.141730000000003</v>
      </c>
      <c r="EB6" s="10">
        <v>35.058950000000003</v>
      </c>
      <c r="EC6" s="10">
        <v>51.764040000000001</v>
      </c>
      <c r="ED6" s="10">
        <v>63.912399999999998</v>
      </c>
      <c r="EE6" s="10">
        <v>58.573900000000002</v>
      </c>
      <c r="EF6" s="10">
        <v>37.570480000000003</v>
      </c>
      <c r="EG6" s="10">
        <v>37.991790000000002</v>
      </c>
      <c r="EH6" s="10">
        <v>33.974069999999998</v>
      </c>
      <c r="EI6" s="10">
        <v>32.296639999999996</v>
      </c>
      <c r="EJ6" s="10">
        <v>19.30977</v>
      </c>
      <c r="EK6" s="10">
        <v>9.0000000000000006E-5</v>
      </c>
      <c r="EL6" s="10">
        <v>0.95964000000000005</v>
      </c>
      <c r="EM6" s="10">
        <v>4.1331899999999999</v>
      </c>
      <c r="EN6" s="10">
        <v>12.30463</v>
      </c>
      <c r="EO6" s="10">
        <v>22.954149999999998</v>
      </c>
      <c r="EP6" s="10">
        <v>23.933440000000001</v>
      </c>
      <c r="EQ6" s="10">
        <v>21.313120000000001</v>
      </c>
      <c r="ER6" s="10">
        <v>1.47159</v>
      </c>
      <c r="ES6" s="10">
        <v>0</v>
      </c>
      <c r="ET6" s="10">
        <v>5.1346299999999996</v>
      </c>
      <c r="EU6" s="10">
        <v>8.4979300000000002</v>
      </c>
      <c r="EV6" s="10">
        <v>15.504350000000001</v>
      </c>
      <c r="EW6" s="10">
        <v>18.476600000000001</v>
      </c>
      <c r="EX6" s="10">
        <v>17.600390000000001</v>
      </c>
      <c r="EY6" s="10">
        <v>19.50684</v>
      </c>
      <c r="EZ6" s="10">
        <v>21.835059999999999</v>
      </c>
      <c r="FA6" s="10">
        <v>24.080449999999999</v>
      </c>
      <c r="FB6" s="10">
        <v>25.987580000000001</v>
      </c>
      <c r="FC6" s="10">
        <v>27.820180000000001</v>
      </c>
      <c r="FD6" s="10">
        <v>27.070869999999999</v>
      </c>
      <c r="FE6" s="10">
        <v>29.572289999999999</v>
      </c>
      <c r="FF6" s="10">
        <v>20.565259999999999</v>
      </c>
      <c r="FG6" s="10">
        <v>18.28237</v>
      </c>
      <c r="FH6" s="10">
        <v>19.504719999999999</v>
      </c>
      <c r="FI6" s="10">
        <v>19.49014</v>
      </c>
      <c r="FJ6" s="10">
        <v>17.90737</v>
      </c>
      <c r="FK6" s="10">
        <v>13.758290000000001</v>
      </c>
      <c r="FL6" s="10">
        <v>11.92685</v>
      </c>
      <c r="FM6" s="10">
        <v>0.65207999999999999</v>
      </c>
      <c r="FN6" s="10">
        <v>0.20666999999999999</v>
      </c>
      <c r="FO6" s="10">
        <v>2.5977700000000001</v>
      </c>
      <c r="FP6" s="10">
        <v>4.75352</v>
      </c>
      <c r="FQ6" s="10">
        <v>0.49354999999999999</v>
      </c>
      <c r="FR6" s="10">
        <v>1.0662499999999999</v>
      </c>
      <c r="FS6" s="10">
        <v>1.7559999999999999E-2</v>
      </c>
      <c r="FT6" s="10">
        <v>4.2399999999999998E-3</v>
      </c>
      <c r="FU6" s="10">
        <v>0.56406000000000001</v>
      </c>
      <c r="FV6" s="10">
        <v>0</v>
      </c>
      <c r="FW6" s="10">
        <v>5.7552300000000001</v>
      </c>
      <c r="FX6" s="10">
        <v>9.3324300000000004</v>
      </c>
      <c r="FY6" s="10">
        <v>9.6705100000000002</v>
      </c>
      <c r="FZ6" s="10">
        <v>8.75291</v>
      </c>
      <c r="GA6" s="10">
        <v>9.6734500000000008</v>
      </c>
      <c r="GB6" s="10">
        <v>9.7148000000000003</v>
      </c>
      <c r="GC6" s="10">
        <v>8.7600000000000004E-3</v>
      </c>
      <c r="GD6" s="10">
        <v>1.188E-2</v>
      </c>
      <c r="GE6" s="10">
        <v>8.7600000000000004E-3</v>
      </c>
      <c r="GF6" s="10">
        <v>8.7600000000000004E-3</v>
      </c>
      <c r="GG6" s="10">
        <v>8.7600000000000004E-3</v>
      </c>
      <c r="GH6" s="10">
        <v>8.7600000000000004E-3</v>
      </c>
      <c r="GI6" s="10">
        <v>9.5117200000000004</v>
      </c>
      <c r="GJ6" s="10">
        <v>8.7600000000000004E-3</v>
      </c>
      <c r="GK6" s="10">
        <v>8.7600000000000004E-3</v>
      </c>
      <c r="GL6" s="10">
        <v>8.7600000000000004E-3</v>
      </c>
      <c r="GM6" s="10">
        <v>8.8400000000000006E-3</v>
      </c>
      <c r="GN6" s="10">
        <v>11.70397</v>
      </c>
      <c r="GO6" s="10">
        <v>9.9827200000000005</v>
      </c>
      <c r="GP6" s="10">
        <v>6.2737800000000004</v>
      </c>
      <c r="GQ6" s="10">
        <v>2.56427</v>
      </c>
      <c r="GR6" s="10">
        <v>3.0130699999999999</v>
      </c>
      <c r="GS6" s="10">
        <v>1.17411</v>
      </c>
      <c r="GT6" s="10">
        <v>0.49248999999999998</v>
      </c>
      <c r="GU6" s="10">
        <v>1.0374099999999999</v>
      </c>
      <c r="GV6" s="10">
        <v>0.40891</v>
      </c>
      <c r="GW6" s="10">
        <v>1.0030000000000001E-2</v>
      </c>
      <c r="GX6" s="10">
        <v>1.0200000000000001E-2</v>
      </c>
      <c r="GY6" s="10">
        <v>1.0840000000000001E-2</v>
      </c>
      <c r="GZ6" s="10">
        <v>9.2200000000000008E-3</v>
      </c>
      <c r="HA6" s="10">
        <v>9.2200000000000008E-3</v>
      </c>
      <c r="HB6" s="10">
        <v>1.0840000000000001E-2</v>
      </c>
      <c r="HC6" s="10">
        <v>1.2699999999999999E-2</v>
      </c>
      <c r="HD6" s="10">
        <v>8.7600000000000004E-3</v>
      </c>
      <c r="HE6" s="10">
        <v>1.1650000000000001E-2</v>
      </c>
      <c r="HF6" s="10">
        <v>4.6287000000000003</v>
      </c>
      <c r="HG6" s="10">
        <v>10.28994</v>
      </c>
      <c r="HH6" s="10">
        <v>5.6137300000000003</v>
      </c>
      <c r="HI6" s="10">
        <v>4.3381400000000001</v>
      </c>
      <c r="HJ6" s="10">
        <v>11.343909999999999</v>
      </c>
      <c r="HK6" s="10">
        <v>22.904330000000002</v>
      </c>
      <c r="HL6" s="10">
        <v>11.004200000000001</v>
      </c>
      <c r="HM6" s="10">
        <v>10.65117</v>
      </c>
      <c r="HN6" s="10">
        <v>6.74742</v>
      </c>
      <c r="HO6" s="10">
        <v>1.3703099999999999</v>
      </c>
      <c r="HP6" s="10">
        <v>3.3369999999999997E-2</v>
      </c>
      <c r="HQ6" s="10">
        <v>1.1299999999999999E-3</v>
      </c>
      <c r="HR6" s="10">
        <v>1.2999999999999999E-3</v>
      </c>
      <c r="HS6" s="10">
        <v>0.34747</v>
      </c>
      <c r="HT6" s="10">
        <v>0.17809</v>
      </c>
      <c r="HU6" s="10">
        <v>0</v>
      </c>
      <c r="HV6" s="10">
        <v>1.1800000000000001E-3</v>
      </c>
      <c r="HW6" s="10">
        <v>4.0000000000000002E-4</v>
      </c>
      <c r="HX6" s="10">
        <v>2.1800000000000001E-3</v>
      </c>
      <c r="HY6" s="10">
        <v>1.6999999999999999E-3</v>
      </c>
      <c r="HZ6" s="10">
        <v>8.3000000000000001E-4</v>
      </c>
      <c r="IA6" s="10">
        <v>0.66488999999999998</v>
      </c>
      <c r="IB6" s="10">
        <v>3.7313399999999999</v>
      </c>
      <c r="IC6" s="10">
        <v>3.0937100000000002</v>
      </c>
      <c r="ID6" s="10">
        <v>1.6753</v>
      </c>
      <c r="IE6" s="10">
        <v>7.2580000000000006E-2</v>
      </c>
      <c r="IF6" s="10">
        <v>2.9140199999999998</v>
      </c>
      <c r="IG6" s="10">
        <v>1.30972</v>
      </c>
      <c r="IH6" s="10">
        <v>0</v>
      </c>
      <c r="II6" s="10">
        <v>9.0509999999999993E-2</v>
      </c>
      <c r="IJ6" s="10">
        <v>1.9499999999999999E-3</v>
      </c>
      <c r="IK6" s="10">
        <v>1.9499999999999999E-3</v>
      </c>
      <c r="IL6" s="10">
        <v>3.7799999999999999E-3</v>
      </c>
      <c r="IM6" s="10">
        <v>6.0999999999999997E-4</v>
      </c>
      <c r="IN6" s="10">
        <v>0</v>
      </c>
      <c r="IO6" s="10">
        <v>0</v>
      </c>
      <c r="IP6" s="10">
        <v>0</v>
      </c>
      <c r="IQ6" s="10">
        <v>0</v>
      </c>
      <c r="IR6" s="10">
        <v>0</v>
      </c>
      <c r="IS6" s="10">
        <v>0</v>
      </c>
      <c r="IT6" s="10">
        <v>0</v>
      </c>
      <c r="IU6" s="10">
        <v>0</v>
      </c>
      <c r="IV6" s="10">
        <v>0</v>
      </c>
      <c r="IW6" s="10">
        <v>0</v>
      </c>
      <c r="IX6" s="10">
        <v>0</v>
      </c>
      <c r="IY6" s="10">
        <v>0</v>
      </c>
      <c r="IZ6" s="10">
        <v>0</v>
      </c>
      <c r="JA6" s="10">
        <v>0</v>
      </c>
      <c r="JB6" s="10">
        <v>0</v>
      </c>
      <c r="JC6" s="10">
        <v>0</v>
      </c>
      <c r="JD6" s="10">
        <v>0</v>
      </c>
      <c r="JE6" s="10">
        <v>0</v>
      </c>
      <c r="JF6" s="10">
        <v>0</v>
      </c>
      <c r="JG6" s="10">
        <v>0</v>
      </c>
      <c r="JH6" s="10">
        <v>0</v>
      </c>
      <c r="JI6" s="10">
        <v>0</v>
      </c>
      <c r="JJ6" s="10">
        <v>0</v>
      </c>
      <c r="JK6" s="10">
        <v>0</v>
      </c>
      <c r="JL6" s="10">
        <v>0</v>
      </c>
      <c r="JM6" s="10">
        <v>0</v>
      </c>
      <c r="JN6" s="10">
        <v>0</v>
      </c>
      <c r="JO6" s="10">
        <v>0</v>
      </c>
      <c r="JP6" s="10">
        <v>0</v>
      </c>
      <c r="JQ6" s="10">
        <v>0</v>
      </c>
      <c r="JR6" s="10">
        <v>0</v>
      </c>
      <c r="JS6" s="10">
        <v>0</v>
      </c>
      <c r="JT6" s="10">
        <v>0</v>
      </c>
      <c r="JU6" s="10">
        <v>0</v>
      </c>
      <c r="JV6" s="10">
        <v>0</v>
      </c>
      <c r="JW6" s="10">
        <v>0</v>
      </c>
      <c r="JX6" s="10">
        <v>0</v>
      </c>
      <c r="JY6" s="10">
        <v>0</v>
      </c>
      <c r="JZ6" s="10">
        <v>0</v>
      </c>
      <c r="KA6" s="10">
        <v>0</v>
      </c>
      <c r="KB6" s="10">
        <v>0</v>
      </c>
      <c r="KC6" s="10">
        <v>0</v>
      </c>
      <c r="KD6" s="10">
        <v>0</v>
      </c>
      <c r="KE6" s="10">
        <v>0</v>
      </c>
      <c r="KF6" s="10">
        <v>0</v>
      </c>
      <c r="KG6" s="10">
        <v>0</v>
      </c>
      <c r="KH6" s="10">
        <v>0</v>
      </c>
      <c r="KI6" s="10">
        <v>0</v>
      </c>
      <c r="KJ6" s="10">
        <v>0</v>
      </c>
      <c r="KK6" s="10">
        <v>0</v>
      </c>
      <c r="KL6" s="10">
        <v>0</v>
      </c>
      <c r="KM6" s="10">
        <v>0</v>
      </c>
      <c r="KN6" s="10">
        <v>0</v>
      </c>
      <c r="KO6" s="10">
        <v>0</v>
      </c>
      <c r="KP6" s="10">
        <v>0</v>
      </c>
      <c r="KQ6" s="10">
        <v>0</v>
      </c>
      <c r="KR6" s="10">
        <v>0</v>
      </c>
      <c r="KS6" s="10">
        <v>0</v>
      </c>
      <c r="KT6" s="10">
        <v>0</v>
      </c>
      <c r="KU6" s="10">
        <v>8.4799999999999997E-3</v>
      </c>
      <c r="KV6" s="10">
        <v>3.5400000000000002E-3</v>
      </c>
      <c r="KW6" s="10">
        <v>1.0000000000000001E-5</v>
      </c>
      <c r="KX6" s="10">
        <v>1.0000000000000001E-5</v>
      </c>
      <c r="KY6" s="10">
        <v>1.0000000000000001E-5</v>
      </c>
      <c r="KZ6" s="10">
        <v>1.0000000000000001E-5</v>
      </c>
      <c r="LA6" s="10">
        <v>1.0000000000000001E-5</v>
      </c>
      <c r="LB6" s="10">
        <v>0</v>
      </c>
      <c r="LC6" s="10">
        <v>0</v>
      </c>
      <c r="LD6" s="10">
        <v>0</v>
      </c>
      <c r="LE6" s="10">
        <v>0</v>
      </c>
      <c r="LF6" s="10">
        <v>0</v>
      </c>
      <c r="LG6" s="10">
        <v>0</v>
      </c>
      <c r="LH6" s="10">
        <v>0</v>
      </c>
      <c r="LI6" s="10">
        <v>0</v>
      </c>
      <c r="LJ6" s="10">
        <v>0</v>
      </c>
      <c r="LK6" s="10">
        <v>0</v>
      </c>
      <c r="LL6" s="10">
        <v>0</v>
      </c>
      <c r="LM6" s="10">
        <v>0</v>
      </c>
      <c r="LN6" s="10">
        <v>0</v>
      </c>
      <c r="LO6" s="10">
        <v>0</v>
      </c>
      <c r="LP6" s="10">
        <v>0</v>
      </c>
      <c r="LQ6" s="10">
        <v>0</v>
      </c>
      <c r="LR6" s="10">
        <v>0</v>
      </c>
      <c r="LS6" s="10">
        <v>0</v>
      </c>
      <c r="LT6" s="10">
        <v>0</v>
      </c>
      <c r="LU6" s="10">
        <v>0</v>
      </c>
      <c r="LV6" s="10">
        <v>0</v>
      </c>
      <c r="LW6" s="10">
        <v>0</v>
      </c>
      <c r="LX6" s="10">
        <v>0</v>
      </c>
      <c r="LY6" s="10">
        <v>0</v>
      </c>
      <c r="LZ6" s="10">
        <v>0</v>
      </c>
      <c r="MA6" s="10">
        <v>0</v>
      </c>
      <c r="MB6" s="10">
        <v>0</v>
      </c>
      <c r="MC6" s="10">
        <v>0</v>
      </c>
      <c r="MD6" s="10">
        <v>0</v>
      </c>
      <c r="ME6" s="10">
        <v>0</v>
      </c>
      <c r="MF6" s="10">
        <v>0</v>
      </c>
      <c r="MG6" s="10">
        <v>0</v>
      </c>
      <c r="MH6" s="10">
        <v>0</v>
      </c>
      <c r="MI6" s="10">
        <v>0</v>
      </c>
      <c r="MJ6" s="10">
        <v>0</v>
      </c>
      <c r="MK6" s="10">
        <v>0</v>
      </c>
      <c r="ML6" s="10">
        <v>0</v>
      </c>
      <c r="MM6" s="10">
        <v>0</v>
      </c>
      <c r="MN6" s="10">
        <v>0</v>
      </c>
      <c r="MO6" s="10">
        <v>0</v>
      </c>
      <c r="MP6" s="10">
        <v>0</v>
      </c>
      <c r="MQ6" s="10">
        <v>0</v>
      </c>
      <c r="MR6" s="10">
        <v>0</v>
      </c>
      <c r="MS6" s="10">
        <v>0</v>
      </c>
      <c r="MT6" s="10">
        <v>0</v>
      </c>
      <c r="MU6" s="10">
        <v>0</v>
      </c>
      <c r="MV6" s="10">
        <v>0</v>
      </c>
      <c r="MW6" s="10">
        <v>0</v>
      </c>
      <c r="MX6" s="10">
        <v>0</v>
      </c>
      <c r="MY6" s="10">
        <v>0</v>
      </c>
      <c r="MZ6" s="10">
        <v>0</v>
      </c>
      <c r="NA6" s="10">
        <v>0</v>
      </c>
      <c r="NB6" s="10">
        <v>0</v>
      </c>
      <c r="NC6" s="10">
        <v>0</v>
      </c>
    </row>
    <row r="7" spans="1:367">
      <c r="B7" t="s">
        <v>570</v>
      </c>
      <c r="C7" s="10">
        <v>0</v>
      </c>
      <c r="D7" s="10">
        <v>0</v>
      </c>
      <c r="E7" s="10">
        <v>0</v>
      </c>
      <c r="F7" s="10">
        <v>0</v>
      </c>
      <c r="G7" s="10">
        <v>0</v>
      </c>
      <c r="H7" s="10">
        <v>0</v>
      </c>
      <c r="I7" s="10">
        <v>0</v>
      </c>
      <c r="J7" s="10">
        <v>0</v>
      </c>
      <c r="K7" s="10">
        <v>0</v>
      </c>
      <c r="L7" s="10">
        <v>0</v>
      </c>
      <c r="M7" s="10">
        <v>0</v>
      </c>
      <c r="N7" s="10">
        <v>0</v>
      </c>
      <c r="O7" s="10">
        <v>0</v>
      </c>
      <c r="P7" s="10">
        <v>0</v>
      </c>
      <c r="Q7" s="10">
        <v>0</v>
      </c>
      <c r="R7" s="10">
        <v>0</v>
      </c>
      <c r="S7" s="10">
        <v>0</v>
      </c>
      <c r="T7" s="10">
        <v>0</v>
      </c>
      <c r="U7" s="10">
        <v>0</v>
      </c>
      <c r="V7" s="10">
        <v>0</v>
      </c>
      <c r="W7" s="10">
        <v>0</v>
      </c>
      <c r="X7" s="10">
        <v>0</v>
      </c>
      <c r="Y7" s="10">
        <v>0</v>
      </c>
      <c r="Z7" s="10">
        <v>0</v>
      </c>
      <c r="AA7" s="10">
        <v>0</v>
      </c>
      <c r="AB7" s="10">
        <v>0</v>
      </c>
      <c r="AC7" s="10">
        <v>0</v>
      </c>
      <c r="AD7" s="10">
        <v>0</v>
      </c>
      <c r="AE7" s="10">
        <v>0</v>
      </c>
      <c r="AF7" s="10">
        <v>0</v>
      </c>
      <c r="AG7" s="10">
        <v>0</v>
      </c>
      <c r="AH7" s="10">
        <v>0</v>
      </c>
      <c r="AI7" s="10">
        <v>0</v>
      </c>
      <c r="AJ7" s="10">
        <v>0</v>
      </c>
      <c r="AK7" s="10">
        <v>0</v>
      </c>
      <c r="AL7" s="10">
        <v>0</v>
      </c>
      <c r="AM7" s="10">
        <v>0</v>
      </c>
      <c r="AN7" s="10">
        <v>0</v>
      </c>
      <c r="AO7" s="10">
        <v>0</v>
      </c>
      <c r="AP7" s="10">
        <v>0</v>
      </c>
      <c r="AQ7" s="10">
        <v>0</v>
      </c>
      <c r="AR7" s="10">
        <v>0</v>
      </c>
      <c r="AS7" s="10">
        <v>0</v>
      </c>
      <c r="AT7" s="10">
        <v>0</v>
      </c>
      <c r="AU7" s="10">
        <v>0</v>
      </c>
      <c r="AV7" s="10">
        <v>0</v>
      </c>
      <c r="AW7" s="10">
        <v>0</v>
      </c>
      <c r="AX7" s="10">
        <v>0</v>
      </c>
      <c r="AY7" s="10">
        <v>0</v>
      </c>
      <c r="AZ7" s="10">
        <v>0</v>
      </c>
      <c r="BA7" s="10">
        <v>0</v>
      </c>
      <c r="BB7" s="10">
        <v>0</v>
      </c>
      <c r="BC7" s="10">
        <v>4.9902699999999998</v>
      </c>
      <c r="BD7" s="10">
        <v>7.9397799999999998</v>
      </c>
      <c r="BE7" s="10">
        <v>10.30486</v>
      </c>
      <c r="BF7" s="10">
        <v>13.83677</v>
      </c>
      <c r="BG7" s="10">
        <v>1.0424500000000001</v>
      </c>
      <c r="BH7" s="10">
        <v>10.52162</v>
      </c>
      <c r="BI7" s="10">
        <v>14.761240000000001</v>
      </c>
      <c r="BJ7" s="10">
        <v>15.076029999999999</v>
      </c>
      <c r="BK7" s="10">
        <v>5.5149499999999998</v>
      </c>
      <c r="BL7" s="10">
        <v>9.3589599999999997</v>
      </c>
      <c r="BM7" s="10">
        <v>28.66602</v>
      </c>
      <c r="BN7" s="10">
        <v>20.004619999999999</v>
      </c>
      <c r="BO7" s="10">
        <v>11.39697</v>
      </c>
      <c r="BP7" s="10">
        <v>13.24258</v>
      </c>
      <c r="BQ7" s="10">
        <v>17.684570000000001</v>
      </c>
      <c r="BR7" s="10">
        <v>15.68548</v>
      </c>
      <c r="BS7" s="10">
        <v>24.37688</v>
      </c>
      <c r="BT7" s="10">
        <v>21.06588</v>
      </c>
      <c r="BU7" s="10">
        <v>0.44269999999999998</v>
      </c>
      <c r="BV7" s="10">
        <v>4.0326899999999997</v>
      </c>
      <c r="BW7" s="10">
        <v>1.67414</v>
      </c>
      <c r="BX7" s="10">
        <v>1.1916</v>
      </c>
      <c r="BY7" s="10">
        <v>0.79332999999999998</v>
      </c>
      <c r="BZ7" s="10">
        <v>1.20713</v>
      </c>
      <c r="CA7" s="10">
        <v>9.2018599999999999</v>
      </c>
      <c r="CB7" s="10">
        <v>13.97664</v>
      </c>
      <c r="CC7" s="10">
        <v>10.279769999999999</v>
      </c>
      <c r="CD7" s="10">
        <v>15.97364</v>
      </c>
      <c r="CE7" s="10">
        <v>32.175240000000002</v>
      </c>
      <c r="CF7" s="10">
        <v>25.180440000000001</v>
      </c>
      <c r="CG7" s="10">
        <v>13.945410000000001</v>
      </c>
      <c r="CH7" s="10">
        <v>1.8142400000000001</v>
      </c>
      <c r="CI7" s="10">
        <v>1.6691</v>
      </c>
      <c r="CJ7" s="10">
        <v>0</v>
      </c>
      <c r="CK7" s="10">
        <v>0</v>
      </c>
      <c r="CL7" s="10">
        <v>0</v>
      </c>
      <c r="CM7" s="10">
        <v>0</v>
      </c>
      <c r="CN7" s="10">
        <v>0</v>
      </c>
      <c r="CO7" s="10">
        <v>0</v>
      </c>
      <c r="CP7" s="10">
        <v>0</v>
      </c>
      <c r="CQ7" s="10">
        <v>0</v>
      </c>
      <c r="CR7" s="10">
        <v>0</v>
      </c>
      <c r="CS7" s="10">
        <v>0</v>
      </c>
      <c r="CT7" s="10">
        <v>0</v>
      </c>
      <c r="CU7" s="10">
        <v>5.3342099999999997</v>
      </c>
      <c r="CV7" s="10">
        <v>10.148529999999999</v>
      </c>
      <c r="CW7" s="10">
        <v>2.13565</v>
      </c>
      <c r="CX7" s="10">
        <v>0.33119999999999999</v>
      </c>
      <c r="CY7" s="10">
        <v>0.33119999999999999</v>
      </c>
      <c r="CZ7" s="10">
        <v>3.4963700000000002</v>
      </c>
      <c r="DA7" s="10">
        <v>3.4217200000000001</v>
      </c>
      <c r="DB7" s="10">
        <v>0.33123999999999998</v>
      </c>
      <c r="DC7" s="10">
        <v>2.9688400000000001</v>
      </c>
      <c r="DD7" s="10">
        <v>9.9532500000000006</v>
      </c>
      <c r="DE7" s="10">
        <v>3.4239999999999999</v>
      </c>
      <c r="DF7" s="10">
        <v>2.72661</v>
      </c>
      <c r="DG7" s="10">
        <v>10.565340000000001</v>
      </c>
      <c r="DH7" s="10">
        <v>12.91037</v>
      </c>
      <c r="DI7" s="10">
        <v>3.97024</v>
      </c>
      <c r="DJ7" s="10">
        <v>10.63128</v>
      </c>
      <c r="DK7" s="10">
        <v>7.5467199999999997</v>
      </c>
      <c r="DL7" s="10">
        <v>2.6361699999999999</v>
      </c>
      <c r="DM7" s="10">
        <v>2.6361699999999999</v>
      </c>
      <c r="DN7" s="10">
        <v>6.9510500000000004</v>
      </c>
      <c r="DO7" s="10">
        <v>9.5754599999999996</v>
      </c>
      <c r="DP7" s="10">
        <v>2.3061400000000001</v>
      </c>
      <c r="DQ7" s="10">
        <v>0.12791</v>
      </c>
      <c r="DR7" s="10">
        <v>3.20635</v>
      </c>
      <c r="DS7" s="10">
        <v>0.98531000000000002</v>
      </c>
      <c r="DT7" s="10">
        <v>1.1203799999999999</v>
      </c>
      <c r="DU7" s="10">
        <v>4.2863499999999997</v>
      </c>
      <c r="DV7" s="10">
        <v>0</v>
      </c>
      <c r="DW7" s="10">
        <v>6.1920000000000003E-2</v>
      </c>
      <c r="DX7" s="10">
        <v>6.1920000000000003E-2</v>
      </c>
      <c r="DY7" s="10">
        <v>6.1920000000000003E-2</v>
      </c>
      <c r="DZ7" s="10">
        <v>6.1920000000000003E-2</v>
      </c>
      <c r="EA7" s="10">
        <v>6.1920000000000003E-2</v>
      </c>
      <c r="EB7" s="10">
        <v>6.1920000000000003E-2</v>
      </c>
      <c r="EC7" s="10">
        <v>6.1920000000000003E-2</v>
      </c>
      <c r="ED7" s="10">
        <v>6.1920000000000003E-2</v>
      </c>
      <c r="EE7" s="10">
        <v>6.1920000000000003E-2</v>
      </c>
      <c r="EF7" s="10">
        <v>6.1920000000000003E-2</v>
      </c>
      <c r="EG7" s="10">
        <v>6.1920000000000003E-2</v>
      </c>
      <c r="EH7" s="10">
        <v>6.1920000000000003E-2</v>
      </c>
      <c r="EI7" s="10">
        <v>6.1920000000000003E-2</v>
      </c>
      <c r="EJ7" s="10">
        <v>6.1920000000000003E-2</v>
      </c>
      <c r="EK7" s="10">
        <v>6.1920000000000003E-2</v>
      </c>
      <c r="EL7" s="10">
        <v>6.1920000000000003E-2</v>
      </c>
      <c r="EM7" s="10">
        <v>6.1920000000000003E-2</v>
      </c>
      <c r="EN7" s="10">
        <v>1.2021500000000001</v>
      </c>
      <c r="EO7" s="10">
        <v>6.1920000000000003E-2</v>
      </c>
      <c r="EP7" s="10">
        <v>6.1920000000000003E-2</v>
      </c>
      <c r="EQ7" s="10">
        <v>6.1920000000000003E-2</v>
      </c>
      <c r="ER7" s="10">
        <v>6.1920000000000003E-2</v>
      </c>
      <c r="ES7" s="10">
        <v>6.1920000000000003E-2</v>
      </c>
      <c r="ET7" s="10">
        <v>6.2019999999999999E-2</v>
      </c>
      <c r="EU7" s="10">
        <v>6.1920000000000003E-2</v>
      </c>
      <c r="EV7" s="10">
        <v>6.1920000000000003E-2</v>
      </c>
      <c r="EW7" s="10">
        <v>6.1920000000000003E-2</v>
      </c>
      <c r="EX7" s="10">
        <v>9.0020000000000003E-2</v>
      </c>
      <c r="EY7" s="10">
        <v>9.0020000000000003E-2</v>
      </c>
      <c r="EZ7" s="10">
        <v>9.0020000000000003E-2</v>
      </c>
      <c r="FA7" s="10">
        <v>9.0020000000000003E-2</v>
      </c>
      <c r="FB7" s="10">
        <v>0.17055999999999999</v>
      </c>
      <c r="FC7" s="10">
        <v>9.0020000000000003E-2</v>
      </c>
      <c r="FD7" s="10">
        <v>1.0465500000000001</v>
      </c>
      <c r="FE7" s="10">
        <v>9.0020000000000003E-2</v>
      </c>
      <c r="FF7" s="10">
        <v>9.0020000000000003E-2</v>
      </c>
      <c r="FG7" s="10">
        <v>9.0020000000000003E-2</v>
      </c>
      <c r="FH7" s="10">
        <v>0.40533999999999998</v>
      </c>
      <c r="FI7" s="10">
        <v>0.30624000000000001</v>
      </c>
      <c r="FJ7" s="10">
        <v>9.0020000000000003E-2</v>
      </c>
      <c r="FK7" s="10">
        <v>1.0141199999999999</v>
      </c>
      <c r="FL7" s="10">
        <v>9.0020000000000003E-2</v>
      </c>
      <c r="FM7" s="10">
        <v>9.0020000000000003E-2</v>
      </c>
      <c r="FN7" s="10">
        <v>1.0629900000000001</v>
      </c>
      <c r="FO7" s="10">
        <v>9.0020000000000003E-2</v>
      </c>
      <c r="FP7" s="10">
        <v>9.0020000000000003E-2</v>
      </c>
      <c r="FQ7" s="10">
        <v>9.0020000000000003E-2</v>
      </c>
      <c r="FR7" s="10">
        <v>9.0020000000000003E-2</v>
      </c>
      <c r="FS7" s="10">
        <v>0.19813</v>
      </c>
      <c r="FT7" s="10">
        <v>9.0020000000000003E-2</v>
      </c>
      <c r="FU7" s="10">
        <v>9.0020000000000003E-2</v>
      </c>
      <c r="FV7" s="10">
        <v>9.0020000000000003E-2</v>
      </c>
      <c r="FW7" s="10">
        <v>8.8849999999999998E-2</v>
      </c>
      <c r="FX7" s="10">
        <v>9.0020000000000003E-2</v>
      </c>
      <c r="FY7" s="10">
        <v>9.0020000000000003E-2</v>
      </c>
      <c r="FZ7" s="10">
        <v>0</v>
      </c>
      <c r="GA7" s="10">
        <v>0</v>
      </c>
      <c r="GB7" s="10">
        <v>0</v>
      </c>
      <c r="GC7" s="10">
        <v>0</v>
      </c>
      <c r="GD7" s="10">
        <v>0</v>
      </c>
      <c r="GE7" s="10">
        <v>0</v>
      </c>
      <c r="GF7" s="10">
        <v>0</v>
      </c>
      <c r="GG7" s="10">
        <v>0</v>
      </c>
      <c r="GH7" s="10">
        <v>0</v>
      </c>
      <c r="GI7" s="10">
        <v>0</v>
      </c>
      <c r="GJ7" s="10">
        <v>0</v>
      </c>
      <c r="GK7" s="10">
        <v>0</v>
      </c>
      <c r="GL7" s="10">
        <v>0</v>
      </c>
      <c r="GM7" s="10">
        <v>0</v>
      </c>
      <c r="GN7" s="10">
        <v>0</v>
      </c>
      <c r="GO7" s="10">
        <v>0</v>
      </c>
      <c r="GP7" s="10">
        <v>0</v>
      </c>
      <c r="GQ7" s="10">
        <v>0</v>
      </c>
      <c r="GR7" s="10">
        <v>0</v>
      </c>
      <c r="GS7" s="10">
        <v>0</v>
      </c>
      <c r="GT7" s="10">
        <v>0</v>
      </c>
      <c r="GU7" s="10">
        <v>0</v>
      </c>
      <c r="GV7" s="10">
        <v>0</v>
      </c>
      <c r="GW7" s="10">
        <v>0</v>
      </c>
      <c r="GX7" s="10">
        <v>0</v>
      </c>
      <c r="GY7" s="10">
        <v>0</v>
      </c>
      <c r="GZ7" s="10">
        <v>0</v>
      </c>
      <c r="HA7" s="10">
        <v>0</v>
      </c>
      <c r="HB7" s="10">
        <v>0</v>
      </c>
      <c r="HC7" s="10">
        <v>0</v>
      </c>
      <c r="HD7" s="10">
        <v>0</v>
      </c>
      <c r="HE7" s="10">
        <v>0</v>
      </c>
      <c r="HF7" s="10">
        <v>0</v>
      </c>
      <c r="HG7" s="10">
        <v>0</v>
      </c>
      <c r="HH7" s="10">
        <v>0</v>
      </c>
      <c r="HI7" s="10">
        <v>0</v>
      </c>
      <c r="HJ7" s="10">
        <v>0</v>
      </c>
      <c r="HK7" s="10">
        <v>0</v>
      </c>
      <c r="HL7" s="10">
        <v>0</v>
      </c>
      <c r="HM7" s="10">
        <v>0</v>
      </c>
      <c r="HN7" s="10">
        <v>0</v>
      </c>
      <c r="HO7" s="10">
        <v>0</v>
      </c>
      <c r="HP7" s="10">
        <v>0</v>
      </c>
      <c r="HQ7" s="10">
        <v>0</v>
      </c>
      <c r="HR7" s="10">
        <v>0</v>
      </c>
      <c r="HS7" s="10">
        <v>0</v>
      </c>
      <c r="HT7" s="10">
        <v>0</v>
      </c>
      <c r="HU7" s="10">
        <v>0</v>
      </c>
      <c r="HV7" s="10">
        <v>0</v>
      </c>
      <c r="HW7" s="10">
        <v>0</v>
      </c>
      <c r="HX7" s="10">
        <v>0</v>
      </c>
      <c r="HY7" s="10">
        <v>0</v>
      </c>
      <c r="HZ7" s="10">
        <v>0</v>
      </c>
      <c r="IA7" s="10">
        <v>0</v>
      </c>
      <c r="IB7" s="10">
        <v>0</v>
      </c>
      <c r="IC7" s="10">
        <v>0</v>
      </c>
      <c r="ID7" s="10">
        <v>0</v>
      </c>
      <c r="IE7" s="10">
        <v>0</v>
      </c>
      <c r="IF7" s="10">
        <v>0</v>
      </c>
      <c r="IG7" s="10">
        <v>0</v>
      </c>
      <c r="IH7" s="10">
        <v>0</v>
      </c>
      <c r="II7" s="10">
        <v>0</v>
      </c>
      <c r="IJ7" s="10">
        <v>0</v>
      </c>
      <c r="IK7" s="10">
        <v>0</v>
      </c>
      <c r="IL7" s="10">
        <v>0</v>
      </c>
      <c r="IM7" s="10">
        <v>0</v>
      </c>
      <c r="IN7" s="10">
        <v>0</v>
      </c>
      <c r="IO7" s="10">
        <v>0</v>
      </c>
      <c r="IP7" s="10">
        <v>0</v>
      </c>
      <c r="IQ7" s="10">
        <v>0</v>
      </c>
      <c r="IR7" s="10">
        <v>0</v>
      </c>
      <c r="IS7" s="10">
        <v>0</v>
      </c>
      <c r="IT7" s="10">
        <v>0</v>
      </c>
      <c r="IU7" s="10">
        <v>0</v>
      </c>
      <c r="IV7" s="10">
        <v>0</v>
      </c>
      <c r="IW7" s="10">
        <v>0</v>
      </c>
      <c r="IX7" s="10">
        <v>0</v>
      </c>
      <c r="IY7" s="10">
        <v>0</v>
      </c>
      <c r="IZ7" s="10">
        <v>0</v>
      </c>
      <c r="JA7" s="10">
        <v>0</v>
      </c>
      <c r="JB7" s="10">
        <v>0</v>
      </c>
      <c r="JC7" s="10">
        <v>0</v>
      </c>
      <c r="JD7" s="10">
        <v>0</v>
      </c>
      <c r="JE7" s="10">
        <v>0</v>
      </c>
      <c r="JF7" s="10">
        <v>0</v>
      </c>
      <c r="JG7" s="10">
        <v>0</v>
      </c>
      <c r="JH7" s="10">
        <v>0</v>
      </c>
      <c r="JI7" s="10">
        <v>0</v>
      </c>
      <c r="JJ7" s="10">
        <v>0</v>
      </c>
      <c r="JK7" s="10">
        <v>0</v>
      </c>
      <c r="JL7" s="10">
        <v>0</v>
      </c>
      <c r="JM7" s="10">
        <v>0</v>
      </c>
      <c r="JN7" s="10">
        <v>0</v>
      </c>
      <c r="JO7" s="10">
        <v>0</v>
      </c>
      <c r="JP7" s="10">
        <v>0</v>
      </c>
      <c r="JQ7" s="10">
        <v>0</v>
      </c>
      <c r="JR7" s="10">
        <v>0</v>
      </c>
      <c r="JS7" s="10">
        <v>0</v>
      </c>
      <c r="JT7" s="10">
        <v>0</v>
      </c>
      <c r="JU7" s="10">
        <v>0</v>
      </c>
      <c r="JV7" s="10">
        <v>0</v>
      </c>
      <c r="JW7" s="10">
        <v>0</v>
      </c>
      <c r="JX7" s="10">
        <v>0</v>
      </c>
      <c r="JY7" s="10">
        <v>0</v>
      </c>
      <c r="JZ7" s="10">
        <v>0</v>
      </c>
      <c r="KA7" s="10">
        <v>0</v>
      </c>
      <c r="KB7" s="10">
        <v>0</v>
      </c>
      <c r="KC7" s="10">
        <v>0</v>
      </c>
      <c r="KD7" s="10">
        <v>0</v>
      </c>
      <c r="KE7" s="10">
        <v>0</v>
      </c>
      <c r="KF7" s="10">
        <v>0</v>
      </c>
      <c r="KG7" s="10">
        <v>0</v>
      </c>
      <c r="KH7" s="10">
        <v>0</v>
      </c>
      <c r="KI7" s="10">
        <v>0</v>
      </c>
      <c r="KJ7" s="10">
        <v>0</v>
      </c>
      <c r="KK7" s="10">
        <v>0</v>
      </c>
      <c r="KL7" s="10">
        <v>0</v>
      </c>
      <c r="KM7" s="10">
        <v>0</v>
      </c>
      <c r="KN7" s="10">
        <v>0</v>
      </c>
      <c r="KO7" s="10">
        <v>0</v>
      </c>
      <c r="KP7" s="10">
        <v>0</v>
      </c>
      <c r="KQ7" s="10">
        <v>0</v>
      </c>
      <c r="KR7" s="10">
        <v>0</v>
      </c>
      <c r="KS7" s="10">
        <v>0</v>
      </c>
      <c r="KT7" s="10">
        <v>0</v>
      </c>
      <c r="KU7" s="10">
        <v>0</v>
      </c>
      <c r="KV7" s="10">
        <v>0</v>
      </c>
      <c r="KW7" s="10">
        <v>0</v>
      </c>
      <c r="KX7" s="10">
        <v>0</v>
      </c>
      <c r="KY7" s="10">
        <v>0</v>
      </c>
      <c r="KZ7" s="10">
        <v>0</v>
      </c>
      <c r="LA7" s="10">
        <v>0</v>
      </c>
      <c r="LB7" s="10">
        <v>0</v>
      </c>
      <c r="LC7" s="10">
        <v>0</v>
      </c>
      <c r="LD7" s="10">
        <v>0</v>
      </c>
      <c r="LE7" s="10">
        <v>0</v>
      </c>
      <c r="LF7" s="10">
        <v>0</v>
      </c>
      <c r="LG7" s="10">
        <v>0</v>
      </c>
      <c r="LH7" s="10">
        <v>0</v>
      </c>
      <c r="LI7" s="10">
        <v>0</v>
      </c>
      <c r="LJ7" s="10">
        <v>0</v>
      </c>
      <c r="LK7" s="10">
        <v>0</v>
      </c>
      <c r="LL7" s="10">
        <v>0</v>
      </c>
      <c r="LM7" s="10">
        <v>0</v>
      </c>
      <c r="LN7" s="10">
        <v>0</v>
      </c>
      <c r="LO7" s="10">
        <v>0</v>
      </c>
      <c r="LP7" s="10">
        <v>0</v>
      </c>
      <c r="LQ7" s="10">
        <v>0</v>
      </c>
      <c r="LR7" s="10">
        <v>0</v>
      </c>
      <c r="LS7" s="10">
        <v>0</v>
      </c>
      <c r="LT7" s="10">
        <v>0</v>
      </c>
      <c r="LU7" s="10">
        <v>0</v>
      </c>
      <c r="LV7" s="10">
        <v>0</v>
      </c>
      <c r="LW7" s="10">
        <v>0</v>
      </c>
      <c r="LX7" s="10">
        <v>0</v>
      </c>
      <c r="LY7" s="10">
        <v>0</v>
      </c>
      <c r="LZ7" s="10">
        <v>0</v>
      </c>
      <c r="MA7" s="10">
        <v>0</v>
      </c>
      <c r="MB7" s="10">
        <v>0</v>
      </c>
      <c r="MC7" s="10">
        <v>0</v>
      </c>
      <c r="MD7" s="10">
        <v>0</v>
      </c>
      <c r="ME7" s="10">
        <v>0</v>
      </c>
      <c r="MF7" s="10">
        <v>0</v>
      </c>
      <c r="MG7" s="10">
        <v>0</v>
      </c>
      <c r="MH7" s="10">
        <v>0</v>
      </c>
      <c r="MI7" s="10">
        <v>0</v>
      </c>
      <c r="MJ7" s="10">
        <v>0</v>
      </c>
      <c r="MK7" s="10">
        <v>0</v>
      </c>
      <c r="ML7" s="10">
        <v>0</v>
      </c>
      <c r="MM7" s="10"/>
      <c r="MN7" s="10"/>
      <c r="MO7" s="10"/>
      <c r="MP7" s="10"/>
      <c r="MQ7" s="10"/>
      <c r="MR7" s="10"/>
      <c r="MS7" s="10"/>
      <c r="MT7" s="10"/>
      <c r="MU7" s="10"/>
      <c r="MV7" s="10"/>
      <c r="MW7" s="10"/>
      <c r="MX7" s="10"/>
      <c r="MY7" s="10"/>
      <c r="MZ7" s="10"/>
      <c r="NA7" s="10"/>
      <c r="NB7" s="10"/>
      <c r="NC7" s="10"/>
    </row>
    <row r="8" spans="1:367">
      <c r="B8" s="351" t="s">
        <v>645</v>
      </c>
      <c r="C8" s="351"/>
      <c r="D8" s="351"/>
      <c r="E8" s="351"/>
    </row>
    <row r="9" spans="1:367">
      <c r="A9" s="350" t="s">
        <v>487</v>
      </c>
      <c r="B9" s="254" t="s">
        <v>611</v>
      </c>
      <c r="C9" s="255">
        <f>SUM(C4:AG4)/1000</f>
        <v>0</v>
      </c>
      <c r="D9" s="253"/>
    </row>
    <row r="10" spans="1:367">
      <c r="A10" s="350"/>
      <c r="B10" s="254" t="s">
        <v>612</v>
      </c>
      <c r="C10" s="255">
        <f>SUM(AH4:BK4)/1000</f>
        <v>0</v>
      </c>
      <c r="D10" s="253"/>
    </row>
    <row r="11" spans="1:367">
      <c r="A11" s="350"/>
      <c r="B11" s="254" t="s">
        <v>613</v>
      </c>
      <c r="C11" s="255">
        <f>SUM(BL4:CP4)/1000</f>
        <v>1.628E-5</v>
      </c>
      <c r="D11" s="253"/>
    </row>
    <row r="12" spans="1:367">
      <c r="A12" s="350"/>
      <c r="B12" s="254" t="s">
        <v>602</v>
      </c>
      <c r="C12" s="255">
        <f>SUM(CQ4:DU4)/1000</f>
        <v>0</v>
      </c>
      <c r="D12" s="253"/>
    </row>
    <row r="13" spans="1:367">
      <c r="A13" s="350"/>
      <c r="B13" s="254" t="s">
        <v>603</v>
      </c>
      <c r="C13" s="255">
        <f>SUM(DV4:EW4)/1000</f>
        <v>0</v>
      </c>
      <c r="D13" s="253"/>
    </row>
    <row r="14" spans="1:367">
      <c r="A14" s="350"/>
      <c r="B14" s="254" t="s">
        <v>604</v>
      </c>
      <c r="C14" s="255">
        <f>SUM(EX4:GB4)/1000</f>
        <v>0</v>
      </c>
      <c r="D14" s="253"/>
    </row>
    <row r="15" spans="1:367">
      <c r="A15" s="350"/>
      <c r="B15" s="254" t="s">
        <v>605</v>
      </c>
      <c r="C15" s="255">
        <f>SUM(GC4:HF4)/1000</f>
        <v>0</v>
      </c>
      <c r="D15" s="253"/>
    </row>
    <row r="16" spans="1:367">
      <c r="A16" s="350"/>
      <c r="B16" s="254" t="s">
        <v>606</v>
      </c>
      <c r="C16" s="255">
        <f>SUM(HG4:IK4)/1000</f>
        <v>0</v>
      </c>
      <c r="D16" s="253"/>
    </row>
    <row r="17" spans="1:4">
      <c r="A17" s="350"/>
      <c r="B17" s="254" t="s">
        <v>607</v>
      </c>
      <c r="C17" s="255">
        <f>SUM(IL4:JO4)/1000</f>
        <v>7.3265669999999991E-2</v>
      </c>
      <c r="D17" s="253"/>
    </row>
    <row r="18" spans="1:4">
      <c r="A18" s="350"/>
      <c r="B18" s="254" t="s">
        <v>608</v>
      </c>
      <c r="C18" s="255">
        <f>SUM(JP4:KT4)/1000</f>
        <v>0.11283636999999992</v>
      </c>
      <c r="D18" s="253"/>
    </row>
    <row r="19" spans="1:4">
      <c r="A19" s="350"/>
      <c r="B19" s="254" t="s">
        <v>609</v>
      </c>
      <c r="C19" s="255">
        <f>SUM(KU4:LY4)/1000</f>
        <v>9.0343980000000032E-2</v>
      </c>
      <c r="D19" s="253"/>
    </row>
    <row r="20" spans="1:4">
      <c r="A20" s="350"/>
      <c r="B20" s="254" t="s">
        <v>610</v>
      </c>
      <c r="C20" s="255">
        <f>SUM(LZ4:NC4)/1000</f>
        <v>0.44923521</v>
      </c>
      <c r="D20" s="253"/>
    </row>
    <row r="21" spans="1:4">
      <c r="A21" s="350" t="s">
        <v>452</v>
      </c>
      <c r="B21" s="254" t="s">
        <v>611</v>
      </c>
      <c r="C21" s="10">
        <f>SUM(C5:AG5)/1000</f>
        <v>1.2390101900000001</v>
      </c>
      <c r="D21" s="253"/>
    </row>
    <row r="22" spans="1:4">
      <c r="A22" s="350"/>
      <c r="B22" s="254" t="s">
        <v>612</v>
      </c>
      <c r="C22" s="10">
        <f>SUM(AH5:BK5)/1000</f>
        <v>0.30654033000000003</v>
      </c>
      <c r="D22" s="253"/>
    </row>
    <row r="23" spans="1:4">
      <c r="A23" s="350"/>
      <c r="B23" s="254" t="s">
        <v>613</v>
      </c>
      <c r="C23" s="10">
        <f>SUM(BL5:CP5)/1000</f>
        <v>0.34369103000000001</v>
      </c>
      <c r="D23" s="253"/>
    </row>
    <row r="24" spans="1:4">
      <c r="A24" s="350"/>
      <c r="B24" s="254" t="s">
        <v>602</v>
      </c>
      <c r="C24" s="10">
        <f>SUM(CQ5:DU5)/1000</f>
        <v>0.31675879999999995</v>
      </c>
      <c r="D24" s="253"/>
    </row>
    <row r="25" spans="1:4">
      <c r="A25" s="350"/>
      <c r="B25" s="254" t="s">
        <v>603</v>
      </c>
      <c r="C25" s="10">
        <f>SUM(DV5:EW5)/1000</f>
        <v>0.53369082000000001</v>
      </c>
      <c r="D25" s="253"/>
    </row>
    <row r="26" spans="1:4">
      <c r="A26" s="350"/>
      <c r="B26" s="254" t="s">
        <v>604</v>
      </c>
      <c r="C26" s="10">
        <f>SUM(EX5:GB5)/1000</f>
        <v>0.93639650000000008</v>
      </c>
      <c r="D26" s="253"/>
    </row>
    <row r="27" spans="1:4">
      <c r="A27" s="350"/>
      <c r="B27" s="254" t="s">
        <v>605</v>
      </c>
      <c r="C27" s="10">
        <f>SUM(GC5:HF5)/1000</f>
        <v>1.9875844099999997</v>
      </c>
      <c r="D27" s="253"/>
    </row>
    <row r="28" spans="1:4">
      <c r="A28" s="350"/>
      <c r="B28" s="254" t="s">
        <v>606</v>
      </c>
      <c r="C28" s="10">
        <f>SUM(HG5:IK5)/1000</f>
        <v>2.1794615199999998</v>
      </c>
      <c r="D28" s="253"/>
    </row>
    <row r="29" spans="1:4">
      <c r="A29" s="350"/>
      <c r="B29" s="254" t="s">
        <v>607</v>
      </c>
      <c r="C29" s="10">
        <f>SUM(IL5:JO5)/1000</f>
        <v>2.0810368099999996</v>
      </c>
      <c r="D29" s="253"/>
    </row>
    <row r="30" spans="1:4">
      <c r="A30" s="350"/>
      <c r="B30" s="254" t="s">
        <v>608</v>
      </c>
      <c r="C30" s="10">
        <f>SUM(JP5:KT5)/1000</f>
        <v>2.1338895600000001</v>
      </c>
      <c r="D30" s="253"/>
    </row>
    <row r="31" spans="1:4">
      <c r="A31" s="350"/>
      <c r="B31" s="254" t="s">
        <v>609</v>
      </c>
      <c r="C31" s="10">
        <f>SUM(KU5:LY5)/1000</f>
        <v>2.0421336800000001</v>
      </c>
      <c r="D31" s="253"/>
    </row>
    <row r="32" spans="1:4">
      <c r="A32" s="350"/>
      <c r="B32" s="254" t="s">
        <v>610</v>
      </c>
      <c r="C32" s="10">
        <f>SUM(LZ5:NC5)/1000</f>
        <v>0.90161194000000022</v>
      </c>
      <c r="D32" s="253"/>
    </row>
    <row r="34" spans="1:5">
      <c r="B34" s="351" t="s">
        <v>646</v>
      </c>
      <c r="C34" s="351"/>
      <c r="D34" s="351"/>
      <c r="E34" s="351"/>
    </row>
    <row r="35" spans="1:5">
      <c r="A35" s="350" t="s">
        <v>487</v>
      </c>
      <c r="B35" s="254" t="s">
        <v>611</v>
      </c>
      <c r="C35" s="255">
        <f>SUM(C6:AG6)/1000</f>
        <v>0.28486826000000004</v>
      </c>
      <c r="D35" s="253"/>
    </row>
    <row r="36" spans="1:5">
      <c r="A36" s="350"/>
      <c r="B36" s="254" t="s">
        <v>612</v>
      </c>
      <c r="C36" s="255">
        <f>SUM(AH6:BK6)/1000</f>
        <v>0.28383061000000004</v>
      </c>
      <c r="D36" s="253"/>
    </row>
    <row r="37" spans="1:5">
      <c r="A37" s="350"/>
      <c r="B37" s="254" t="s">
        <v>613</v>
      </c>
      <c r="C37" s="255">
        <f>SUM(BL6:CP6)/1000</f>
        <v>0.62704946999999989</v>
      </c>
      <c r="D37" s="253"/>
    </row>
    <row r="38" spans="1:5">
      <c r="A38" s="350"/>
      <c r="B38" s="254" t="s">
        <v>602</v>
      </c>
      <c r="C38" s="255">
        <f>SUM(CQ6:DU6)/1000</f>
        <v>2.4732685600000006</v>
      </c>
      <c r="D38" s="253"/>
    </row>
    <row r="39" spans="1:5">
      <c r="A39" s="350"/>
      <c r="B39" s="254" t="s">
        <v>603</v>
      </c>
      <c r="C39" s="255">
        <f>SUM(DV6:EW6)/1000</f>
        <v>0.74200407000000002</v>
      </c>
      <c r="D39" s="253"/>
    </row>
    <row r="40" spans="1:5">
      <c r="A40" s="350"/>
      <c r="B40" s="254" t="s">
        <v>604</v>
      </c>
      <c r="C40" s="255">
        <f>SUM(EX6:GB6)/1000</f>
        <v>0.37816369</v>
      </c>
      <c r="D40" s="253"/>
    </row>
    <row r="41" spans="1:5">
      <c r="A41" s="350"/>
      <c r="B41" s="254" t="s">
        <v>605</v>
      </c>
      <c r="C41" s="255">
        <f>SUM(GC6:HF6)/1000</f>
        <v>5.0975410000000013E-2</v>
      </c>
      <c r="D41" s="253"/>
    </row>
    <row r="42" spans="1:5">
      <c r="A42" s="350"/>
      <c r="B42" s="254" t="s">
        <v>606</v>
      </c>
      <c r="C42" s="255">
        <f>SUM(HG6:IK6)/1000</f>
        <v>9.8386769999999998E-2</v>
      </c>
      <c r="D42" s="253"/>
    </row>
    <row r="43" spans="1:5">
      <c r="A43" s="350"/>
      <c r="B43" s="254" t="s">
        <v>607</v>
      </c>
      <c r="C43" s="255">
        <f>SUM(IL6:JO6)/1000</f>
        <v>4.3899999999999995E-6</v>
      </c>
      <c r="D43" s="253"/>
    </row>
    <row r="44" spans="1:5">
      <c r="A44" s="350"/>
      <c r="B44" s="254" t="s">
        <v>608</v>
      </c>
      <c r="C44" s="255">
        <f>SUM(JP6:KT6)/1000</f>
        <v>0</v>
      </c>
      <c r="D44" s="253"/>
    </row>
    <row r="45" spans="1:5">
      <c r="A45" s="350"/>
      <c r="B45" s="254" t="s">
        <v>609</v>
      </c>
      <c r="C45" s="255">
        <f>SUM(KU6:LY6)/1000</f>
        <v>1.2069999999999998E-5</v>
      </c>
      <c r="D45" s="253"/>
    </row>
    <row r="46" spans="1:5">
      <c r="A46" s="350"/>
      <c r="B46" s="254" t="s">
        <v>610</v>
      </c>
      <c r="C46" s="255">
        <f>SUM(LZ6:NC6)/1000</f>
        <v>0</v>
      </c>
      <c r="D46" s="253"/>
    </row>
    <row r="47" spans="1:5">
      <c r="A47" s="350" t="s">
        <v>452</v>
      </c>
      <c r="B47" s="254" t="s">
        <v>611</v>
      </c>
      <c r="C47" s="10">
        <f>SUM(C7:AG7)/1000</f>
        <v>0</v>
      </c>
      <c r="D47" s="253"/>
    </row>
    <row r="48" spans="1:5">
      <c r="A48" s="350"/>
      <c r="B48" s="254" t="s">
        <v>612</v>
      </c>
      <c r="C48" s="10">
        <f>SUM(AH7:BK7)/1000</f>
        <v>8.3987970000000009E-2</v>
      </c>
      <c r="D48" s="253"/>
    </row>
    <row r="49" spans="1:4">
      <c r="A49" s="350"/>
      <c r="B49" s="254" t="s">
        <v>613</v>
      </c>
      <c r="C49" s="10">
        <f>SUM(BL7:CP7)/1000</f>
        <v>0.29503989000000003</v>
      </c>
      <c r="D49" s="253"/>
    </row>
    <row r="50" spans="1:4">
      <c r="A50" s="350"/>
      <c r="B50" s="254" t="s">
        <v>602</v>
      </c>
      <c r="C50" s="10">
        <f>SUM(CQ7:DU7)/1000</f>
        <v>0.12405806</v>
      </c>
      <c r="D50" s="253"/>
    </row>
    <row r="51" spans="1:4">
      <c r="A51" s="350"/>
      <c r="B51" s="254" t="s">
        <v>603</v>
      </c>
      <c r="C51" s="10">
        <f>SUM(DV7:EW7)/1000</f>
        <v>2.8121700000000014E-3</v>
      </c>
      <c r="D51" s="253"/>
    </row>
    <row r="52" spans="1:4">
      <c r="A52" s="350"/>
      <c r="B52" s="254" t="s">
        <v>604</v>
      </c>
      <c r="C52" s="10">
        <f>SUM(EX7:GB7)/1000</f>
        <v>6.0931799999999993E-3</v>
      </c>
      <c r="D52" s="253"/>
    </row>
    <row r="53" spans="1:4">
      <c r="A53" s="350"/>
      <c r="B53" s="254" t="s">
        <v>605</v>
      </c>
      <c r="C53" s="10">
        <f>SUM(GC7:HF7)/1000</f>
        <v>0</v>
      </c>
      <c r="D53" s="253"/>
    </row>
    <row r="54" spans="1:4">
      <c r="A54" s="350"/>
      <c r="B54" s="254" t="s">
        <v>606</v>
      </c>
      <c r="C54" s="10">
        <f>SUM(HG7:IK7)/1000</f>
        <v>0</v>
      </c>
      <c r="D54" s="253"/>
    </row>
    <row r="55" spans="1:4">
      <c r="A55" s="350"/>
      <c r="B55" s="254" t="s">
        <v>607</v>
      </c>
      <c r="C55" s="10">
        <f>SUM(IL7:JO7)/1000</f>
        <v>0</v>
      </c>
      <c r="D55" s="253"/>
    </row>
    <row r="56" spans="1:4">
      <c r="A56" s="350"/>
      <c r="B56" s="254" t="s">
        <v>608</v>
      </c>
      <c r="C56" s="10">
        <f>SUM(JP7:KT7)/1000</f>
        <v>0</v>
      </c>
      <c r="D56" s="253"/>
    </row>
    <row r="57" spans="1:4">
      <c r="A57" s="350"/>
      <c r="B57" s="254" t="s">
        <v>609</v>
      </c>
      <c r="C57" s="10">
        <f>SUM(KU7:LY7)/1000</f>
        <v>0</v>
      </c>
      <c r="D57" s="253"/>
    </row>
    <row r="58" spans="1:4">
      <c r="A58" s="350"/>
      <c r="B58" s="254" t="s">
        <v>610</v>
      </c>
      <c r="C58" s="10">
        <f>SUM(LZ7:NC7)/1000</f>
        <v>0</v>
      </c>
      <c r="D58" s="253"/>
    </row>
  </sheetData>
  <mergeCells count="8">
    <mergeCell ref="A47:A58"/>
    <mergeCell ref="A35:A46"/>
    <mergeCell ref="B8:C8"/>
    <mergeCell ref="D8:E8"/>
    <mergeCell ref="B34:C34"/>
    <mergeCell ref="D34:E34"/>
    <mergeCell ref="A9:A20"/>
    <mergeCell ref="A21:A32"/>
  </mergeCells>
  <phoneticPr fontId="19" type="noConversion"/>
  <pageMargins left="0.7" right="0.7" top="0.75" bottom="0.75" header="0.3" footer="0.3"/>
  <customProperties>
    <customPr name="GUID"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DF4-5DF9-4C65-A6EC-429E8677C7C2}">
  <sheetPr>
    <tabColor rgb="FF00B050"/>
  </sheetPr>
  <dimension ref="A1:AF370"/>
  <sheetViews>
    <sheetView workbookViewId="0"/>
  </sheetViews>
  <sheetFormatPr defaultColWidth="10.5703125" defaultRowHeight="14.45"/>
  <sheetData>
    <row r="1" spans="1:32" s="175" customFormat="1">
      <c r="A1" s="175" t="s">
        <v>647</v>
      </c>
    </row>
    <row r="2" spans="1:32">
      <c r="B2" s="352" t="s">
        <v>648</v>
      </c>
      <c r="C2" s="352"/>
      <c r="D2" s="352"/>
      <c r="E2" s="352"/>
      <c r="F2" s="352"/>
      <c r="G2" s="352"/>
      <c r="H2" s="352"/>
      <c r="I2" s="352"/>
      <c r="J2" s="352"/>
      <c r="K2" s="352"/>
      <c r="L2" s="352"/>
      <c r="M2" s="352"/>
      <c r="W2" s="23" t="s">
        <v>649</v>
      </c>
    </row>
    <row r="3" spans="1:32">
      <c r="A3" t="s">
        <v>629</v>
      </c>
      <c r="B3" t="s">
        <v>650</v>
      </c>
      <c r="C3" t="s">
        <v>474</v>
      </c>
      <c r="D3" t="s">
        <v>473</v>
      </c>
      <c r="E3" s="256" t="s">
        <v>472</v>
      </c>
      <c r="F3" s="256" t="s">
        <v>471</v>
      </c>
      <c r="G3" s="256" t="s">
        <v>470</v>
      </c>
      <c r="H3" s="256" t="s">
        <v>651</v>
      </c>
      <c r="I3" s="256" t="s">
        <v>652</v>
      </c>
      <c r="J3" s="256" t="s">
        <v>653</v>
      </c>
      <c r="K3" s="256" t="s">
        <v>654</v>
      </c>
      <c r="L3" s="256" t="s">
        <v>655</v>
      </c>
      <c r="M3" s="256" t="s">
        <v>656</v>
      </c>
      <c r="N3" s="256"/>
      <c r="O3" s="256"/>
      <c r="P3" s="256" t="s">
        <v>657</v>
      </c>
      <c r="U3" t="s">
        <v>650</v>
      </c>
      <c r="V3" t="s">
        <v>474</v>
      </c>
      <c r="W3" t="s">
        <v>473</v>
      </c>
      <c r="X3" s="256" t="s">
        <v>472</v>
      </c>
      <c r="Y3" s="256" t="s">
        <v>471</v>
      </c>
      <c r="Z3" s="256" t="s">
        <v>470</v>
      </c>
      <c r="AA3" s="256" t="s">
        <v>651</v>
      </c>
      <c r="AB3" s="256" t="s">
        <v>652</v>
      </c>
      <c r="AC3" s="256" t="s">
        <v>653</v>
      </c>
      <c r="AD3" s="256" t="s">
        <v>654</v>
      </c>
      <c r="AE3" s="256" t="s">
        <v>655</v>
      </c>
      <c r="AF3" s="256" t="s">
        <v>656</v>
      </c>
    </row>
    <row r="4" spans="1:32">
      <c r="A4" s="205">
        <v>43922</v>
      </c>
      <c r="B4" s="10">
        <v>295.4873</v>
      </c>
      <c r="C4" s="257">
        <v>346.37400000000002</v>
      </c>
      <c r="D4" s="257">
        <v>600.26</v>
      </c>
      <c r="E4" s="10">
        <v>446.03399999999999</v>
      </c>
      <c r="F4" s="10">
        <v>193.53479999999999</v>
      </c>
      <c r="G4" s="10">
        <v>286.69830000000002</v>
      </c>
      <c r="H4" s="10">
        <v>373.01819999999998</v>
      </c>
      <c r="I4" s="10">
        <v>281.50900000000001</v>
      </c>
      <c r="J4" s="10">
        <v>443.99740000000003</v>
      </c>
      <c r="K4" s="10">
        <v>223.9562</v>
      </c>
      <c r="L4" s="10">
        <v>351.8963</v>
      </c>
      <c r="M4" s="10">
        <v>287.36959999999999</v>
      </c>
      <c r="N4" s="10"/>
      <c r="O4" s="10"/>
      <c r="P4" s="10">
        <f>IF(E4="","",E4-MAX(F4:N4))</f>
        <v>2.0365999999999644</v>
      </c>
      <c r="Q4" s="173">
        <f>P4/1109.1019</f>
        <v>1.836260491484114E-3</v>
      </c>
      <c r="T4" s="205">
        <v>43922</v>
      </c>
      <c r="U4">
        <f>B4/11</f>
        <v>26.86248181818182</v>
      </c>
      <c r="V4">
        <f t="shared" ref="V4:AF19" si="0">C4/11</f>
        <v>31.488545454545456</v>
      </c>
      <c r="W4">
        <f t="shared" si="0"/>
        <v>54.56909090909091</v>
      </c>
      <c r="X4">
        <f t="shared" si="0"/>
        <v>40.548545454545454</v>
      </c>
      <c r="Y4">
        <f t="shared" si="0"/>
        <v>17.594072727272728</v>
      </c>
      <c r="Z4">
        <f t="shared" si="0"/>
        <v>26.06348181818182</v>
      </c>
      <c r="AA4">
        <f t="shared" si="0"/>
        <v>33.910745454545456</v>
      </c>
      <c r="AB4">
        <f t="shared" si="0"/>
        <v>25.591727272727272</v>
      </c>
      <c r="AC4">
        <f t="shared" si="0"/>
        <v>40.363400000000006</v>
      </c>
      <c r="AD4">
        <f t="shared" si="0"/>
        <v>20.359654545454546</v>
      </c>
      <c r="AE4">
        <f t="shared" si="0"/>
        <v>31.990572727272728</v>
      </c>
      <c r="AF4">
        <f t="shared" si="0"/>
        <v>26.12450909090909</v>
      </c>
    </row>
    <row r="5" spans="1:32">
      <c r="A5" s="205">
        <v>43923</v>
      </c>
      <c r="B5" s="10">
        <v>292.67039999999997</v>
      </c>
      <c r="C5" s="257">
        <v>348.34870000000001</v>
      </c>
      <c r="D5" s="257">
        <v>599.48</v>
      </c>
      <c r="E5" s="10">
        <v>448.59890000000001</v>
      </c>
      <c r="F5" s="10">
        <v>193.80699999999999</v>
      </c>
      <c r="G5" s="10">
        <v>289.03039999999999</v>
      </c>
      <c r="H5" s="10">
        <v>374.4658</v>
      </c>
      <c r="I5" s="10">
        <v>279.69049999999999</v>
      </c>
      <c r="J5" s="10">
        <v>445.14150000000001</v>
      </c>
      <c r="K5" s="10">
        <v>220.75970000000001</v>
      </c>
      <c r="L5" s="10">
        <v>352.07659999999998</v>
      </c>
      <c r="M5" s="10">
        <v>288.65530000000001</v>
      </c>
      <c r="N5" s="10"/>
      <c r="O5" s="10"/>
      <c r="P5" s="10">
        <f t="shared" ref="P5:P68" si="1">IF(E5="","",E5-MAX(F5:N5))</f>
        <v>3.4574000000000069</v>
      </c>
      <c r="Q5" s="173">
        <f t="shared" ref="Q5:Q68" si="2">P5/1109.1019</f>
        <v>3.1172969769504562E-3</v>
      </c>
      <c r="T5" s="205">
        <v>43923</v>
      </c>
      <c r="U5">
        <f>B5/11</f>
        <v>26.606399999999997</v>
      </c>
      <c r="V5">
        <f t="shared" si="0"/>
        <v>31.668063636363637</v>
      </c>
      <c r="W5">
        <f t="shared" si="0"/>
        <v>54.49818181818182</v>
      </c>
      <c r="X5">
        <f t="shared" si="0"/>
        <v>40.781718181818185</v>
      </c>
      <c r="Y5">
        <f t="shared" si="0"/>
        <v>17.618818181818181</v>
      </c>
      <c r="Z5">
        <f t="shared" si="0"/>
        <v>26.275490909090909</v>
      </c>
      <c r="AA5">
        <f t="shared" si="0"/>
        <v>34.042345454545455</v>
      </c>
      <c r="AB5">
        <f t="shared" si="0"/>
        <v>25.42640909090909</v>
      </c>
      <c r="AC5">
        <f t="shared" si="0"/>
        <v>40.467409090909094</v>
      </c>
      <c r="AD5">
        <f t="shared" si="0"/>
        <v>20.069063636363637</v>
      </c>
      <c r="AE5">
        <f t="shared" si="0"/>
        <v>32.006963636363636</v>
      </c>
      <c r="AF5">
        <f t="shared" si="0"/>
        <v>26.24139090909091</v>
      </c>
    </row>
    <row r="6" spans="1:32">
      <c r="A6" s="205">
        <v>43924</v>
      </c>
      <c r="B6" s="10">
        <v>292.02820000000003</v>
      </c>
      <c r="C6" s="257">
        <v>350.50720000000001</v>
      </c>
      <c r="D6" s="257">
        <v>599.52</v>
      </c>
      <c r="E6" s="10">
        <v>450.96820000000002</v>
      </c>
      <c r="F6" s="10">
        <v>194.2637</v>
      </c>
      <c r="G6" s="10">
        <v>290.50380000000001</v>
      </c>
      <c r="H6" s="10">
        <v>376.7475</v>
      </c>
      <c r="I6" s="10">
        <v>278.762</v>
      </c>
      <c r="J6" s="10">
        <v>446.52760000000001</v>
      </c>
      <c r="K6" s="10">
        <v>218.35839999999999</v>
      </c>
      <c r="L6" s="10">
        <v>352.6832</v>
      </c>
      <c r="M6" s="10">
        <v>290.24720000000002</v>
      </c>
      <c r="N6" s="10"/>
      <c r="O6" s="10"/>
      <c r="P6" s="10">
        <f t="shared" si="1"/>
        <v>4.4406000000000176</v>
      </c>
      <c r="Q6" s="173">
        <f t="shared" si="2"/>
        <v>4.003779995327768E-3</v>
      </c>
      <c r="T6" s="205">
        <v>43924</v>
      </c>
      <c r="U6">
        <f t="shared" ref="U6:AF40" si="3">B6/11</f>
        <v>26.548018181818183</v>
      </c>
      <c r="V6">
        <f t="shared" si="0"/>
        <v>31.864290909090911</v>
      </c>
      <c r="W6">
        <f t="shared" si="0"/>
        <v>54.50181818181818</v>
      </c>
      <c r="X6">
        <f t="shared" si="0"/>
        <v>40.997109090909092</v>
      </c>
      <c r="Y6">
        <f t="shared" si="0"/>
        <v>17.660336363636365</v>
      </c>
      <c r="Z6">
        <f t="shared" si="0"/>
        <v>26.409436363636363</v>
      </c>
      <c r="AA6">
        <f t="shared" si="0"/>
        <v>34.249772727272727</v>
      </c>
      <c r="AB6">
        <f t="shared" si="0"/>
        <v>25.341999999999999</v>
      </c>
      <c r="AC6">
        <f t="shared" si="0"/>
        <v>40.59341818181818</v>
      </c>
      <c r="AD6">
        <f t="shared" si="0"/>
        <v>19.850763636363634</v>
      </c>
      <c r="AE6">
        <f t="shared" si="0"/>
        <v>32.06210909090909</v>
      </c>
      <c r="AF6">
        <f t="shared" si="0"/>
        <v>26.386109090909091</v>
      </c>
    </row>
    <row r="7" spans="1:32">
      <c r="A7" s="205">
        <v>43925</v>
      </c>
      <c r="B7" s="10">
        <v>291.06150000000002</v>
      </c>
      <c r="C7" s="257">
        <v>352.29300000000001</v>
      </c>
      <c r="D7" s="257">
        <v>601.25</v>
      </c>
      <c r="E7" s="10">
        <v>465.6422</v>
      </c>
      <c r="F7" s="10">
        <v>195.12569999999999</v>
      </c>
      <c r="G7" s="10">
        <v>292.10399999999998</v>
      </c>
      <c r="H7" s="10">
        <v>378.31659999999999</v>
      </c>
      <c r="I7" s="10">
        <v>278.38630000000001</v>
      </c>
      <c r="J7" s="10">
        <v>447.61130000000003</v>
      </c>
      <c r="K7" s="10">
        <v>215.76089999999999</v>
      </c>
      <c r="L7" s="10">
        <v>353.46780000000001</v>
      </c>
      <c r="M7" s="10">
        <v>291.4828</v>
      </c>
      <c r="N7" s="10"/>
      <c r="O7" s="10"/>
      <c r="P7" s="10">
        <f t="shared" si="1"/>
        <v>18.030899999999974</v>
      </c>
      <c r="Q7" s="173">
        <f t="shared" si="2"/>
        <v>1.6257207746195344E-2</v>
      </c>
      <c r="T7" s="205">
        <v>43925</v>
      </c>
      <c r="U7">
        <f t="shared" si="3"/>
        <v>26.460136363636366</v>
      </c>
      <c r="V7">
        <f t="shared" si="0"/>
        <v>32.026636363636364</v>
      </c>
      <c r="W7">
        <f t="shared" si="0"/>
        <v>54.659090909090907</v>
      </c>
      <c r="X7">
        <f t="shared" si="0"/>
        <v>42.331109090909088</v>
      </c>
      <c r="Y7">
        <f t="shared" si="0"/>
        <v>17.738699999999998</v>
      </c>
      <c r="Z7">
        <f t="shared" si="0"/>
        <v>26.554909090909089</v>
      </c>
      <c r="AA7">
        <f t="shared" si="0"/>
        <v>34.392418181818179</v>
      </c>
      <c r="AB7">
        <f t="shared" si="0"/>
        <v>25.307845454545454</v>
      </c>
      <c r="AC7">
        <f t="shared" si="0"/>
        <v>40.691936363636366</v>
      </c>
      <c r="AD7">
        <f t="shared" si="0"/>
        <v>19.614627272727272</v>
      </c>
      <c r="AE7">
        <f t="shared" si="0"/>
        <v>32.133436363636363</v>
      </c>
      <c r="AF7">
        <f t="shared" si="0"/>
        <v>26.498436363636362</v>
      </c>
    </row>
    <row r="8" spans="1:32">
      <c r="A8" s="205">
        <v>43926</v>
      </c>
      <c r="B8" s="10">
        <v>290.26060000000001</v>
      </c>
      <c r="C8" s="257">
        <v>353.78660000000002</v>
      </c>
      <c r="D8" s="257">
        <v>603.73</v>
      </c>
      <c r="E8" s="10">
        <v>450.17759999999998</v>
      </c>
      <c r="F8" s="10">
        <v>195.262</v>
      </c>
      <c r="G8" s="10">
        <v>293.74509999999998</v>
      </c>
      <c r="H8" s="10">
        <v>369.68830000000003</v>
      </c>
      <c r="I8" s="10">
        <v>278.18549999999999</v>
      </c>
      <c r="J8" s="10">
        <v>449.53179999999998</v>
      </c>
      <c r="K8" s="10">
        <v>213.5224</v>
      </c>
      <c r="L8" s="10">
        <v>354.2022</v>
      </c>
      <c r="M8" s="10">
        <v>292.7432</v>
      </c>
      <c r="N8" s="10"/>
      <c r="O8" s="10"/>
      <c r="P8" s="10">
        <f t="shared" si="1"/>
        <v>0.64580000000000837</v>
      </c>
      <c r="Q8" s="173">
        <f t="shared" si="2"/>
        <v>5.8227291829543199E-4</v>
      </c>
      <c r="T8" s="205">
        <v>43926</v>
      </c>
      <c r="U8">
        <f t="shared" si="3"/>
        <v>26.387327272727273</v>
      </c>
      <c r="V8">
        <f t="shared" si="0"/>
        <v>32.162418181818182</v>
      </c>
      <c r="W8">
        <f t="shared" si="0"/>
        <v>54.884545454545453</v>
      </c>
      <c r="X8">
        <f t="shared" si="0"/>
        <v>40.925236363636365</v>
      </c>
      <c r="Y8">
        <f t="shared" si="0"/>
        <v>17.751090909090909</v>
      </c>
      <c r="Z8">
        <f t="shared" si="0"/>
        <v>26.704099999999997</v>
      </c>
      <c r="AA8">
        <f t="shared" si="0"/>
        <v>33.608027272727277</v>
      </c>
      <c r="AB8">
        <f t="shared" si="0"/>
        <v>25.289590909090908</v>
      </c>
      <c r="AC8">
        <f t="shared" si="0"/>
        <v>40.866527272727268</v>
      </c>
      <c r="AD8">
        <f t="shared" si="0"/>
        <v>19.411127272727274</v>
      </c>
      <c r="AE8">
        <f t="shared" si="0"/>
        <v>32.200200000000002</v>
      </c>
      <c r="AF8">
        <f t="shared" si="0"/>
        <v>26.61301818181818</v>
      </c>
    </row>
    <row r="9" spans="1:32">
      <c r="A9" s="205">
        <v>43927</v>
      </c>
      <c r="B9" s="10">
        <v>291.6223</v>
      </c>
      <c r="C9" s="257">
        <v>351.54320000000001</v>
      </c>
      <c r="D9" s="257">
        <v>605.92999999999995</v>
      </c>
      <c r="E9" s="10">
        <v>452.64859999999999</v>
      </c>
      <c r="F9" s="10">
        <v>196.3348</v>
      </c>
      <c r="G9" s="10">
        <v>294.44970000000001</v>
      </c>
      <c r="H9" s="10">
        <v>381.99950000000001</v>
      </c>
      <c r="I9" s="10">
        <v>277.93729999999999</v>
      </c>
      <c r="J9" s="10">
        <v>451.6549</v>
      </c>
      <c r="K9" s="10">
        <v>212.31780000000001</v>
      </c>
      <c r="L9" s="10">
        <v>355.39339999999999</v>
      </c>
      <c r="M9" s="10">
        <v>294.19959999999998</v>
      </c>
      <c r="N9" s="10"/>
      <c r="O9" s="10"/>
      <c r="P9" s="10">
        <f t="shared" si="1"/>
        <v>0.99369999999998981</v>
      </c>
      <c r="Q9" s="173">
        <f t="shared" si="2"/>
        <v>8.9595013767444624E-4</v>
      </c>
      <c r="T9" s="205">
        <v>43927</v>
      </c>
      <c r="U9">
        <f t="shared" si="3"/>
        <v>26.51111818181818</v>
      </c>
      <c r="V9">
        <f t="shared" si="0"/>
        <v>31.958472727272728</v>
      </c>
      <c r="W9">
        <f t="shared" si="0"/>
        <v>55.084545454545449</v>
      </c>
      <c r="X9">
        <f t="shared" si="0"/>
        <v>41.149872727272729</v>
      </c>
      <c r="Y9">
        <f t="shared" si="0"/>
        <v>17.848618181818182</v>
      </c>
      <c r="Z9">
        <f t="shared" si="0"/>
        <v>26.768154545454546</v>
      </c>
      <c r="AA9">
        <f t="shared" si="0"/>
        <v>34.727227272727276</v>
      </c>
      <c r="AB9">
        <f t="shared" si="0"/>
        <v>25.267027272727272</v>
      </c>
      <c r="AC9">
        <f t="shared" si="0"/>
        <v>41.059536363636362</v>
      </c>
      <c r="AD9">
        <f t="shared" si="0"/>
        <v>19.301618181818181</v>
      </c>
      <c r="AE9">
        <f t="shared" si="0"/>
        <v>32.308490909090906</v>
      </c>
      <c r="AF9">
        <f t="shared" si="0"/>
        <v>26.745418181818181</v>
      </c>
    </row>
    <row r="10" spans="1:32">
      <c r="A10" s="205">
        <v>43928</v>
      </c>
      <c r="B10" s="10">
        <v>293.26</v>
      </c>
      <c r="C10" s="257">
        <v>347.99529999999999</v>
      </c>
      <c r="D10" s="257">
        <v>608.38</v>
      </c>
      <c r="E10" s="10">
        <v>455.69459999999998</v>
      </c>
      <c r="F10" s="10">
        <v>198.84729999999999</v>
      </c>
      <c r="G10" s="10">
        <v>295.77780000000001</v>
      </c>
      <c r="H10" s="10">
        <v>387.06689999999998</v>
      </c>
      <c r="I10" s="10">
        <v>276.5401</v>
      </c>
      <c r="J10" s="10">
        <v>461.96879999999999</v>
      </c>
      <c r="K10" s="10">
        <v>211.54349999999999</v>
      </c>
      <c r="L10" s="10">
        <v>356.65530000000001</v>
      </c>
      <c r="M10" s="10">
        <v>295.68920000000003</v>
      </c>
      <c r="N10" s="10"/>
      <c r="O10" s="10"/>
      <c r="P10" s="10">
        <f t="shared" si="1"/>
        <v>-6.2742000000000075</v>
      </c>
      <c r="Q10" s="173">
        <f t="shared" si="2"/>
        <v>-5.6570095137335966E-3</v>
      </c>
      <c r="T10" s="205">
        <v>43928</v>
      </c>
      <c r="U10">
        <f t="shared" si="3"/>
        <v>26.66</v>
      </c>
      <c r="V10">
        <f t="shared" si="0"/>
        <v>31.635936363636361</v>
      </c>
      <c r="W10">
        <f t="shared" si="0"/>
        <v>55.307272727272725</v>
      </c>
      <c r="X10">
        <f t="shared" si="0"/>
        <v>41.426781818181816</v>
      </c>
      <c r="Y10">
        <f t="shared" si="0"/>
        <v>18.077027272727271</v>
      </c>
      <c r="Z10">
        <f t="shared" si="0"/>
        <v>26.888890909090911</v>
      </c>
      <c r="AA10">
        <f t="shared" si="0"/>
        <v>35.187899999999999</v>
      </c>
      <c r="AB10">
        <f t="shared" si="0"/>
        <v>25.140009090909089</v>
      </c>
      <c r="AC10">
        <f t="shared" si="0"/>
        <v>41.997163636363638</v>
      </c>
      <c r="AD10">
        <f t="shared" si="0"/>
        <v>19.231227272727271</v>
      </c>
      <c r="AE10">
        <f t="shared" si="0"/>
        <v>32.42320909090909</v>
      </c>
      <c r="AF10">
        <f t="shared" si="0"/>
        <v>26.880836363636366</v>
      </c>
    </row>
    <row r="11" spans="1:32">
      <c r="A11" s="205">
        <v>43929</v>
      </c>
      <c r="B11" s="10">
        <v>294.93509999999998</v>
      </c>
      <c r="C11" s="257">
        <v>345.40339999999998</v>
      </c>
      <c r="D11" s="257">
        <v>611.4</v>
      </c>
      <c r="E11" s="10">
        <v>457.40140000000002</v>
      </c>
      <c r="F11" s="10">
        <v>201.92429999999999</v>
      </c>
      <c r="G11" s="10">
        <v>298.08089999999999</v>
      </c>
      <c r="H11" s="10">
        <v>387.81659999999999</v>
      </c>
      <c r="I11" s="10">
        <v>275.48570000000001</v>
      </c>
      <c r="J11" s="10">
        <v>463.40469999999999</v>
      </c>
      <c r="K11" s="10">
        <v>209.52699999999999</v>
      </c>
      <c r="L11" s="10">
        <v>357.74380000000002</v>
      </c>
      <c r="M11" s="10">
        <v>297.5204</v>
      </c>
      <c r="N11" s="10"/>
      <c r="O11" s="10"/>
      <c r="P11" s="10">
        <f t="shared" si="1"/>
        <v>-6.0032999999999674</v>
      </c>
      <c r="Q11" s="173">
        <f t="shared" si="2"/>
        <v>-5.4127578358669909E-3</v>
      </c>
      <c r="T11" s="205">
        <v>43929</v>
      </c>
      <c r="U11">
        <f t="shared" si="3"/>
        <v>26.812281818181816</v>
      </c>
      <c r="V11">
        <f t="shared" si="0"/>
        <v>31.40030909090909</v>
      </c>
      <c r="W11">
        <f t="shared" si="0"/>
        <v>55.581818181818178</v>
      </c>
      <c r="X11">
        <f t="shared" si="0"/>
        <v>41.581945454545455</v>
      </c>
      <c r="Y11">
        <f t="shared" si="0"/>
        <v>18.356754545454546</v>
      </c>
      <c r="Z11">
        <f t="shared" si="0"/>
        <v>27.098263636363637</v>
      </c>
      <c r="AA11">
        <f t="shared" si="0"/>
        <v>35.256054545454546</v>
      </c>
      <c r="AB11">
        <f t="shared" si="0"/>
        <v>25.044154545454546</v>
      </c>
      <c r="AC11">
        <f t="shared" si="0"/>
        <v>42.127699999999997</v>
      </c>
      <c r="AD11">
        <f t="shared" si="0"/>
        <v>19.047909090909091</v>
      </c>
      <c r="AE11">
        <f t="shared" si="0"/>
        <v>32.522163636363636</v>
      </c>
      <c r="AF11">
        <f t="shared" si="0"/>
        <v>27.047309090909092</v>
      </c>
    </row>
    <row r="12" spans="1:32">
      <c r="A12" s="205">
        <v>43930</v>
      </c>
      <c r="B12" s="10">
        <v>296.99860000000001</v>
      </c>
      <c r="C12" s="257">
        <v>343.2174</v>
      </c>
      <c r="D12" s="257">
        <v>615.01</v>
      </c>
      <c r="E12" s="10">
        <v>458.73230000000001</v>
      </c>
      <c r="F12" s="10">
        <v>203.749</v>
      </c>
      <c r="G12" s="10">
        <v>301.46539999999999</v>
      </c>
      <c r="H12" s="10">
        <v>389.53800000000001</v>
      </c>
      <c r="I12" s="10">
        <v>275.4083</v>
      </c>
      <c r="J12" s="10">
        <v>464.53969999999998</v>
      </c>
      <c r="K12" s="10">
        <v>208.21950000000001</v>
      </c>
      <c r="L12" s="10">
        <v>358.62029999999999</v>
      </c>
      <c r="M12" s="10">
        <v>299.38490000000002</v>
      </c>
      <c r="N12" s="10"/>
      <c r="O12" s="10"/>
      <c r="P12" s="10">
        <f t="shared" si="1"/>
        <v>-5.8073999999999728</v>
      </c>
      <c r="Q12" s="173">
        <f t="shared" si="2"/>
        <v>-5.2361284386943825E-3</v>
      </c>
      <c r="T12" s="205">
        <v>43930</v>
      </c>
      <c r="U12">
        <f t="shared" si="3"/>
        <v>26.999872727272727</v>
      </c>
      <c r="V12">
        <f t="shared" si="0"/>
        <v>31.201581818181818</v>
      </c>
      <c r="W12">
        <f t="shared" si="0"/>
        <v>55.91</v>
      </c>
      <c r="X12">
        <f t="shared" si="0"/>
        <v>41.702936363636361</v>
      </c>
      <c r="Y12">
        <f t="shared" si="0"/>
        <v>18.522636363636362</v>
      </c>
      <c r="Z12">
        <f t="shared" si="0"/>
        <v>27.405945454545453</v>
      </c>
      <c r="AA12">
        <f t="shared" si="0"/>
        <v>35.412545454545459</v>
      </c>
      <c r="AB12">
        <f t="shared" si="0"/>
        <v>25.037118181818183</v>
      </c>
      <c r="AC12">
        <f t="shared" si="0"/>
        <v>42.230881818181814</v>
      </c>
      <c r="AD12">
        <f t="shared" si="0"/>
        <v>18.929045454545456</v>
      </c>
      <c r="AE12">
        <f t="shared" si="0"/>
        <v>32.601845454545455</v>
      </c>
      <c r="AF12">
        <f t="shared" si="0"/>
        <v>27.216809090909091</v>
      </c>
    </row>
    <row r="13" spans="1:32">
      <c r="A13" s="205">
        <v>43931</v>
      </c>
      <c r="B13" s="10">
        <v>299.3691</v>
      </c>
      <c r="C13" s="257">
        <v>343.16879999999998</v>
      </c>
      <c r="D13" s="257">
        <v>618.70000000000005</v>
      </c>
      <c r="E13" s="10">
        <v>459.53640000000001</v>
      </c>
      <c r="F13" s="10">
        <v>205.02860000000001</v>
      </c>
      <c r="G13" s="10">
        <v>303.66950000000003</v>
      </c>
      <c r="H13" s="10">
        <v>391.8886</v>
      </c>
      <c r="I13" s="10">
        <v>275.53980000000001</v>
      </c>
      <c r="J13" s="10">
        <v>465.4941</v>
      </c>
      <c r="K13" s="10">
        <v>207.2011</v>
      </c>
      <c r="L13" s="10">
        <v>358.93869999999998</v>
      </c>
      <c r="M13" s="10">
        <v>301.30939999999998</v>
      </c>
      <c r="N13" s="10"/>
      <c r="O13" s="10"/>
      <c r="P13" s="10">
        <f t="shared" si="1"/>
        <v>-5.9576999999999884</v>
      </c>
      <c r="Q13" s="173">
        <f t="shared" si="2"/>
        <v>-5.371643489205085E-3</v>
      </c>
      <c r="T13" s="205">
        <v>43931</v>
      </c>
      <c r="U13">
        <f t="shared" si="3"/>
        <v>27.215372727272726</v>
      </c>
      <c r="V13">
        <f t="shared" si="0"/>
        <v>31.197163636363634</v>
      </c>
      <c r="W13">
        <f t="shared" si="0"/>
        <v>56.24545454545455</v>
      </c>
      <c r="X13">
        <f t="shared" si="0"/>
        <v>41.776036363636365</v>
      </c>
      <c r="Y13">
        <f t="shared" si="0"/>
        <v>18.638963636363638</v>
      </c>
      <c r="Z13">
        <f t="shared" si="0"/>
        <v>27.606318181818185</v>
      </c>
      <c r="AA13">
        <f t="shared" si="0"/>
        <v>35.626236363636366</v>
      </c>
      <c r="AB13">
        <f t="shared" si="0"/>
        <v>25.04907272727273</v>
      </c>
      <c r="AC13">
        <f t="shared" si="0"/>
        <v>42.317645454545456</v>
      </c>
      <c r="AD13">
        <f t="shared" si="0"/>
        <v>18.836463636363636</v>
      </c>
      <c r="AE13">
        <f t="shared" si="0"/>
        <v>32.630790909090905</v>
      </c>
      <c r="AF13">
        <f t="shared" si="0"/>
        <v>27.391763636363635</v>
      </c>
    </row>
    <row r="14" spans="1:32">
      <c r="A14" s="205">
        <v>43932</v>
      </c>
      <c r="B14" s="10">
        <v>300.61610000000002</v>
      </c>
      <c r="C14" s="257">
        <v>342.22710000000001</v>
      </c>
      <c r="D14" s="257">
        <v>622.79</v>
      </c>
      <c r="E14" s="10">
        <v>459.85419999999999</v>
      </c>
      <c r="F14" s="10">
        <v>205.9907</v>
      </c>
      <c r="G14" s="10">
        <v>305.68459999999999</v>
      </c>
      <c r="H14" s="10">
        <v>393.59800000000001</v>
      </c>
      <c r="I14" s="10">
        <v>276.12959999999998</v>
      </c>
      <c r="J14" s="10">
        <v>466.54070000000002</v>
      </c>
      <c r="K14" s="10">
        <v>207.19560000000001</v>
      </c>
      <c r="L14" s="10">
        <v>358.92239999999998</v>
      </c>
      <c r="M14" s="10">
        <v>303.02980000000002</v>
      </c>
      <c r="N14" s="10"/>
      <c r="O14" s="10"/>
      <c r="P14" s="10">
        <f t="shared" si="1"/>
        <v>-6.6865000000000236</v>
      </c>
      <c r="Q14" s="173">
        <f t="shared" si="2"/>
        <v>-6.0287517314685192E-3</v>
      </c>
      <c r="T14" s="205">
        <v>43932</v>
      </c>
      <c r="U14">
        <f t="shared" si="3"/>
        <v>27.328736363636366</v>
      </c>
      <c r="V14">
        <f t="shared" si="0"/>
        <v>31.111554545454545</v>
      </c>
      <c r="W14">
        <f t="shared" si="0"/>
        <v>56.617272727272727</v>
      </c>
      <c r="X14">
        <f t="shared" si="0"/>
        <v>41.804927272727269</v>
      </c>
      <c r="Y14">
        <f t="shared" si="0"/>
        <v>18.726427272727275</v>
      </c>
      <c r="Z14">
        <f t="shared" si="0"/>
        <v>27.789509090909089</v>
      </c>
      <c r="AA14">
        <f t="shared" si="0"/>
        <v>35.781636363636366</v>
      </c>
      <c r="AB14">
        <f t="shared" si="0"/>
        <v>25.102690909090907</v>
      </c>
      <c r="AC14">
        <f t="shared" si="0"/>
        <v>42.412790909090909</v>
      </c>
      <c r="AD14">
        <f t="shared" si="0"/>
        <v>18.835963636363637</v>
      </c>
      <c r="AE14">
        <f t="shared" si="0"/>
        <v>32.629309090909089</v>
      </c>
      <c r="AF14">
        <f t="shared" si="0"/>
        <v>27.54816363636364</v>
      </c>
    </row>
    <row r="15" spans="1:32">
      <c r="A15" s="205">
        <v>43933</v>
      </c>
      <c r="B15" s="10">
        <v>303.11680000000001</v>
      </c>
      <c r="C15" s="257">
        <v>338.9966</v>
      </c>
      <c r="D15" s="257">
        <v>628.02</v>
      </c>
      <c r="E15" s="10">
        <v>459.64859999999999</v>
      </c>
      <c r="F15" s="10">
        <v>206.66749999999999</v>
      </c>
      <c r="G15" s="10">
        <v>307.55889999999999</v>
      </c>
      <c r="H15" s="10">
        <v>394.75099999999998</v>
      </c>
      <c r="I15" s="10">
        <v>276.88869999999997</v>
      </c>
      <c r="J15" s="10">
        <v>468.39370000000002</v>
      </c>
      <c r="K15" s="10">
        <v>207.06620000000001</v>
      </c>
      <c r="L15" s="10">
        <v>359.23570000000001</v>
      </c>
      <c r="M15" s="10">
        <v>304.66989999999998</v>
      </c>
      <c r="N15" s="10"/>
      <c r="O15" s="10"/>
      <c r="P15" s="10">
        <f t="shared" si="1"/>
        <v>-8.7451000000000363</v>
      </c>
      <c r="Q15" s="173">
        <f t="shared" si="2"/>
        <v>-7.8848480919562376E-3</v>
      </c>
      <c r="T15" s="205">
        <v>43933</v>
      </c>
      <c r="U15">
        <f t="shared" si="3"/>
        <v>27.556072727272728</v>
      </c>
      <c r="V15">
        <f t="shared" si="0"/>
        <v>30.817872727272729</v>
      </c>
      <c r="W15">
        <f t="shared" si="0"/>
        <v>57.092727272727274</v>
      </c>
      <c r="X15">
        <f t="shared" si="0"/>
        <v>41.786236363636363</v>
      </c>
      <c r="Y15">
        <f t="shared" si="0"/>
        <v>18.787954545454543</v>
      </c>
      <c r="Z15">
        <f t="shared" si="0"/>
        <v>27.959900000000001</v>
      </c>
      <c r="AA15">
        <f t="shared" si="0"/>
        <v>35.886454545454541</v>
      </c>
      <c r="AB15">
        <f t="shared" si="0"/>
        <v>25.171699999999998</v>
      </c>
      <c r="AC15">
        <f t="shared" si="0"/>
        <v>42.58124545454546</v>
      </c>
      <c r="AD15">
        <f t="shared" si="0"/>
        <v>18.824200000000001</v>
      </c>
      <c r="AE15">
        <f t="shared" si="0"/>
        <v>32.657790909090913</v>
      </c>
      <c r="AF15">
        <f t="shared" si="0"/>
        <v>27.697263636363633</v>
      </c>
    </row>
    <row r="16" spans="1:32">
      <c r="A16" s="205">
        <v>43934</v>
      </c>
      <c r="B16" s="10">
        <v>302.64620000000002</v>
      </c>
      <c r="C16" s="257">
        <v>335.43799999999999</v>
      </c>
      <c r="D16" s="257">
        <v>631.03</v>
      </c>
      <c r="E16" s="10">
        <v>460.60939999999999</v>
      </c>
      <c r="F16" s="10">
        <v>208.036</v>
      </c>
      <c r="G16" s="10">
        <v>309.27289999999999</v>
      </c>
      <c r="H16" s="10">
        <v>396.2201</v>
      </c>
      <c r="I16" s="10">
        <v>276.99689999999998</v>
      </c>
      <c r="J16" s="10">
        <v>470.38440000000003</v>
      </c>
      <c r="K16" s="10">
        <v>208.3691</v>
      </c>
      <c r="L16" s="10">
        <v>359.66199999999998</v>
      </c>
      <c r="M16" s="10">
        <v>307.16329999999999</v>
      </c>
      <c r="N16" s="10"/>
      <c r="O16" s="10"/>
      <c r="P16" s="10">
        <f t="shared" si="1"/>
        <v>-9.7750000000000341</v>
      </c>
      <c r="Q16" s="173">
        <f t="shared" si="2"/>
        <v>-8.8134372504456403E-3</v>
      </c>
      <c r="T16" s="205">
        <v>43934</v>
      </c>
      <c r="U16">
        <f t="shared" si="3"/>
        <v>27.513290909090912</v>
      </c>
      <c r="V16">
        <f t="shared" si="0"/>
        <v>30.494363636363634</v>
      </c>
      <c r="W16">
        <f t="shared" si="0"/>
        <v>57.366363636363637</v>
      </c>
      <c r="X16">
        <f t="shared" si="0"/>
        <v>41.873581818181819</v>
      </c>
      <c r="Y16">
        <f t="shared" si="0"/>
        <v>18.912363636363636</v>
      </c>
      <c r="Z16">
        <f t="shared" si="0"/>
        <v>28.115718181818181</v>
      </c>
      <c r="AA16">
        <f t="shared" si="0"/>
        <v>36.020009090909092</v>
      </c>
      <c r="AB16">
        <f t="shared" si="0"/>
        <v>25.181536363636361</v>
      </c>
      <c r="AC16">
        <f t="shared" si="0"/>
        <v>42.762218181818184</v>
      </c>
      <c r="AD16">
        <f t="shared" si="0"/>
        <v>18.942645454545456</v>
      </c>
      <c r="AE16">
        <f t="shared" si="0"/>
        <v>32.696545454545451</v>
      </c>
      <c r="AF16">
        <f t="shared" si="0"/>
        <v>27.923936363636361</v>
      </c>
    </row>
    <row r="17" spans="1:32">
      <c r="A17" s="205">
        <v>43935</v>
      </c>
      <c r="B17" s="10">
        <v>309.42559999999997</v>
      </c>
      <c r="C17" s="257">
        <v>332.0915</v>
      </c>
      <c r="D17" s="257">
        <v>634.07000000000005</v>
      </c>
      <c r="E17" s="10">
        <v>448.69760000000002</v>
      </c>
      <c r="F17" s="10">
        <v>210.7971</v>
      </c>
      <c r="G17" s="10">
        <v>311.51670000000001</v>
      </c>
      <c r="H17" s="10">
        <v>397.51130000000001</v>
      </c>
      <c r="I17" s="10">
        <v>277.79059999999998</v>
      </c>
      <c r="J17" s="10">
        <v>471.8272</v>
      </c>
      <c r="K17" s="10">
        <v>210.48480000000001</v>
      </c>
      <c r="L17" s="10">
        <v>360.59620000000001</v>
      </c>
      <c r="M17" s="10">
        <v>308.46809999999999</v>
      </c>
      <c r="N17" s="10"/>
      <c r="O17" s="10"/>
      <c r="P17" s="10">
        <f t="shared" si="1"/>
        <v>-23.129599999999982</v>
      </c>
      <c r="Q17" s="173">
        <f t="shared" si="2"/>
        <v>-2.0854350713852339E-2</v>
      </c>
      <c r="T17" s="205">
        <v>43935</v>
      </c>
      <c r="U17">
        <f t="shared" si="3"/>
        <v>28.129599999999996</v>
      </c>
      <c r="V17">
        <f t="shared" si="0"/>
        <v>30.190136363636363</v>
      </c>
      <c r="W17">
        <f t="shared" si="0"/>
        <v>57.642727272727278</v>
      </c>
      <c r="X17">
        <f t="shared" si="0"/>
        <v>40.790690909090912</v>
      </c>
      <c r="Y17">
        <f t="shared" si="0"/>
        <v>19.163372727272726</v>
      </c>
      <c r="Z17">
        <f t="shared" si="0"/>
        <v>28.319700000000001</v>
      </c>
      <c r="AA17">
        <f t="shared" si="0"/>
        <v>36.137390909090911</v>
      </c>
      <c r="AB17">
        <f t="shared" si="0"/>
        <v>25.253690909090906</v>
      </c>
      <c r="AC17">
        <f t="shared" si="0"/>
        <v>42.893381818181815</v>
      </c>
      <c r="AD17">
        <f t="shared" si="0"/>
        <v>19.134981818181817</v>
      </c>
      <c r="AE17">
        <f t="shared" si="0"/>
        <v>32.781472727272728</v>
      </c>
      <c r="AF17">
        <f t="shared" si="0"/>
        <v>28.042554545454546</v>
      </c>
    </row>
    <row r="18" spans="1:32">
      <c r="A18" s="205">
        <v>43936</v>
      </c>
      <c r="B18" s="10">
        <v>314.16399999999999</v>
      </c>
      <c r="C18" s="257">
        <v>329.12049999999999</v>
      </c>
      <c r="D18" s="257">
        <v>636.5</v>
      </c>
      <c r="E18" s="10">
        <v>463.3415</v>
      </c>
      <c r="F18" s="10">
        <v>214.9299</v>
      </c>
      <c r="G18" s="10">
        <v>314.53719999999998</v>
      </c>
      <c r="H18" s="10">
        <v>409.59730000000002</v>
      </c>
      <c r="I18" s="10">
        <v>278.86430000000001</v>
      </c>
      <c r="J18" s="10">
        <v>472.5059</v>
      </c>
      <c r="K18" s="10">
        <v>211.98390000000001</v>
      </c>
      <c r="L18" s="10">
        <v>361.54829999999998</v>
      </c>
      <c r="M18" s="10">
        <v>309.49419999999998</v>
      </c>
      <c r="N18" s="10"/>
      <c r="O18" s="10"/>
      <c r="P18" s="10">
        <f t="shared" si="1"/>
        <v>-9.1644000000000005</v>
      </c>
      <c r="Q18" s="173">
        <f t="shared" si="2"/>
        <v>-8.2629017225558828E-3</v>
      </c>
      <c r="T18" s="205">
        <v>43936</v>
      </c>
      <c r="U18">
        <f t="shared" si="3"/>
        <v>28.560363636363636</v>
      </c>
      <c r="V18">
        <f t="shared" si="0"/>
        <v>29.920045454545455</v>
      </c>
      <c r="W18">
        <f t="shared" si="0"/>
        <v>57.863636363636367</v>
      </c>
      <c r="X18">
        <f t="shared" si="0"/>
        <v>42.121954545454543</v>
      </c>
      <c r="Y18">
        <f t="shared" si="0"/>
        <v>19.539081818181817</v>
      </c>
      <c r="Z18">
        <f t="shared" si="0"/>
        <v>28.594290909090908</v>
      </c>
      <c r="AA18">
        <f t="shared" si="0"/>
        <v>37.236118181818185</v>
      </c>
      <c r="AB18">
        <f t="shared" si="0"/>
        <v>25.351300000000002</v>
      </c>
      <c r="AC18">
        <f t="shared" si="0"/>
        <v>42.955081818181817</v>
      </c>
      <c r="AD18">
        <f t="shared" si="0"/>
        <v>19.271263636363638</v>
      </c>
      <c r="AE18">
        <f t="shared" si="0"/>
        <v>32.868027272727268</v>
      </c>
      <c r="AF18">
        <f t="shared" si="0"/>
        <v>28.135836363636361</v>
      </c>
    </row>
    <row r="19" spans="1:32">
      <c r="A19" s="205">
        <v>43937</v>
      </c>
      <c r="B19" s="10">
        <v>318.85239999999999</v>
      </c>
      <c r="C19" s="257">
        <v>327.39370000000002</v>
      </c>
      <c r="D19" s="257">
        <v>639.67999999999995</v>
      </c>
      <c r="E19" s="10">
        <v>465.35390000000001</v>
      </c>
      <c r="F19" s="10">
        <v>217.31700000000001</v>
      </c>
      <c r="G19" s="10">
        <v>317.13319999999999</v>
      </c>
      <c r="H19" s="10">
        <v>411.8297</v>
      </c>
      <c r="I19" s="10">
        <v>280.06</v>
      </c>
      <c r="J19" s="10">
        <v>473.37479999999999</v>
      </c>
      <c r="K19" s="10">
        <v>213.7715</v>
      </c>
      <c r="L19" s="10">
        <v>361.59230000000002</v>
      </c>
      <c r="M19" s="10">
        <v>311.08190000000002</v>
      </c>
      <c r="N19" s="10"/>
      <c r="O19" s="10"/>
      <c r="P19" s="10">
        <f t="shared" si="1"/>
        <v>-8.0208999999999833</v>
      </c>
      <c r="Q19" s="173">
        <f t="shared" si="2"/>
        <v>-7.2318873495753489E-3</v>
      </c>
      <c r="T19" s="205">
        <v>43937</v>
      </c>
      <c r="U19">
        <f t="shared" si="3"/>
        <v>28.986581818181818</v>
      </c>
      <c r="V19">
        <f t="shared" si="0"/>
        <v>29.76306363636364</v>
      </c>
      <c r="W19">
        <f t="shared" si="0"/>
        <v>58.152727272727269</v>
      </c>
      <c r="X19">
        <f t="shared" si="0"/>
        <v>42.304900000000004</v>
      </c>
      <c r="Y19">
        <f t="shared" si="0"/>
        <v>19.756090909090911</v>
      </c>
      <c r="Z19">
        <f t="shared" si="0"/>
        <v>28.830290909090909</v>
      </c>
      <c r="AA19">
        <f t="shared" si="0"/>
        <v>37.439063636363635</v>
      </c>
      <c r="AB19">
        <f t="shared" si="0"/>
        <v>25.46</v>
      </c>
      <c r="AC19">
        <f t="shared" si="0"/>
        <v>43.034072727272729</v>
      </c>
      <c r="AD19">
        <f t="shared" si="0"/>
        <v>19.433772727272729</v>
      </c>
      <c r="AE19">
        <f t="shared" si="0"/>
        <v>32.872027272727273</v>
      </c>
      <c r="AF19">
        <f t="shared" si="0"/>
        <v>28.280172727272728</v>
      </c>
    </row>
    <row r="20" spans="1:32">
      <c r="A20" s="205">
        <v>43938</v>
      </c>
      <c r="B20" s="10">
        <v>323.65699999999998</v>
      </c>
      <c r="C20" s="257">
        <v>327.3168</v>
      </c>
      <c r="D20" s="257">
        <v>643.08000000000004</v>
      </c>
      <c r="E20" s="10">
        <v>468.11099999999999</v>
      </c>
      <c r="F20" s="10">
        <v>219.95910000000001</v>
      </c>
      <c r="G20" s="10">
        <v>319.50110000000001</v>
      </c>
      <c r="H20" s="10">
        <v>413.79640000000001</v>
      </c>
      <c r="I20" s="10">
        <v>281.0677</v>
      </c>
      <c r="J20" s="10">
        <v>474.57209999999998</v>
      </c>
      <c r="K20" s="10">
        <v>215.93950000000001</v>
      </c>
      <c r="L20" s="10">
        <v>361.4393</v>
      </c>
      <c r="M20" s="10">
        <v>313.05160000000001</v>
      </c>
      <c r="N20" s="10"/>
      <c r="O20" s="10"/>
      <c r="P20" s="10">
        <f t="shared" si="1"/>
        <v>-6.4610999999999876</v>
      </c>
      <c r="Q20" s="173">
        <f t="shared" si="2"/>
        <v>-5.825524237222917E-3</v>
      </c>
      <c r="T20" s="205">
        <v>43938</v>
      </c>
      <c r="U20">
        <f t="shared" si="3"/>
        <v>29.423363636363636</v>
      </c>
      <c r="V20">
        <f t="shared" si="3"/>
        <v>29.756072727272727</v>
      </c>
      <c r="W20">
        <f t="shared" si="3"/>
        <v>58.461818181818188</v>
      </c>
      <c r="X20">
        <f t="shared" si="3"/>
        <v>42.555545454545452</v>
      </c>
      <c r="Y20">
        <f t="shared" si="3"/>
        <v>19.996281818181817</v>
      </c>
      <c r="Z20">
        <f t="shared" si="3"/>
        <v>29.045554545454547</v>
      </c>
      <c r="AA20">
        <f t="shared" si="3"/>
        <v>37.617854545454549</v>
      </c>
      <c r="AB20">
        <f t="shared" si="3"/>
        <v>25.551609090909093</v>
      </c>
      <c r="AC20">
        <f t="shared" si="3"/>
        <v>43.142918181818182</v>
      </c>
      <c r="AD20">
        <f t="shared" si="3"/>
        <v>19.630863636363639</v>
      </c>
      <c r="AE20">
        <f t="shared" si="3"/>
        <v>32.858118181818185</v>
      </c>
      <c r="AF20">
        <f t="shared" si="3"/>
        <v>28.459236363636364</v>
      </c>
    </row>
    <row r="21" spans="1:32">
      <c r="A21" s="205">
        <v>43939</v>
      </c>
      <c r="B21" s="10">
        <v>328.214</v>
      </c>
      <c r="C21" s="257">
        <v>327.6798</v>
      </c>
      <c r="D21" s="257">
        <v>646.95000000000005</v>
      </c>
      <c r="E21" s="10">
        <v>472.1936</v>
      </c>
      <c r="F21" s="10">
        <v>224.27879999999999</v>
      </c>
      <c r="G21" s="10">
        <v>320.48869999999999</v>
      </c>
      <c r="H21" s="10">
        <v>414.959</v>
      </c>
      <c r="I21" s="10">
        <v>282.45269999999999</v>
      </c>
      <c r="J21" s="10">
        <v>476.18889999999999</v>
      </c>
      <c r="K21" s="10">
        <v>218.12280000000001</v>
      </c>
      <c r="L21" s="10">
        <v>361.3134</v>
      </c>
      <c r="M21" s="10">
        <v>314.7647</v>
      </c>
      <c r="N21" s="10"/>
      <c r="O21" s="10"/>
      <c r="P21" s="10">
        <f t="shared" si="1"/>
        <v>-3.9952999999999861</v>
      </c>
      <c r="Q21" s="173">
        <f t="shared" si="2"/>
        <v>-3.6022839740874903E-3</v>
      </c>
      <c r="T21" s="205">
        <v>43939</v>
      </c>
      <c r="U21">
        <f t="shared" si="3"/>
        <v>29.837636363636364</v>
      </c>
      <c r="V21">
        <f t="shared" si="3"/>
        <v>29.789072727272728</v>
      </c>
      <c r="W21">
        <f t="shared" si="3"/>
        <v>58.81363636363637</v>
      </c>
      <c r="X21">
        <f t="shared" si="3"/>
        <v>42.926690909090908</v>
      </c>
      <c r="Y21">
        <f t="shared" si="3"/>
        <v>20.388981818181819</v>
      </c>
      <c r="Z21">
        <f t="shared" si="3"/>
        <v>29.135336363636362</v>
      </c>
      <c r="AA21">
        <f t="shared" si="3"/>
        <v>37.723545454545452</v>
      </c>
      <c r="AB21">
        <f t="shared" si="3"/>
        <v>25.677518181818183</v>
      </c>
      <c r="AC21">
        <f t="shared" si="3"/>
        <v>43.289899999999996</v>
      </c>
      <c r="AD21">
        <f t="shared" si="3"/>
        <v>19.829345454545457</v>
      </c>
      <c r="AE21">
        <f t="shared" si="3"/>
        <v>32.846672727272725</v>
      </c>
      <c r="AF21">
        <f t="shared" si="3"/>
        <v>28.614972727272729</v>
      </c>
    </row>
    <row r="22" spans="1:32">
      <c r="A22" s="205">
        <v>43940</v>
      </c>
      <c r="B22" s="10">
        <v>331.32470000000001</v>
      </c>
      <c r="C22" s="257">
        <v>327.07850000000002</v>
      </c>
      <c r="D22" s="257">
        <v>651.66999999999996</v>
      </c>
      <c r="E22" s="10">
        <v>477.3802</v>
      </c>
      <c r="F22" s="10">
        <v>228.364</v>
      </c>
      <c r="G22" s="10">
        <v>319.60469999999998</v>
      </c>
      <c r="H22" s="10">
        <v>416.58510000000001</v>
      </c>
      <c r="I22" s="10">
        <v>283.65879999999999</v>
      </c>
      <c r="J22" s="10">
        <v>478.40980000000002</v>
      </c>
      <c r="K22" s="10">
        <v>219.90459999999999</v>
      </c>
      <c r="L22" s="10">
        <v>361.28190000000001</v>
      </c>
      <c r="M22" s="10">
        <v>316.58190000000002</v>
      </c>
      <c r="N22" s="10"/>
      <c r="O22" s="10"/>
      <c r="P22" s="10">
        <f t="shared" si="1"/>
        <v>-1.0296000000000163</v>
      </c>
      <c r="Q22" s="173">
        <f t="shared" si="2"/>
        <v>-9.2831866936664374E-4</v>
      </c>
      <c r="T22" s="205">
        <v>43940</v>
      </c>
      <c r="U22">
        <f t="shared" si="3"/>
        <v>30.120427272727273</v>
      </c>
      <c r="V22">
        <f t="shared" si="3"/>
        <v>29.734409090909093</v>
      </c>
      <c r="W22">
        <f t="shared" si="3"/>
        <v>59.242727272727272</v>
      </c>
      <c r="X22">
        <f t="shared" si="3"/>
        <v>43.398200000000003</v>
      </c>
      <c r="Y22">
        <f t="shared" si="3"/>
        <v>20.760363636363635</v>
      </c>
      <c r="Z22">
        <f t="shared" si="3"/>
        <v>29.054972727272727</v>
      </c>
      <c r="AA22">
        <f t="shared" si="3"/>
        <v>37.871372727272728</v>
      </c>
      <c r="AB22">
        <f t="shared" si="3"/>
        <v>25.787163636363633</v>
      </c>
      <c r="AC22">
        <f t="shared" si="3"/>
        <v>43.491800000000005</v>
      </c>
      <c r="AD22">
        <f t="shared" si="3"/>
        <v>19.991327272727272</v>
      </c>
      <c r="AE22">
        <f t="shared" si="3"/>
        <v>32.84380909090909</v>
      </c>
      <c r="AF22">
        <f t="shared" si="3"/>
        <v>28.780172727272728</v>
      </c>
    </row>
    <row r="23" spans="1:32">
      <c r="A23" s="205">
        <v>43941</v>
      </c>
      <c r="B23" s="10">
        <v>334.08420000000001</v>
      </c>
      <c r="C23" s="257">
        <v>327.18180000000001</v>
      </c>
      <c r="D23" s="257">
        <v>654.66</v>
      </c>
      <c r="E23" s="10">
        <v>483.14960000000002</v>
      </c>
      <c r="F23" s="10">
        <v>232.61600000000001</v>
      </c>
      <c r="G23" s="10">
        <v>318.79070000000002</v>
      </c>
      <c r="H23" s="10">
        <v>418.23349999999999</v>
      </c>
      <c r="I23" s="10">
        <v>284.5401</v>
      </c>
      <c r="J23" s="10">
        <v>481.26859999999999</v>
      </c>
      <c r="K23" s="10">
        <v>221.75290000000001</v>
      </c>
      <c r="L23" s="10">
        <v>361.68520000000001</v>
      </c>
      <c r="M23" s="10">
        <v>318.5385</v>
      </c>
      <c r="N23" s="10"/>
      <c r="O23" s="10"/>
      <c r="P23" s="10">
        <f t="shared" si="1"/>
        <v>1.8810000000000286</v>
      </c>
      <c r="Q23" s="173">
        <f t="shared" si="2"/>
        <v>1.6959667998044444E-3</v>
      </c>
      <c r="T23" s="205">
        <v>43941</v>
      </c>
      <c r="U23">
        <f t="shared" si="3"/>
        <v>30.371290909090909</v>
      </c>
      <c r="V23">
        <f t="shared" si="3"/>
        <v>29.7438</v>
      </c>
      <c r="W23">
        <f t="shared" si="3"/>
        <v>59.514545454545448</v>
      </c>
      <c r="X23">
        <f t="shared" si="3"/>
        <v>43.92269090909091</v>
      </c>
      <c r="Y23">
        <f t="shared" si="3"/>
        <v>21.146909090909091</v>
      </c>
      <c r="Z23">
        <f t="shared" si="3"/>
        <v>28.980972727272729</v>
      </c>
      <c r="AA23">
        <f t="shared" si="3"/>
        <v>38.021227272727273</v>
      </c>
      <c r="AB23">
        <f t="shared" si="3"/>
        <v>25.867281818181819</v>
      </c>
      <c r="AC23">
        <f t="shared" si="3"/>
        <v>43.751690909090911</v>
      </c>
      <c r="AD23">
        <f t="shared" si="3"/>
        <v>20.159354545454548</v>
      </c>
      <c r="AE23">
        <f t="shared" si="3"/>
        <v>32.880472727272725</v>
      </c>
      <c r="AF23">
        <f t="shared" si="3"/>
        <v>28.958045454545456</v>
      </c>
    </row>
    <row r="24" spans="1:32">
      <c r="A24" s="205">
        <v>43942</v>
      </c>
      <c r="B24" s="10">
        <v>337.17219999999998</v>
      </c>
      <c r="C24" s="257">
        <v>327.9153</v>
      </c>
      <c r="D24" s="257">
        <v>658.45</v>
      </c>
      <c r="E24" s="10">
        <v>489.53559999999999</v>
      </c>
      <c r="F24" s="10">
        <v>237.83420000000001</v>
      </c>
      <c r="G24" s="10">
        <v>319.09129999999999</v>
      </c>
      <c r="H24" s="10">
        <v>420.13159999999999</v>
      </c>
      <c r="I24" s="10">
        <v>285.68759999999997</v>
      </c>
      <c r="J24" s="10">
        <v>484.25080000000003</v>
      </c>
      <c r="K24" s="10">
        <v>223.60310000000001</v>
      </c>
      <c r="L24" s="10">
        <v>362.8655</v>
      </c>
      <c r="M24" s="10">
        <v>320.63</v>
      </c>
      <c r="N24" s="10"/>
      <c r="O24" s="10"/>
      <c r="P24" s="10">
        <f t="shared" si="1"/>
        <v>5.2847999999999615</v>
      </c>
      <c r="Q24" s="173">
        <f t="shared" si="2"/>
        <v>4.7649363868188868E-3</v>
      </c>
      <c r="T24" s="205">
        <v>43942</v>
      </c>
      <c r="U24">
        <f t="shared" si="3"/>
        <v>30.652018181818178</v>
      </c>
      <c r="V24">
        <f t="shared" si="3"/>
        <v>29.810481818181817</v>
      </c>
      <c r="W24">
        <f t="shared" si="3"/>
        <v>59.859090909090916</v>
      </c>
      <c r="X24">
        <f t="shared" si="3"/>
        <v>44.503236363636361</v>
      </c>
      <c r="Y24">
        <f t="shared" si="3"/>
        <v>21.621290909090909</v>
      </c>
      <c r="Z24">
        <f t="shared" si="3"/>
        <v>29.008299999999998</v>
      </c>
      <c r="AA24">
        <f t="shared" si="3"/>
        <v>38.193781818181819</v>
      </c>
      <c r="AB24">
        <f t="shared" si="3"/>
        <v>25.971599999999999</v>
      </c>
      <c r="AC24">
        <f t="shared" si="3"/>
        <v>44.022800000000004</v>
      </c>
      <c r="AD24">
        <f t="shared" si="3"/>
        <v>20.327554545454547</v>
      </c>
      <c r="AE24">
        <f t="shared" si="3"/>
        <v>32.987772727272727</v>
      </c>
      <c r="AF24">
        <f t="shared" si="3"/>
        <v>29.148181818181818</v>
      </c>
    </row>
    <row r="25" spans="1:32">
      <c r="A25" s="205">
        <v>43943</v>
      </c>
      <c r="B25" s="10">
        <v>340.75720000000001</v>
      </c>
      <c r="C25" s="257">
        <v>328.65820000000002</v>
      </c>
      <c r="D25" s="257">
        <v>655.53</v>
      </c>
      <c r="E25" s="10">
        <v>495.90469999999999</v>
      </c>
      <c r="F25" s="10">
        <v>243.67250000000001</v>
      </c>
      <c r="G25" s="10">
        <v>321.12060000000002</v>
      </c>
      <c r="H25" s="10">
        <v>422.1046</v>
      </c>
      <c r="I25" s="10">
        <v>286.78390000000002</v>
      </c>
      <c r="J25" s="10">
        <v>486.1379</v>
      </c>
      <c r="K25" s="10">
        <v>225.14009999999999</v>
      </c>
      <c r="L25" s="10">
        <v>364.2756</v>
      </c>
      <c r="M25" s="10">
        <v>323.01330000000002</v>
      </c>
      <c r="N25" s="10"/>
      <c r="O25" s="10"/>
      <c r="P25" s="10">
        <f t="shared" si="1"/>
        <v>9.7667999999999893</v>
      </c>
      <c r="Q25" s="173">
        <f t="shared" si="2"/>
        <v>8.8060438810897267E-3</v>
      </c>
      <c r="T25" s="205">
        <v>43943</v>
      </c>
      <c r="U25">
        <f t="shared" si="3"/>
        <v>30.977927272727275</v>
      </c>
      <c r="V25">
        <f t="shared" si="3"/>
        <v>29.878018181818184</v>
      </c>
      <c r="W25">
        <f t="shared" si="3"/>
        <v>59.593636363636364</v>
      </c>
      <c r="X25">
        <f t="shared" si="3"/>
        <v>45.082245454545451</v>
      </c>
      <c r="Y25">
        <f t="shared" si="3"/>
        <v>22.152045454545455</v>
      </c>
      <c r="Z25">
        <f t="shared" si="3"/>
        <v>29.192781818181821</v>
      </c>
      <c r="AA25">
        <f t="shared" si="3"/>
        <v>38.373145454545458</v>
      </c>
      <c r="AB25">
        <f t="shared" si="3"/>
        <v>26.071263636363639</v>
      </c>
      <c r="AC25">
        <f t="shared" si="3"/>
        <v>44.194354545454544</v>
      </c>
      <c r="AD25">
        <f t="shared" si="3"/>
        <v>20.467281818181817</v>
      </c>
      <c r="AE25">
        <f t="shared" si="3"/>
        <v>33.115963636363638</v>
      </c>
      <c r="AF25">
        <f t="shared" si="3"/>
        <v>29.364845454545456</v>
      </c>
    </row>
    <row r="26" spans="1:32">
      <c r="A26" s="205">
        <v>43944</v>
      </c>
      <c r="B26" s="10">
        <v>345.25009999999997</v>
      </c>
      <c r="C26" s="257">
        <v>329.75869999999998</v>
      </c>
      <c r="D26" s="257">
        <v>665.78</v>
      </c>
      <c r="E26" s="10">
        <v>500.8449</v>
      </c>
      <c r="F26" s="10">
        <v>247.9804</v>
      </c>
      <c r="G26" s="10">
        <v>323.25380000000001</v>
      </c>
      <c r="H26" s="10">
        <v>424.26620000000003</v>
      </c>
      <c r="I26" s="10">
        <v>287.93939999999998</v>
      </c>
      <c r="J26" s="10">
        <v>488.40730000000002</v>
      </c>
      <c r="K26" s="10">
        <v>226.9528</v>
      </c>
      <c r="L26" s="10">
        <v>365.12419999999997</v>
      </c>
      <c r="M26" s="10">
        <v>325.44209999999998</v>
      </c>
      <c r="N26" s="10"/>
      <c r="O26" s="10"/>
      <c r="P26" s="10">
        <f t="shared" si="1"/>
        <v>12.437599999999975</v>
      </c>
      <c r="Q26" s="173">
        <f t="shared" si="2"/>
        <v>1.1214118378121953E-2</v>
      </c>
      <c r="T26" s="205">
        <v>43944</v>
      </c>
      <c r="U26">
        <f t="shared" si="3"/>
        <v>31.386372727272725</v>
      </c>
      <c r="V26">
        <f t="shared" si="3"/>
        <v>29.978063636363633</v>
      </c>
      <c r="W26">
        <f t="shared" si="3"/>
        <v>60.525454545454544</v>
      </c>
      <c r="X26">
        <f t="shared" si="3"/>
        <v>45.531354545454548</v>
      </c>
      <c r="Y26">
        <f t="shared" si="3"/>
        <v>22.543672727272728</v>
      </c>
      <c r="Z26">
        <f t="shared" si="3"/>
        <v>29.386709090909093</v>
      </c>
      <c r="AA26">
        <f t="shared" si="3"/>
        <v>38.569654545454547</v>
      </c>
      <c r="AB26">
        <f t="shared" si="3"/>
        <v>26.17630909090909</v>
      </c>
      <c r="AC26">
        <f t="shared" si="3"/>
        <v>44.400663636363639</v>
      </c>
      <c r="AD26">
        <f t="shared" si="3"/>
        <v>20.632072727272728</v>
      </c>
      <c r="AE26">
        <f t="shared" si="3"/>
        <v>33.19310909090909</v>
      </c>
      <c r="AF26">
        <f t="shared" si="3"/>
        <v>29.585645454545453</v>
      </c>
    </row>
    <row r="27" spans="1:32">
      <c r="A27" s="205">
        <v>43945</v>
      </c>
      <c r="B27" s="10">
        <v>349.91629999999998</v>
      </c>
      <c r="C27" s="257">
        <v>332.6189</v>
      </c>
      <c r="D27" s="257">
        <v>669.76</v>
      </c>
      <c r="E27" s="10">
        <v>505.8836</v>
      </c>
      <c r="F27" s="10">
        <v>251.30760000000001</v>
      </c>
      <c r="G27" s="10">
        <v>324.7004</v>
      </c>
      <c r="H27" s="10">
        <v>426.02499999999998</v>
      </c>
      <c r="I27" s="10">
        <v>289.38099999999997</v>
      </c>
      <c r="J27" s="10">
        <v>490.40050000000002</v>
      </c>
      <c r="K27" s="10">
        <v>229.1396</v>
      </c>
      <c r="L27" s="10">
        <v>365.96</v>
      </c>
      <c r="M27" s="10">
        <v>328.08260000000001</v>
      </c>
      <c r="N27" s="10"/>
      <c r="O27" s="10"/>
      <c r="P27" s="10">
        <f t="shared" si="1"/>
        <v>15.483099999999979</v>
      </c>
      <c r="Q27" s="173">
        <f t="shared" si="2"/>
        <v>1.3960033789501199E-2</v>
      </c>
      <c r="T27" s="205">
        <v>43945</v>
      </c>
      <c r="U27">
        <f t="shared" si="3"/>
        <v>31.810572727272724</v>
      </c>
      <c r="V27">
        <f t="shared" si="3"/>
        <v>30.238081818181819</v>
      </c>
      <c r="W27">
        <f t="shared" si="3"/>
        <v>60.887272727272723</v>
      </c>
      <c r="X27">
        <f t="shared" si="3"/>
        <v>45.989418181818181</v>
      </c>
      <c r="Y27">
        <f t="shared" si="3"/>
        <v>22.846145454545454</v>
      </c>
      <c r="Z27">
        <f t="shared" si="3"/>
        <v>29.518218181818181</v>
      </c>
      <c r="AA27">
        <f t="shared" si="3"/>
        <v>38.729545454545452</v>
      </c>
      <c r="AB27">
        <f t="shared" si="3"/>
        <v>26.307363636363633</v>
      </c>
      <c r="AC27">
        <f t="shared" si="3"/>
        <v>44.581863636363636</v>
      </c>
      <c r="AD27">
        <f t="shared" si="3"/>
        <v>20.830872727272727</v>
      </c>
      <c r="AE27">
        <f t="shared" si="3"/>
        <v>33.269090909090906</v>
      </c>
      <c r="AF27">
        <f t="shared" si="3"/>
        <v>29.825690909090909</v>
      </c>
    </row>
    <row r="28" spans="1:32">
      <c r="A28" s="205">
        <v>43946</v>
      </c>
      <c r="B28" s="10">
        <v>352.84969999999998</v>
      </c>
      <c r="C28" s="257">
        <v>335.27780000000001</v>
      </c>
      <c r="D28" s="257">
        <v>673.25</v>
      </c>
      <c r="E28" s="10">
        <v>510.6</v>
      </c>
      <c r="F28" s="10">
        <v>254.9308</v>
      </c>
      <c r="G28" s="10">
        <v>320.27080000000001</v>
      </c>
      <c r="H28" s="10">
        <v>426.38529999999997</v>
      </c>
      <c r="I28" s="10">
        <v>291.39550000000003</v>
      </c>
      <c r="J28" s="10">
        <v>493.20240000000001</v>
      </c>
      <c r="K28" s="10">
        <v>231.4632</v>
      </c>
      <c r="L28" s="10">
        <v>367.38729999999998</v>
      </c>
      <c r="M28" s="10">
        <v>330.76909999999998</v>
      </c>
      <c r="N28" s="10"/>
      <c r="O28" s="10"/>
      <c r="P28" s="10">
        <f t="shared" si="1"/>
        <v>17.397600000000011</v>
      </c>
      <c r="Q28" s="173">
        <f t="shared" si="2"/>
        <v>1.5686205208015613E-2</v>
      </c>
      <c r="T28" s="205">
        <v>43946</v>
      </c>
      <c r="U28">
        <f t="shared" si="3"/>
        <v>32.077245454545455</v>
      </c>
      <c r="V28">
        <f t="shared" si="3"/>
        <v>30.479800000000001</v>
      </c>
      <c r="W28">
        <f t="shared" si="3"/>
        <v>61.204545454545453</v>
      </c>
      <c r="X28">
        <f t="shared" si="3"/>
        <v>46.418181818181822</v>
      </c>
      <c r="Y28">
        <f t="shared" si="3"/>
        <v>23.175527272727273</v>
      </c>
      <c r="Z28">
        <f t="shared" si="3"/>
        <v>29.115527272727274</v>
      </c>
      <c r="AA28">
        <f t="shared" si="3"/>
        <v>38.762299999999996</v>
      </c>
      <c r="AB28">
        <f t="shared" si="3"/>
        <v>26.490500000000001</v>
      </c>
      <c r="AC28">
        <f t="shared" si="3"/>
        <v>44.83658181818182</v>
      </c>
      <c r="AD28">
        <f t="shared" si="3"/>
        <v>21.04210909090909</v>
      </c>
      <c r="AE28">
        <f t="shared" si="3"/>
        <v>33.398845454545452</v>
      </c>
      <c r="AF28">
        <f t="shared" si="3"/>
        <v>30.069918181818181</v>
      </c>
    </row>
    <row r="29" spans="1:32">
      <c r="A29" s="205">
        <v>43947</v>
      </c>
      <c r="B29" s="10">
        <v>355.13040000000001</v>
      </c>
      <c r="C29" s="257">
        <v>335.96269999999998</v>
      </c>
      <c r="D29" s="257">
        <v>677.94</v>
      </c>
      <c r="E29" s="10">
        <v>515.33219999999994</v>
      </c>
      <c r="F29" s="10">
        <v>258.59350000000001</v>
      </c>
      <c r="G29" s="10">
        <v>325.75760000000002</v>
      </c>
      <c r="H29" s="10">
        <v>425.6773</v>
      </c>
      <c r="I29" s="10">
        <v>293.59350000000001</v>
      </c>
      <c r="J29" s="10">
        <v>495.50900000000001</v>
      </c>
      <c r="K29" s="10">
        <v>233.93289999999999</v>
      </c>
      <c r="L29" s="10">
        <v>368.78829999999999</v>
      </c>
      <c r="M29" s="10">
        <v>332.8109</v>
      </c>
      <c r="N29" s="10"/>
      <c r="O29" s="10"/>
      <c r="P29" s="10">
        <f t="shared" si="1"/>
        <v>19.823199999999929</v>
      </c>
      <c r="Q29" s="173">
        <f t="shared" si="2"/>
        <v>1.7873199928699006E-2</v>
      </c>
      <c r="T29" s="205">
        <v>43947</v>
      </c>
      <c r="U29">
        <f t="shared" si="3"/>
        <v>32.28458181818182</v>
      </c>
      <c r="V29">
        <f t="shared" si="3"/>
        <v>30.542063636363636</v>
      </c>
      <c r="W29">
        <f t="shared" si="3"/>
        <v>61.630909090909093</v>
      </c>
      <c r="X29">
        <f t="shared" si="3"/>
        <v>46.848381818181814</v>
      </c>
      <c r="Y29">
        <f t="shared" si="3"/>
        <v>23.508500000000002</v>
      </c>
      <c r="Z29">
        <f t="shared" si="3"/>
        <v>29.614327272727277</v>
      </c>
      <c r="AA29">
        <f t="shared" si="3"/>
        <v>38.697936363636366</v>
      </c>
      <c r="AB29">
        <f t="shared" si="3"/>
        <v>26.690318181818181</v>
      </c>
      <c r="AC29">
        <f t="shared" si="3"/>
        <v>45.046272727272729</v>
      </c>
      <c r="AD29">
        <f t="shared" si="3"/>
        <v>21.266627272727273</v>
      </c>
      <c r="AE29">
        <f t="shared" si="3"/>
        <v>33.526209090909092</v>
      </c>
      <c r="AF29">
        <f t="shared" si="3"/>
        <v>30.255536363636363</v>
      </c>
    </row>
    <row r="30" spans="1:32">
      <c r="A30" s="205">
        <v>43948</v>
      </c>
      <c r="B30" s="10">
        <v>357.25650000000002</v>
      </c>
      <c r="C30" s="257">
        <v>336.62209999999999</v>
      </c>
      <c r="D30" s="257">
        <v>681.27</v>
      </c>
      <c r="E30" s="10">
        <v>519.81799999999998</v>
      </c>
      <c r="F30" s="10">
        <v>262.048</v>
      </c>
      <c r="G30" s="10">
        <v>325.9529</v>
      </c>
      <c r="H30" s="10">
        <v>424.86930000000001</v>
      </c>
      <c r="I30" s="10">
        <v>294.45819999999998</v>
      </c>
      <c r="J30" s="10">
        <v>497.83909999999997</v>
      </c>
      <c r="K30" s="10">
        <v>236.05109999999999</v>
      </c>
      <c r="L30" s="10">
        <v>370.51369999999997</v>
      </c>
      <c r="M30" s="10">
        <v>334.90539999999999</v>
      </c>
      <c r="N30" s="10"/>
      <c r="O30" s="10"/>
      <c r="P30" s="10">
        <f t="shared" si="1"/>
        <v>21.97890000000001</v>
      </c>
      <c r="Q30" s="173">
        <f t="shared" si="2"/>
        <v>1.9816844601925225E-2</v>
      </c>
      <c r="T30" s="205">
        <v>43948</v>
      </c>
      <c r="U30">
        <f t="shared" si="3"/>
        <v>32.477863636363637</v>
      </c>
      <c r="V30">
        <f t="shared" si="3"/>
        <v>30.602009090909089</v>
      </c>
      <c r="W30">
        <f t="shared" si="3"/>
        <v>61.93363636363636</v>
      </c>
      <c r="X30">
        <f t="shared" si="3"/>
        <v>47.256181818181815</v>
      </c>
      <c r="Y30">
        <f t="shared" si="3"/>
        <v>23.822545454545455</v>
      </c>
      <c r="Z30">
        <f t="shared" si="3"/>
        <v>29.632081818181817</v>
      </c>
      <c r="AA30">
        <f t="shared" si="3"/>
        <v>38.62448181818182</v>
      </c>
      <c r="AB30">
        <f t="shared" si="3"/>
        <v>26.768927272727272</v>
      </c>
      <c r="AC30">
        <f t="shared" si="3"/>
        <v>45.258099999999999</v>
      </c>
      <c r="AD30">
        <f t="shared" si="3"/>
        <v>21.459190909090907</v>
      </c>
      <c r="AE30">
        <f t="shared" si="3"/>
        <v>33.683063636363634</v>
      </c>
      <c r="AF30">
        <f t="shared" si="3"/>
        <v>30.445945454545452</v>
      </c>
    </row>
    <row r="31" spans="1:32">
      <c r="A31" s="205">
        <v>43949</v>
      </c>
      <c r="B31" s="10">
        <v>360.27159999999998</v>
      </c>
      <c r="C31" s="257">
        <v>337.50580000000002</v>
      </c>
      <c r="D31" s="257">
        <v>684.22</v>
      </c>
      <c r="E31" s="10">
        <v>524.03030000000001</v>
      </c>
      <c r="F31" s="10">
        <v>266.39409999999998</v>
      </c>
      <c r="G31" s="10">
        <v>326.51940000000002</v>
      </c>
      <c r="H31" s="10">
        <v>424.14909999999998</v>
      </c>
      <c r="I31" s="10">
        <v>295.17489999999998</v>
      </c>
      <c r="J31" s="10">
        <v>498.96379999999999</v>
      </c>
      <c r="K31" s="10">
        <v>238.0728</v>
      </c>
      <c r="L31" s="10">
        <v>373.12709999999998</v>
      </c>
      <c r="M31" s="10">
        <v>336.6848</v>
      </c>
      <c r="N31" s="10"/>
      <c r="O31" s="10"/>
      <c r="P31" s="10">
        <f t="shared" si="1"/>
        <v>25.066500000000019</v>
      </c>
      <c r="Q31" s="173">
        <f t="shared" si="2"/>
        <v>2.2600718653534017E-2</v>
      </c>
      <c r="T31" s="205">
        <v>43949</v>
      </c>
      <c r="U31">
        <f t="shared" si="3"/>
        <v>32.751963636363634</v>
      </c>
      <c r="V31">
        <f t="shared" si="3"/>
        <v>30.682345454545455</v>
      </c>
      <c r="W31">
        <f t="shared" si="3"/>
        <v>62.201818181818183</v>
      </c>
      <c r="X31">
        <f t="shared" si="3"/>
        <v>47.639118181818183</v>
      </c>
      <c r="Y31">
        <f t="shared" si="3"/>
        <v>24.217645454545451</v>
      </c>
      <c r="Z31">
        <f t="shared" si="3"/>
        <v>29.683581818181821</v>
      </c>
      <c r="AA31">
        <f t="shared" si="3"/>
        <v>38.559009090909086</v>
      </c>
      <c r="AB31">
        <f t="shared" si="3"/>
        <v>26.834081818181815</v>
      </c>
      <c r="AC31">
        <f t="shared" si="3"/>
        <v>45.360345454545453</v>
      </c>
      <c r="AD31">
        <f t="shared" si="3"/>
        <v>21.64298181818182</v>
      </c>
      <c r="AE31">
        <f t="shared" si="3"/>
        <v>33.920645454545451</v>
      </c>
      <c r="AF31">
        <f t="shared" si="3"/>
        <v>30.60770909090909</v>
      </c>
    </row>
    <row r="32" spans="1:32">
      <c r="A32" s="205">
        <v>43950</v>
      </c>
      <c r="B32" s="10">
        <v>363.59050000000002</v>
      </c>
      <c r="C32" s="257">
        <v>338.3107</v>
      </c>
      <c r="D32" s="257">
        <v>687.69</v>
      </c>
      <c r="E32" s="10">
        <v>526.85599999999999</v>
      </c>
      <c r="F32" s="10">
        <v>270.90390000000002</v>
      </c>
      <c r="G32" s="10">
        <v>328.57150000000001</v>
      </c>
      <c r="H32" s="10">
        <v>424.16390000000001</v>
      </c>
      <c r="I32" s="10">
        <v>295.81270000000001</v>
      </c>
      <c r="J32" s="10">
        <v>500.64210000000003</v>
      </c>
      <c r="K32" s="10">
        <v>239.39150000000001</v>
      </c>
      <c r="L32" s="10">
        <v>376.03609999999998</v>
      </c>
      <c r="M32" s="10">
        <v>338.67149999999998</v>
      </c>
      <c r="N32" s="10"/>
      <c r="O32" s="10"/>
      <c r="P32" s="10">
        <f t="shared" si="1"/>
        <v>26.213899999999967</v>
      </c>
      <c r="Q32" s="173">
        <f t="shared" si="2"/>
        <v>2.3635249385110576E-2</v>
      </c>
      <c r="T32" s="205">
        <v>43950</v>
      </c>
      <c r="U32">
        <f t="shared" si="3"/>
        <v>33.053681818181822</v>
      </c>
      <c r="V32">
        <f t="shared" si="3"/>
        <v>30.755518181818182</v>
      </c>
      <c r="W32">
        <f t="shared" si="3"/>
        <v>62.517272727272733</v>
      </c>
      <c r="X32">
        <f t="shared" si="3"/>
        <v>47.896000000000001</v>
      </c>
      <c r="Y32">
        <f t="shared" si="3"/>
        <v>24.627627272727274</v>
      </c>
      <c r="Z32">
        <f t="shared" si="3"/>
        <v>29.870136363636366</v>
      </c>
      <c r="AA32">
        <f t="shared" si="3"/>
        <v>38.560354545454544</v>
      </c>
      <c r="AB32">
        <f t="shared" si="3"/>
        <v>26.892063636363638</v>
      </c>
      <c r="AC32">
        <f t="shared" si="3"/>
        <v>45.512918181818186</v>
      </c>
      <c r="AD32">
        <f t="shared" si="3"/>
        <v>21.762863636363637</v>
      </c>
      <c r="AE32">
        <f t="shared" si="3"/>
        <v>34.185099999999998</v>
      </c>
      <c r="AF32">
        <f t="shared" si="3"/>
        <v>30.78831818181818</v>
      </c>
    </row>
    <row r="33" spans="1:32">
      <c r="A33" s="205">
        <v>43951</v>
      </c>
      <c r="B33" s="10">
        <v>367.49939999999998</v>
      </c>
      <c r="C33" s="257">
        <v>336.08190000000002</v>
      </c>
      <c r="D33" s="257">
        <v>691.22</v>
      </c>
      <c r="E33" s="10">
        <v>530.05079999999998</v>
      </c>
      <c r="F33" s="10">
        <v>274.01889999999997</v>
      </c>
      <c r="G33" s="10">
        <v>331.89330000000001</v>
      </c>
      <c r="H33" s="10">
        <v>425.82190000000003</v>
      </c>
      <c r="I33" s="10">
        <v>297.16550000000001</v>
      </c>
      <c r="J33" s="10">
        <v>502.83909999999997</v>
      </c>
      <c r="K33" s="10">
        <v>241.91669999999999</v>
      </c>
      <c r="L33" s="10">
        <v>378.11470000000003</v>
      </c>
      <c r="M33" s="10">
        <v>340.9914</v>
      </c>
      <c r="N33" s="10"/>
      <c r="O33" s="10"/>
      <c r="P33" s="10">
        <f t="shared" si="1"/>
        <v>27.211700000000008</v>
      </c>
      <c r="Q33" s="173">
        <f t="shared" si="2"/>
        <v>2.4534896207463002E-2</v>
      </c>
      <c r="T33" s="205">
        <v>43951</v>
      </c>
      <c r="U33">
        <f t="shared" si="3"/>
        <v>33.409036363636361</v>
      </c>
      <c r="V33">
        <f t="shared" si="3"/>
        <v>30.552900000000001</v>
      </c>
      <c r="W33">
        <f t="shared" si="3"/>
        <v>62.838181818181823</v>
      </c>
      <c r="X33">
        <f t="shared" si="3"/>
        <v>48.186436363636361</v>
      </c>
      <c r="Y33">
        <f t="shared" si="3"/>
        <v>24.910809090909087</v>
      </c>
      <c r="Z33">
        <f t="shared" si="3"/>
        <v>30.172118181818181</v>
      </c>
      <c r="AA33">
        <f t="shared" si="3"/>
        <v>38.711081818181817</v>
      </c>
      <c r="AB33">
        <f t="shared" si="3"/>
        <v>27.015045454545454</v>
      </c>
      <c r="AC33">
        <f t="shared" si="3"/>
        <v>45.712645454545452</v>
      </c>
      <c r="AD33">
        <f t="shared" si="3"/>
        <v>21.992427272727273</v>
      </c>
      <c r="AE33">
        <f t="shared" si="3"/>
        <v>34.374063636363637</v>
      </c>
      <c r="AF33">
        <f t="shared" si="3"/>
        <v>30.999218181818183</v>
      </c>
    </row>
    <row r="34" spans="1:32">
      <c r="A34" s="205">
        <v>43952</v>
      </c>
      <c r="B34" s="10">
        <v>372.53870000000001</v>
      </c>
      <c r="C34" s="257">
        <v>338.36810000000003</v>
      </c>
      <c r="D34" s="257">
        <v>697.44</v>
      </c>
      <c r="E34" s="10">
        <v>534.93759999999997</v>
      </c>
      <c r="F34" s="10">
        <v>279.06540000000001</v>
      </c>
      <c r="G34" s="10">
        <v>334.67430000000002</v>
      </c>
      <c r="H34" s="10">
        <v>426.80889999999999</v>
      </c>
      <c r="I34" s="10">
        <v>299.59870000000001</v>
      </c>
      <c r="J34" s="10">
        <v>505.09059999999999</v>
      </c>
      <c r="K34" s="10">
        <v>245.8032</v>
      </c>
      <c r="L34" s="10">
        <v>380.7824</v>
      </c>
      <c r="M34" s="10">
        <v>343.08390000000003</v>
      </c>
      <c r="N34" s="10"/>
      <c r="O34" s="10"/>
      <c r="P34" s="10">
        <f t="shared" si="1"/>
        <v>29.84699999999998</v>
      </c>
      <c r="Q34" s="173">
        <f t="shared" si="2"/>
        <v>2.6910962824966744E-2</v>
      </c>
      <c r="T34" s="205">
        <v>43952</v>
      </c>
      <c r="U34">
        <f t="shared" si="3"/>
        <v>33.867154545454547</v>
      </c>
      <c r="V34">
        <f t="shared" si="3"/>
        <v>30.760736363636365</v>
      </c>
      <c r="W34">
        <f t="shared" si="3"/>
        <v>63.403636363636366</v>
      </c>
      <c r="X34">
        <f t="shared" si="3"/>
        <v>48.630690909090909</v>
      </c>
      <c r="Y34">
        <f t="shared" si="3"/>
        <v>25.369581818181818</v>
      </c>
      <c r="Z34">
        <f t="shared" si="3"/>
        <v>30.424936363636366</v>
      </c>
      <c r="AA34">
        <f t="shared" si="3"/>
        <v>38.800809090909091</v>
      </c>
      <c r="AB34">
        <f t="shared" si="3"/>
        <v>27.236245454545454</v>
      </c>
      <c r="AC34">
        <f t="shared" si="3"/>
        <v>45.91732727272727</v>
      </c>
      <c r="AD34">
        <f t="shared" si="3"/>
        <v>22.345745454545455</v>
      </c>
      <c r="AE34">
        <f t="shared" si="3"/>
        <v>34.616581818181821</v>
      </c>
      <c r="AF34">
        <f t="shared" si="3"/>
        <v>31.189445454545456</v>
      </c>
    </row>
    <row r="35" spans="1:32">
      <c r="A35" s="205">
        <v>43953</v>
      </c>
      <c r="B35" s="10">
        <v>376.84399999999999</v>
      </c>
      <c r="C35" s="257">
        <v>340.75189999999998</v>
      </c>
      <c r="D35" s="257">
        <v>701.36</v>
      </c>
      <c r="E35" s="10">
        <v>538.92150000000004</v>
      </c>
      <c r="F35" s="10">
        <v>281.37169999999998</v>
      </c>
      <c r="G35" s="10">
        <v>336.24790000000002</v>
      </c>
      <c r="H35" s="10">
        <v>428.85329999999999</v>
      </c>
      <c r="I35" s="10">
        <v>302.5729</v>
      </c>
      <c r="J35" s="10">
        <v>508.46179999999998</v>
      </c>
      <c r="K35" s="10">
        <v>247.83869999999999</v>
      </c>
      <c r="L35" s="10">
        <v>382.8202</v>
      </c>
      <c r="M35" s="10">
        <v>345.3039</v>
      </c>
      <c r="N35" s="10"/>
      <c r="O35" s="10"/>
      <c r="P35" s="10">
        <f t="shared" si="1"/>
        <v>30.459700000000055</v>
      </c>
      <c r="Q35" s="173">
        <f t="shared" si="2"/>
        <v>2.746339177671597E-2</v>
      </c>
      <c r="T35" s="205">
        <v>43953</v>
      </c>
      <c r="U35">
        <f t="shared" si="3"/>
        <v>34.258545454545455</v>
      </c>
      <c r="V35">
        <f t="shared" si="3"/>
        <v>30.977445454545453</v>
      </c>
      <c r="W35">
        <f t="shared" si="3"/>
        <v>63.76</v>
      </c>
      <c r="X35">
        <f t="shared" si="3"/>
        <v>48.992863636363637</v>
      </c>
      <c r="Y35">
        <f t="shared" si="3"/>
        <v>25.579245454545454</v>
      </c>
      <c r="Z35">
        <f t="shared" si="3"/>
        <v>30.567990909090909</v>
      </c>
      <c r="AA35">
        <f t="shared" si="3"/>
        <v>38.986663636363637</v>
      </c>
      <c r="AB35">
        <f t="shared" si="3"/>
        <v>27.506627272727272</v>
      </c>
      <c r="AC35">
        <f t="shared" si="3"/>
        <v>46.223799999999997</v>
      </c>
      <c r="AD35">
        <f t="shared" si="3"/>
        <v>22.530790909090907</v>
      </c>
      <c r="AE35">
        <f t="shared" si="3"/>
        <v>34.801836363636362</v>
      </c>
      <c r="AF35">
        <f t="shared" si="3"/>
        <v>31.391263636363636</v>
      </c>
    </row>
    <row r="36" spans="1:32">
      <c r="A36" s="205">
        <v>43954</v>
      </c>
      <c r="B36" s="10">
        <v>381.26609999999999</v>
      </c>
      <c r="C36" s="257">
        <v>341.89</v>
      </c>
      <c r="D36" s="257">
        <v>705.22</v>
      </c>
      <c r="E36" s="10">
        <v>542.7903</v>
      </c>
      <c r="F36" s="10">
        <v>283.31169999999997</v>
      </c>
      <c r="G36" s="10">
        <v>338.30759999999998</v>
      </c>
      <c r="H36" s="10">
        <v>431.49459999999999</v>
      </c>
      <c r="I36" s="10">
        <v>305.75990000000002</v>
      </c>
      <c r="J36" s="10">
        <v>511.2133</v>
      </c>
      <c r="K36" s="10">
        <v>250.24459999999999</v>
      </c>
      <c r="L36" s="10">
        <v>384.79349999999999</v>
      </c>
      <c r="M36" s="10">
        <v>346.93180000000001</v>
      </c>
      <c r="N36" s="10"/>
      <c r="O36" s="10"/>
      <c r="P36" s="10">
        <f t="shared" si="1"/>
        <v>31.576999999999998</v>
      </c>
      <c r="Q36" s="173">
        <f t="shared" si="2"/>
        <v>2.8470783432974014E-2</v>
      </c>
      <c r="T36" s="205">
        <v>43954</v>
      </c>
      <c r="U36">
        <f t="shared" si="3"/>
        <v>34.660554545454545</v>
      </c>
      <c r="V36">
        <f t="shared" si="3"/>
        <v>31.080909090909088</v>
      </c>
      <c r="W36">
        <f t="shared" si="3"/>
        <v>64.11090909090909</v>
      </c>
      <c r="X36">
        <f t="shared" si="3"/>
        <v>49.344572727272727</v>
      </c>
      <c r="Y36">
        <f t="shared" si="3"/>
        <v>25.75560909090909</v>
      </c>
      <c r="Z36">
        <f t="shared" si="3"/>
        <v>30.75523636363636</v>
      </c>
      <c r="AA36">
        <f t="shared" si="3"/>
        <v>39.22678181818182</v>
      </c>
      <c r="AB36">
        <f t="shared" si="3"/>
        <v>27.796354545454548</v>
      </c>
      <c r="AC36">
        <f t="shared" si="3"/>
        <v>46.473936363636362</v>
      </c>
      <c r="AD36">
        <f t="shared" si="3"/>
        <v>22.74950909090909</v>
      </c>
      <c r="AE36">
        <f t="shared" si="3"/>
        <v>34.981227272727274</v>
      </c>
      <c r="AF36">
        <f t="shared" si="3"/>
        <v>31.539254545454547</v>
      </c>
    </row>
    <row r="37" spans="1:32">
      <c r="A37" s="205">
        <v>43955</v>
      </c>
      <c r="B37" s="10">
        <v>385.58550000000002</v>
      </c>
      <c r="C37" s="257">
        <v>343.18639999999999</v>
      </c>
      <c r="D37" s="257">
        <v>708.72</v>
      </c>
      <c r="E37" s="10">
        <v>546.80870000000004</v>
      </c>
      <c r="F37" s="10">
        <v>286.6268</v>
      </c>
      <c r="G37" s="10">
        <v>339.94240000000002</v>
      </c>
      <c r="H37" s="10">
        <v>435.54840000000002</v>
      </c>
      <c r="I37" s="10">
        <v>308.63260000000002</v>
      </c>
      <c r="J37" s="10">
        <v>513.84640000000002</v>
      </c>
      <c r="K37" s="10">
        <v>253.2483</v>
      </c>
      <c r="L37" s="10">
        <v>387.15460000000002</v>
      </c>
      <c r="M37" s="10">
        <v>348.50940000000003</v>
      </c>
      <c r="N37" s="10"/>
      <c r="O37" s="10"/>
      <c r="P37" s="10">
        <f t="shared" si="1"/>
        <v>32.962300000000027</v>
      </c>
      <c r="Q37" s="173">
        <f t="shared" si="2"/>
        <v>2.9719812038911872E-2</v>
      </c>
      <c r="T37" s="205">
        <v>43955</v>
      </c>
      <c r="U37">
        <f t="shared" si="3"/>
        <v>35.053227272727277</v>
      </c>
      <c r="V37">
        <f t="shared" si="3"/>
        <v>31.198763636363637</v>
      </c>
      <c r="W37">
        <f t="shared" si="3"/>
        <v>64.429090909090917</v>
      </c>
      <c r="X37">
        <f t="shared" si="3"/>
        <v>49.70988181818182</v>
      </c>
      <c r="Y37">
        <f t="shared" si="3"/>
        <v>26.056981818181818</v>
      </c>
      <c r="Z37">
        <f t="shared" si="3"/>
        <v>30.903854545454546</v>
      </c>
      <c r="AA37">
        <f t="shared" si="3"/>
        <v>39.59530909090909</v>
      </c>
      <c r="AB37">
        <f t="shared" si="3"/>
        <v>28.057509090909093</v>
      </c>
      <c r="AC37">
        <f t="shared" si="3"/>
        <v>46.713309090909092</v>
      </c>
      <c r="AD37">
        <f t="shared" si="3"/>
        <v>23.022572727272728</v>
      </c>
      <c r="AE37">
        <f t="shared" si="3"/>
        <v>35.195872727272729</v>
      </c>
      <c r="AF37">
        <f t="shared" si="3"/>
        <v>31.682672727272731</v>
      </c>
    </row>
    <row r="38" spans="1:32">
      <c r="A38" s="205">
        <v>43956</v>
      </c>
      <c r="B38" s="10">
        <v>390.07780000000002</v>
      </c>
      <c r="C38" s="257">
        <v>343.44979999999998</v>
      </c>
      <c r="D38" s="257">
        <v>711.96</v>
      </c>
      <c r="E38" s="10">
        <v>550.32360000000006</v>
      </c>
      <c r="F38" s="10">
        <v>290.851</v>
      </c>
      <c r="G38" s="10">
        <v>342.81110000000001</v>
      </c>
      <c r="H38" s="10">
        <v>438.37959999999998</v>
      </c>
      <c r="I38" s="10">
        <v>311.71629999999999</v>
      </c>
      <c r="J38" s="10">
        <v>516.21690000000001</v>
      </c>
      <c r="K38" s="10">
        <v>256.37950000000001</v>
      </c>
      <c r="L38" s="10">
        <v>389.6404</v>
      </c>
      <c r="M38" s="10">
        <v>350.01560000000001</v>
      </c>
      <c r="N38" s="10"/>
      <c r="O38" s="10"/>
      <c r="P38" s="10">
        <f t="shared" si="1"/>
        <v>34.106700000000046</v>
      </c>
      <c r="Q38" s="173">
        <f t="shared" si="2"/>
        <v>3.0751637879260732E-2</v>
      </c>
      <c r="T38" s="205">
        <v>43956</v>
      </c>
      <c r="U38">
        <f t="shared" si="3"/>
        <v>35.461618181818181</v>
      </c>
      <c r="V38">
        <f t="shared" si="3"/>
        <v>31.222709090909088</v>
      </c>
      <c r="W38">
        <f t="shared" si="3"/>
        <v>64.723636363636373</v>
      </c>
      <c r="X38">
        <f t="shared" si="3"/>
        <v>50.029418181818187</v>
      </c>
      <c r="Y38">
        <f t="shared" si="3"/>
        <v>26.440999999999999</v>
      </c>
      <c r="Z38">
        <f t="shared" si="3"/>
        <v>31.164645454545454</v>
      </c>
      <c r="AA38">
        <f t="shared" si="3"/>
        <v>39.85269090909091</v>
      </c>
      <c r="AB38">
        <f t="shared" si="3"/>
        <v>28.337845454545455</v>
      </c>
      <c r="AC38">
        <f t="shared" si="3"/>
        <v>46.928809090909091</v>
      </c>
      <c r="AD38">
        <f t="shared" si="3"/>
        <v>23.307227272727275</v>
      </c>
      <c r="AE38">
        <f t="shared" si="3"/>
        <v>35.421854545454543</v>
      </c>
      <c r="AF38">
        <f t="shared" si="3"/>
        <v>31.819600000000001</v>
      </c>
    </row>
    <row r="39" spans="1:32">
      <c r="A39" s="205">
        <v>43957</v>
      </c>
      <c r="B39" s="10">
        <v>394.74579999999997</v>
      </c>
      <c r="C39" s="257">
        <v>343.31139999999999</v>
      </c>
      <c r="D39" s="257">
        <v>715.15</v>
      </c>
      <c r="E39" s="10">
        <v>552.23820000000001</v>
      </c>
      <c r="F39" s="10">
        <v>295.04399999999998</v>
      </c>
      <c r="G39" s="10">
        <v>345.71210000000002</v>
      </c>
      <c r="H39" s="10">
        <v>442.43490000000003</v>
      </c>
      <c r="I39" s="10">
        <v>314.55700000000002</v>
      </c>
      <c r="J39" s="10">
        <v>518.76589999999999</v>
      </c>
      <c r="K39" s="10">
        <v>259.27100000000002</v>
      </c>
      <c r="L39" s="10">
        <v>391.90269999999998</v>
      </c>
      <c r="M39" s="10">
        <v>352.06209999999999</v>
      </c>
      <c r="N39" s="10"/>
      <c r="O39" s="10"/>
      <c r="P39" s="10">
        <f t="shared" si="1"/>
        <v>33.472300000000018</v>
      </c>
      <c r="Q39" s="173">
        <f t="shared" si="2"/>
        <v>3.0179643547630766E-2</v>
      </c>
      <c r="T39" s="205">
        <v>43957</v>
      </c>
      <c r="U39">
        <f t="shared" si="3"/>
        <v>35.885981818181818</v>
      </c>
      <c r="V39">
        <f t="shared" si="3"/>
        <v>31.210127272727274</v>
      </c>
      <c r="W39">
        <f t="shared" si="3"/>
        <v>65.013636363636365</v>
      </c>
      <c r="X39">
        <f t="shared" si="3"/>
        <v>50.203472727272725</v>
      </c>
      <c r="Y39">
        <f t="shared" si="3"/>
        <v>26.822181818181818</v>
      </c>
      <c r="Z39">
        <f t="shared" si="3"/>
        <v>31.42837272727273</v>
      </c>
      <c r="AA39">
        <f t="shared" si="3"/>
        <v>40.221354545454545</v>
      </c>
      <c r="AB39">
        <f t="shared" si="3"/>
        <v>28.596090909090911</v>
      </c>
      <c r="AC39">
        <f t="shared" si="3"/>
        <v>47.160536363636361</v>
      </c>
      <c r="AD39">
        <f t="shared" si="3"/>
        <v>23.570090909090911</v>
      </c>
      <c r="AE39">
        <f t="shared" si="3"/>
        <v>35.627518181818182</v>
      </c>
      <c r="AF39">
        <f t="shared" si="3"/>
        <v>32.005645454545451</v>
      </c>
    </row>
    <row r="40" spans="1:32">
      <c r="A40" s="205">
        <v>43958</v>
      </c>
      <c r="B40" s="10">
        <v>400.45800000000003</v>
      </c>
      <c r="C40" s="257">
        <v>343.78539999999998</v>
      </c>
      <c r="D40" s="257">
        <v>718.82</v>
      </c>
      <c r="E40" s="10">
        <v>554.71889999999996</v>
      </c>
      <c r="F40" s="10">
        <v>299.69150000000002</v>
      </c>
      <c r="G40" s="10">
        <v>348.9923</v>
      </c>
      <c r="H40" s="10">
        <v>447.26240000000001</v>
      </c>
      <c r="I40" s="10">
        <v>317.04669999999999</v>
      </c>
      <c r="J40" s="10">
        <v>521.23170000000005</v>
      </c>
      <c r="K40" s="10">
        <v>262.16719999999998</v>
      </c>
      <c r="L40" s="10">
        <v>393.73039999999997</v>
      </c>
      <c r="M40" s="10">
        <v>354.6651</v>
      </c>
      <c r="N40" s="10"/>
      <c r="O40" s="10"/>
      <c r="P40" s="10">
        <f t="shared" si="1"/>
        <v>33.487199999999916</v>
      </c>
      <c r="Q40" s="173">
        <f t="shared" si="2"/>
        <v>3.0193077840728538E-2</v>
      </c>
      <c r="T40" s="205">
        <v>43958</v>
      </c>
      <c r="U40">
        <f t="shared" si="3"/>
        <v>36.405272727272731</v>
      </c>
      <c r="V40">
        <f t="shared" ref="V40:AF63" si="4">C40/11</f>
        <v>31.25321818181818</v>
      </c>
      <c r="W40">
        <f t="shared" si="4"/>
        <v>65.347272727272738</v>
      </c>
      <c r="X40">
        <f t="shared" si="4"/>
        <v>50.428990909090906</v>
      </c>
      <c r="Y40">
        <f t="shared" si="4"/>
        <v>27.244681818181821</v>
      </c>
      <c r="Z40">
        <f t="shared" si="4"/>
        <v>31.726572727272728</v>
      </c>
      <c r="AA40">
        <f t="shared" si="4"/>
        <v>40.66021818181818</v>
      </c>
      <c r="AB40">
        <f t="shared" si="4"/>
        <v>28.822427272727271</v>
      </c>
      <c r="AC40">
        <f t="shared" si="4"/>
        <v>47.384700000000002</v>
      </c>
      <c r="AD40">
        <f t="shared" si="4"/>
        <v>23.833381818181817</v>
      </c>
      <c r="AE40">
        <f t="shared" si="4"/>
        <v>35.793672727272728</v>
      </c>
      <c r="AF40">
        <f t="shared" si="4"/>
        <v>32.242281818181816</v>
      </c>
    </row>
    <row r="41" spans="1:32">
      <c r="A41" s="205">
        <v>43959</v>
      </c>
      <c r="B41" s="10">
        <v>406.10480000000001</v>
      </c>
      <c r="C41" s="257">
        <v>346.92110000000002</v>
      </c>
      <c r="D41" s="257">
        <v>723.28</v>
      </c>
      <c r="E41" s="10">
        <v>557.76940000000002</v>
      </c>
      <c r="F41" s="10">
        <v>304.21030000000002</v>
      </c>
      <c r="G41" s="10">
        <v>350.70209999999997</v>
      </c>
      <c r="H41" s="10">
        <v>452.20359999999999</v>
      </c>
      <c r="I41" s="10">
        <v>319.74290000000002</v>
      </c>
      <c r="J41" s="10">
        <v>523.70270000000005</v>
      </c>
      <c r="K41" s="10">
        <v>264.81270000000001</v>
      </c>
      <c r="L41" s="10">
        <v>395.8877</v>
      </c>
      <c r="M41" s="10">
        <v>357.41019999999997</v>
      </c>
      <c r="N41" s="10"/>
      <c r="O41" s="10"/>
      <c r="P41" s="10">
        <f t="shared" si="1"/>
        <v>34.066699999999969</v>
      </c>
      <c r="Q41" s="173">
        <f t="shared" si="2"/>
        <v>3.0715572662890555E-2</v>
      </c>
      <c r="T41" s="205">
        <v>43959</v>
      </c>
      <c r="U41">
        <f t="shared" ref="U41:Z104" si="5">B41/11</f>
        <v>36.918618181818182</v>
      </c>
      <c r="V41">
        <f t="shared" si="4"/>
        <v>31.538281818181819</v>
      </c>
      <c r="W41">
        <f t="shared" si="4"/>
        <v>65.75272727272727</v>
      </c>
      <c r="X41">
        <f t="shared" si="4"/>
        <v>50.706309090909095</v>
      </c>
      <c r="Y41">
        <f t="shared" si="4"/>
        <v>27.655481818181819</v>
      </c>
      <c r="Z41">
        <f t="shared" si="4"/>
        <v>31.88200909090909</v>
      </c>
      <c r="AA41">
        <f t="shared" si="4"/>
        <v>41.109418181818178</v>
      </c>
      <c r="AB41">
        <f t="shared" si="4"/>
        <v>29.067536363636364</v>
      </c>
      <c r="AC41">
        <f t="shared" si="4"/>
        <v>47.609336363636366</v>
      </c>
      <c r="AD41">
        <f t="shared" si="4"/>
        <v>24.073881818181817</v>
      </c>
      <c r="AE41">
        <f t="shared" si="4"/>
        <v>35.989790909090907</v>
      </c>
      <c r="AF41">
        <f t="shared" si="4"/>
        <v>32.491836363636359</v>
      </c>
    </row>
    <row r="42" spans="1:32">
      <c r="A42" s="205">
        <v>43960</v>
      </c>
      <c r="B42" s="10">
        <v>410.89980000000003</v>
      </c>
      <c r="C42" s="257">
        <v>351.43779999999998</v>
      </c>
      <c r="D42" s="257">
        <v>728.68</v>
      </c>
      <c r="E42" s="10">
        <v>560.60469999999998</v>
      </c>
      <c r="F42" s="10">
        <v>308.52800000000002</v>
      </c>
      <c r="G42" s="10">
        <v>351.5256</v>
      </c>
      <c r="H42" s="10">
        <v>456.39249999999998</v>
      </c>
      <c r="I42" s="10">
        <v>323.49079999999998</v>
      </c>
      <c r="J42" s="10">
        <v>526.50340000000006</v>
      </c>
      <c r="K42" s="10">
        <v>268.01979999999998</v>
      </c>
      <c r="L42" s="10">
        <v>398.27249999999998</v>
      </c>
      <c r="M42" s="10">
        <v>359.74540000000002</v>
      </c>
      <c r="N42" s="10"/>
      <c r="O42" s="10"/>
      <c r="P42" s="10">
        <f t="shared" si="1"/>
        <v>34.101299999999924</v>
      </c>
      <c r="Q42" s="173">
        <f t="shared" si="2"/>
        <v>3.0746769075050657E-2</v>
      </c>
      <c r="T42" s="205">
        <v>43960</v>
      </c>
      <c r="U42">
        <f t="shared" si="5"/>
        <v>37.354527272727275</v>
      </c>
      <c r="V42">
        <f t="shared" si="4"/>
        <v>31.948890909090906</v>
      </c>
      <c r="W42">
        <f t="shared" si="4"/>
        <v>66.243636363636355</v>
      </c>
      <c r="X42">
        <f t="shared" si="4"/>
        <v>50.964063636363633</v>
      </c>
      <c r="Y42">
        <f t="shared" si="4"/>
        <v>28.048000000000002</v>
      </c>
      <c r="Z42">
        <f t="shared" si="4"/>
        <v>31.956872727272728</v>
      </c>
      <c r="AA42">
        <f t="shared" si="4"/>
        <v>41.490227272727275</v>
      </c>
      <c r="AB42">
        <f t="shared" si="4"/>
        <v>29.408254545454543</v>
      </c>
      <c r="AC42">
        <f t="shared" si="4"/>
        <v>47.863945454545458</v>
      </c>
      <c r="AD42">
        <f t="shared" si="4"/>
        <v>24.365436363636363</v>
      </c>
      <c r="AE42">
        <f t="shared" si="4"/>
        <v>36.206590909090906</v>
      </c>
      <c r="AF42">
        <f t="shared" si="4"/>
        <v>32.704127272727277</v>
      </c>
    </row>
    <row r="43" spans="1:32">
      <c r="A43" s="205">
        <v>43961</v>
      </c>
      <c r="B43" s="10">
        <v>415.4735</v>
      </c>
      <c r="C43" s="257">
        <v>355.78289999999998</v>
      </c>
      <c r="D43" s="257">
        <v>733.15</v>
      </c>
      <c r="E43" s="10">
        <v>563.68989999999997</v>
      </c>
      <c r="F43" s="10">
        <v>313.15030000000002</v>
      </c>
      <c r="G43" s="10">
        <v>352.87209999999999</v>
      </c>
      <c r="H43" s="10">
        <v>460.61369999999999</v>
      </c>
      <c r="I43" s="10">
        <v>339.84449999999998</v>
      </c>
      <c r="J43" s="10">
        <v>529.49279999999999</v>
      </c>
      <c r="K43" s="10">
        <v>271.08330000000001</v>
      </c>
      <c r="L43" s="10">
        <v>400.82760000000002</v>
      </c>
      <c r="M43" s="10">
        <v>362.16680000000002</v>
      </c>
      <c r="N43" s="10"/>
      <c r="O43" s="10"/>
      <c r="P43" s="10">
        <f t="shared" si="1"/>
        <v>34.197099999999978</v>
      </c>
      <c r="Q43" s="173">
        <f t="shared" si="2"/>
        <v>3.0833145268257121E-2</v>
      </c>
      <c r="T43" s="205">
        <v>43961</v>
      </c>
      <c r="U43">
        <f t="shared" si="5"/>
        <v>37.770318181818183</v>
      </c>
      <c r="V43">
        <f t="shared" si="4"/>
        <v>32.343899999999998</v>
      </c>
      <c r="W43">
        <f t="shared" si="4"/>
        <v>66.649999999999991</v>
      </c>
      <c r="X43">
        <f t="shared" si="4"/>
        <v>51.244536363636364</v>
      </c>
      <c r="Y43">
        <f t="shared" si="4"/>
        <v>28.468209090909092</v>
      </c>
      <c r="Z43">
        <f t="shared" si="4"/>
        <v>32.079281818181819</v>
      </c>
      <c r="AA43">
        <f t="shared" si="4"/>
        <v>41.873972727272729</v>
      </c>
      <c r="AB43">
        <f t="shared" si="4"/>
        <v>30.894954545454542</v>
      </c>
      <c r="AC43">
        <f t="shared" si="4"/>
        <v>48.135709090909089</v>
      </c>
      <c r="AD43">
        <f t="shared" si="4"/>
        <v>24.643936363636364</v>
      </c>
      <c r="AE43">
        <f t="shared" si="4"/>
        <v>36.438872727272731</v>
      </c>
      <c r="AF43">
        <f t="shared" si="4"/>
        <v>32.924254545454545</v>
      </c>
    </row>
    <row r="44" spans="1:32">
      <c r="A44" s="205">
        <v>43962</v>
      </c>
      <c r="B44" s="10">
        <v>420.39400000000001</v>
      </c>
      <c r="C44" s="257">
        <v>359.4076</v>
      </c>
      <c r="D44" s="257">
        <v>736.76</v>
      </c>
      <c r="E44" s="10">
        <v>567.68050000000005</v>
      </c>
      <c r="F44" s="10">
        <v>318.01369999999997</v>
      </c>
      <c r="G44" s="10">
        <v>354.91820000000001</v>
      </c>
      <c r="H44" s="10">
        <v>464.68860000000001</v>
      </c>
      <c r="I44" s="10">
        <v>343.19049999999999</v>
      </c>
      <c r="J44" s="10">
        <v>532.40150000000006</v>
      </c>
      <c r="K44" s="10">
        <v>274.1848</v>
      </c>
      <c r="L44" s="10">
        <v>403.36829999999998</v>
      </c>
      <c r="M44" s="10">
        <v>364.5018</v>
      </c>
      <c r="N44" s="10"/>
      <c r="O44" s="10"/>
      <c r="P44" s="10">
        <f t="shared" si="1"/>
        <v>35.278999999999996</v>
      </c>
      <c r="Q44" s="173">
        <f t="shared" si="2"/>
        <v>3.1808619208027682E-2</v>
      </c>
      <c r="T44" s="205">
        <v>43962</v>
      </c>
      <c r="U44">
        <f t="shared" si="5"/>
        <v>38.217636363636366</v>
      </c>
      <c r="V44">
        <f t="shared" si="4"/>
        <v>32.673418181818185</v>
      </c>
      <c r="W44">
        <f t="shared" si="4"/>
        <v>66.978181818181824</v>
      </c>
      <c r="X44">
        <f t="shared" si="4"/>
        <v>51.607318181818187</v>
      </c>
      <c r="Y44">
        <f t="shared" si="4"/>
        <v>28.910336363636361</v>
      </c>
      <c r="Z44">
        <f t="shared" si="4"/>
        <v>32.265290909090908</v>
      </c>
      <c r="AA44">
        <f t="shared" si="4"/>
        <v>42.244418181818183</v>
      </c>
      <c r="AB44">
        <f t="shared" si="4"/>
        <v>31.199136363636363</v>
      </c>
      <c r="AC44">
        <f t="shared" si="4"/>
        <v>48.400136363636371</v>
      </c>
      <c r="AD44">
        <f t="shared" si="4"/>
        <v>24.92589090909091</v>
      </c>
      <c r="AE44">
        <f t="shared" si="4"/>
        <v>36.669845454545452</v>
      </c>
      <c r="AF44">
        <f t="shared" si="4"/>
        <v>33.136527272727271</v>
      </c>
    </row>
    <row r="45" spans="1:32">
      <c r="A45" s="205">
        <v>43963</v>
      </c>
      <c r="B45" s="10">
        <v>425.1515</v>
      </c>
      <c r="C45" s="257">
        <v>362.59410000000003</v>
      </c>
      <c r="D45" s="257">
        <v>738.35</v>
      </c>
      <c r="E45" s="10">
        <v>571.67330000000004</v>
      </c>
      <c r="F45" s="10">
        <v>323.2473</v>
      </c>
      <c r="G45" s="10">
        <v>357.61739999999998</v>
      </c>
      <c r="H45" s="10">
        <v>468.7099</v>
      </c>
      <c r="I45" s="10">
        <v>346.48329999999999</v>
      </c>
      <c r="J45" s="10">
        <v>534.61500000000001</v>
      </c>
      <c r="K45" s="10">
        <v>277.08550000000002</v>
      </c>
      <c r="L45" s="10">
        <v>405.7783</v>
      </c>
      <c r="M45" s="10">
        <v>366.51049999999998</v>
      </c>
      <c r="N45" s="10"/>
      <c r="O45" s="10"/>
      <c r="P45" s="10">
        <f t="shared" si="1"/>
        <v>37.058300000000031</v>
      </c>
      <c r="Q45" s="173">
        <f t="shared" si="2"/>
        <v>3.3412890195211133E-2</v>
      </c>
      <c r="T45" s="205">
        <v>43963</v>
      </c>
      <c r="U45">
        <f t="shared" si="5"/>
        <v>38.650136363636364</v>
      </c>
      <c r="V45">
        <f t="shared" si="4"/>
        <v>32.963100000000004</v>
      </c>
      <c r="W45">
        <f t="shared" si="4"/>
        <v>67.122727272727275</v>
      </c>
      <c r="X45">
        <f t="shared" si="4"/>
        <v>51.970300000000002</v>
      </c>
      <c r="Y45">
        <f t="shared" si="4"/>
        <v>29.38611818181818</v>
      </c>
      <c r="Z45">
        <f t="shared" si="4"/>
        <v>32.510672727272727</v>
      </c>
      <c r="AA45">
        <f t="shared" si="4"/>
        <v>42.609990909090911</v>
      </c>
      <c r="AB45">
        <f t="shared" si="4"/>
        <v>31.498481818181816</v>
      </c>
      <c r="AC45">
        <f t="shared" si="4"/>
        <v>48.601363636363637</v>
      </c>
      <c r="AD45">
        <f t="shared" si="4"/>
        <v>25.18959090909091</v>
      </c>
      <c r="AE45">
        <f t="shared" si="4"/>
        <v>36.888936363636361</v>
      </c>
      <c r="AF45">
        <f t="shared" si="4"/>
        <v>33.31913636363636</v>
      </c>
    </row>
    <row r="46" spans="1:32">
      <c r="A46" s="205">
        <v>43964</v>
      </c>
      <c r="B46" s="10">
        <v>430.74270000000001</v>
      </c>
      <c r="C46" s="257">
        <v>366.24709999999999</v>
      </c>
      <c r="D46" s="257">
        <v>740.45</v>
      </c>
      <c r="E46" s="10">
        <v>574.50879999999995</v>
      </c>
      <c r="F46" s="10">
        <v>327.36130000000003</v>
      </c>
      <c r="G46" s="10">
        <v>361.3313</v>
      </c>
      <c r="H46" s="10">
        <v>472.90570000000002</v>
      </c>
      <c r="I46" s="10">
        <v>349.6619</v>
      </c>
      <c r="J46" s="10">
        <v>536.56060000000002</v>
      </c>
      <c r="K46" s="10">
        <v>279.64069999999998</v>
      </c>
      <c r="L46" s="10">
        <v>408.2912</v>
      </c>
      <c r="M46" s="10">
        <v>368.88200000000001</v>
      </c>
      <c r="N46" s="10"/>
      <c r="O46" s="10"/>
      <c r="P46" s="10">
        <f t="shared" si="1"/>
        <v>37.948199999999929</v>
      </c>
      <c r="Q46" s="173">
        <f t="shared" si="2"/>
        <v>3.421525109640506E-2</v>
      </c>
      <c r="T46" s="205">
        <v>43964</v>
      </c>
      <c r="U46">
        <f t="shared" si="5"/>
        <v>39.158427272727273</v>
      </c>
      <c r="V46">
        <f t="shared" si="4"/>
        <v>33.295190909090906</v>
      </c>
      <c r="W46">
        <f t="shared" si="4"/>
        <v>67.313636363636363</v>
      </c>
      <c r="X46">
        <f t="shared" si="4"/>
        <v>52.228072727272725</v>
      </c>
      <c r="Y46">
        <f t="shared" si="4"/>
        <v>29.760118181818186</v>
      </c>
      <c r="Z46">
        <f t="shared" si="4"/>
        <v>32.848300000000002</v>
      </c>
      <c r="AA46">
        <f t="shared" si="4"/>
        <v>42.991427272727272</v>
      </c>
      <c r="AB46">
        <f t="shared" si="4"/>
        <v>31.787445454545455</v>
      </c>
      <c r="AC46">
        <f t="shared" si="4"/>
        <v>48.778236363636367</v>
      </c>
      <c r="AD46">
        <f t="shared" si="4"/>
        <v>25.421881818181816</v>
      </c>
      <c r="AE46">
        <f t="shared" si="4"/>
        <v>37.117381818181819</v>
      </c>
      <c r="AF46">
        <f t="shared" si="4"/>
        <v>33.534727272727274</v>
      </c>
    </row>
    <row r="47" spans="1:32">
      <c r="A47" s="205">
        <v>43965</v>
      </c>
      <c r="B47" s="10">
        <v>436.87810000000002</v>
      </c>
      <c r="C47" s="257">
        <v>369.62369999999999</v>
      </c>
      <c r="D47" s="257">
        <v>742.78</v>
      </c>
      <c r="E47" s="10">
        <v>577.29780000000005</v>
      </c>
      <c r="F47" s="10">
        <v>332.60759999999999</v>
      </c>
      <c r="G47" s="10">
        <v>364.98020000000002</v>
      </c>
      <c r="H47" s="10">
        <v>477.39519999999999</v>
      </c>
      <c r="I47" s="10">
        <v>353.10539999999997</v>
      </c>
      <c r="J47" s="10">
        <v>538.35500000000002</v>
      </c>
      <c r="K47" s="10">
        <v>281.83049999999997</v>
      </c>
      <c r="L47" s="10">
        <v>410.1918</v>
      </c>
      <c r="M47" s="10">
        <v>371.697</v>
      </c>
      <c r="N47" s="10"/>
      <c r="O47" s="10"/>
      <c r="P47" s="10">
        <f t="shared" si="1"/>
        <v>38.942800000000034</v>
      </c>
      <c r="Q47" s="173">
        <f t="shared" si="2"/>
        <v>3.5112012701447932E-2</v>
      </c>
      <c r="T47" s="205">
        <v>43965</v>
      </c>
      <c r="U47">
        <f t="shared" si="5"/>
        <v>39.716190909090912</v>
      </c>
      <c r="V47">
        <f t="shared" si="4"/>
        <v>33.602154545454546</v>
      </c>
      <c r="W47">
        <f t="shared" si="4"/>
        <v>67.525454545454537</v>
      </c>
      <c r="X47">
        <f t="shared" si="4"/>
        <v>52.481618181818185</v>
      </c>
      <c r="Y47">
        <f t="shared" si="4"/>
        <v>30.237054545454544</v>
      </c>
      <c r="Z47">
        <f t="shared" si="4"/>
        <v>33.180018181818184</v>
      </c>
      <c r="AA47">
        <f t="shared" si="4"/>
        <v>43.399563636363638</v>
      </c>
      <c r="AB47">
        <f t="shared" si="4"/>
        <v>32.100490909090908</v>
      </c>
      <c r="AC47">
        <f t="shared" si="4"/>
        <v>48.94136363636364</v>
      </c>
      <c r="AD47">
        <f t="shared" si="4"/>
        <v>25.620954545454541</v>
      </c>
      <c r="AE47">
        <f t="shared" si="4"/>
        <v>37.290163636363637</v>
      </c>
      <c r="AF47">
        <f t="shared" si="4"/>
        <v>33.790636363636366</v>
      </c>
    </row>
    <row r="48" spans="1:32">
      <c r="A48" s="205">
        <v>43966</v>
      </c>
      <c r="B48" s="10">
        <v>443.30889999999999</v>
      </c>
      <c r="C48" s="257">
        <v>373.44060000000002</v>
      </c>
      <c r="D48" s="257">
        <v>745.46</v>
      </c>
      <c r="E48" s="10">
        <v>579.71659999999997</v>
      </c>
      <c r="F48" s="10">
        <v>336.65</v>
      </c>
      <c r="G48" s="10">
        <v>368.27929999999998</v>
      </c>
      <c r="H48" s="10">
        <v>481.3383</v>
      </c>
      <c r="I48" s="10">
        <v>356.42129999999997</v>
      </c>
      <c r="J48" s="10">
        <v>540.33090000000004</v>
      </c>
      <c r="K48" s="10">
        <v>284.23129999999998</v>
      </c>
      <c r="L48" s="10">
        <v>411.82260000000002</v>
      </c>
      <c r="M48" s="10">
        <v>374.60669999999999</v>
      </c>
      <c r="N48" s="10"/>
      <c r="O48" s="10"/>
      <c r="P48" s="10">
        <f t="shared" si="1"/>
        <v>39.385699999999929</v>
      </c>
      <c r="Q48" s="173">
        <f t="shared" si="2"/>
        <v>3.5511344809705886E-2</v>
      </c>
      <c r="T48" s="205">
        <v>43966</v>
      </c>
      <c r="U48">
        <f t="shared" si="5"/>
        <v>40.300809090909091</v>
      </c>
      <c r="V48">
        <f t="shared" si="4"/>
        <v>33.949145454545459</v>
      </c>
      <c r="W48">
        <f t="shared" si="4"/>
        <v>67.769090909090906</v>
      </c>
      <c r="X48">
        <f t="shared" si="4"/>
        <v>52.701509090909092</v>
      </c>
      <c r="Y48">
        <f t="shared" si="4"/>
        <v>30.604545454545452</v>
      </c>
      <c r="Z48">
        <f t="shared" si="4"/>
        <v>33.479936363636362</v>
      </c>
      <c r="AA48">
        <f t="shared" si="4"/>
        <v>43.758027272727276</v>
      </c>
      <c r="AB48">
        <f t="shared" si="4"/>
        <v>32.401936363636359</v>
      </c>
      <c r="AC48">
        <f t="shared" si="4"/>
        <v>49.120990909090914</v>
      </c>
      <c r="AD48">
        <f t="shared" si="4"/>
        <v>25.83920909090909</v>
      </c>
      <c r="AE48">
        <f t="shared" si="4"/>
        <v>37.438418181818186</v>
      </c>
      <c r="AF48">
        <f t="shared" si="4"/>
        <v>34.055154545454542</v>
      </c>
    </row>
    <row r="49" spans="1:32">
      <c r="A49" s="205">
        <v>43967</v>
      </c>
      <c r="B49" s="10">
        <v>448.05950000000001</v>
      </c>
      <c r="C49" s="257">
        <v>377.40969999999999</v>
      </c>
      <c r="D49" s="257">
        <v>749.46</v>
      </c>
      <c r="E49" s="10">
        <v>582.40309999999999</v>
      </c>
      <c r="F49" s="10">
        <v>340.71800000000002</v>
      </c>
      <c r="G49" s="10">
        <v>371.505</v>
      </c>
      <c r="H49" s="10">
        <v>484.82490000000001</v>
      </c>
      <c r="I49" s="10">
        <v>360.20310000000001</v>
      </c>
      <c r="J49" s="10">
        <v>542.84429999999998</v>
      </c>
      <c r="K49" s="10">
        <v>286.48829999999998</v>
      </c>
      <c r="L49" s="10">
        <v>414.5231</v>
      </c>
      <c r="M49" s="10">
        <v>376.81290000000001</v>
      </c>
      <c r="N49" s="10"/>
      <c r="O49" s="10"/>
      <c r="P49" s="10">
        <f t="shared" si="1"/>
        <v>39.558800000000019</v>
      </c>
      <c r="Q49" s="173">
        <f t="shared" si="2"/>
        <v>3.5667417033547616E-2</v>
      </c>
      <c r="T49" s="205">
        <v>43967</v>
      </c>
      <c r="U49">
        <f t="shared" si="5"/>
        <v>40.732681818181817</v>
      </c>
      <c r="V49">
        <f t="shared" si="4"/>
        <v>34.309972727272729</v>
      </c>
      <c r="W49">
        <f t="shared" si="4"/>
        <v>68.13272727272728</v>
      </c>
      <c r="X49">
        <f t="shared" si="4"/>
        <v>52.945736363636364</v>
      </c>
      <c r="Y49">
        <f t="shared" si="4"/>
        <v>30.974363636363638</v>
      </c>
      <c r="Z49">
        <f t="shared" si="4"/>
        <v>33.773181818181818</v>
      </c>
      <c r="AA49">
        <f t="shared" si="4"/>
        <v>44.074990909090907</v>
      </c>
      <c r="AB49">
        <f t="shared" si="4"/>
        <v>32.745736363636361</v>
      </c>
      <c r="AC49">
        <f t="shared" si="4"/>
        <v>49.349481818181815</v>
      </c>
      <c r="AD49">
        <f t="shared" si="4"/>
        <v>26.044390909090907</v>
      </c>
      <c r="AE49">
        <f t="shared" si="4"/>
        <v>37.683918181818179</v>
      </c>
      <c r="AF49">
        <f t="shared" si="4"/>
        <v>34.255718181818182</v>
      </c>
    </row>
    <row r="50" spans="1:32">
      <c r="A50" s="205">
        <v>43968</v>
      </c>
      <c r="B50" s="10">
        <v>452.43970000000002</v>
      </c>
      <c r="C50" s="257">
        <v>379.82729999999998</v>
      </c>
      <c r="D50" s="257">
        <v>753.76</v>
      </c>
      <c r="E50" s="10">
        <v>585.77300000000002</v>
      </c>
      <c r="F50" s="10">
        <v>344.73989999999998</v>
      </c>
      <c r="G50" s="10">
        <v>375.07560000000001</v>
      </c>
      <c r="H50" s="10">
        <v>487.7081</v>
      </c>
      <c r="I50" s="10">
        <v>364.22230000000002</v>
      </c>
      <c r="J50" s="10">
        <v>545.74590000000001</v>
      </c>
      <c r="K50" s="10">
        <v>288.79500000000002</v>
      </c>
      <c r="L50" s="10">
        <v>416.63339999999999</v>
      </c>
      <c r="M50" s="10">
        <v>379.03980000000001</v>
      </c>
      <c r="N50" s="10"/>
      <c r="O50" s="10"/>
      <c r="P50" s="10">
        <f t="shared" si="1"/>
        <v>40.027100000000019</v>
      </c>
      <c r="Q50" s="173">
        <f t="shared" si="2"/>
        <v>3.6089650554200679E-2</v>
      </c>
      <c r="T50" s="205">
        <v>43968</v>
      </c>
      <c r="U50">
        <f t="shared" si="5"/>
        <v>41.13088181818182</v>
      </c>
      <c r="V50">
        <f t="shared" si="4"/>
        <v>34.529754545454544</v>
      </c>
      <c r="W50">
        <f t="shared" si="4"/>
        <v>68.523636363636356</v>
      </c>
      <c r="X50">
        <f t="shared" si="4"/>
        <v>53.25209090909091</v>
      </c>
      <c r="Y50">
        <f t="shared" si="4"/>
        <v>31.339990909090908</v>
      </c>
      <c r="Z50">
        <f t="shared" si="4"/>
        <v>34.097781818181822</v>
      </c>
      <c r="AA50">
        <f t="shared" si="4"/>
        <v>44.3371</v>
      </c>
      <c r="AB50">
        <f t="shared" si="4"/>
        <v>33.111118181818185</v>
      </c>
      <c r="AC50">
        <f t="shared" si="4"/>
        <v>49.613263636363634</v>
      </c>
      <c r="AD50">
        <f t="shared" si="4"/>
        <v>26.254090909090909</v>
      </c>
      <c r="AE50">
        <f t="shared" si="4"/>
        <v>37.875763636363637</v>
      </c>
      <c r="AF50">
        <f t="shared" si="4"/>
        <v>34.458163636363636</v>
      </c>
    </row>
    <row r="51" spans="1:32">
      <c r="A51" s="205">
        <v>43969</v>
      </c>
      <c r="B51" s="10">
        <v>456.80829999999997</v>
      </c>
      <c r="C51" s="257">
        <v>381.45089999999999</v>
      </c>
      <c r="D51" s="257">
        <v>757.52</v>
      </c>
      <c r="E51" s="10">
        <v>590.55899999999997</v>
      </c>
      <c r="F51" s="10">
        <v>348.51280000000003</v>
      </c>
      <c r="G51" s="10">
        <v>378.584</v>
      </c>
      <c r="H51" s="10">
        <v>490.97489999999999</v>
      </c>
      <c r="I51" s="10">
        <v>367.50299999999999</v>
      </c>
      <c r="J51" s="10">
        <v>548.85889999999995</v>
      </c>
      <c r="K51" s="10">
        <v>291.92</v>
      </c>
      <c r="L51" s="10">
        <v>419.03019999999998</v>
      </c>
      <c r="M51" s="10">
        <v>381.16579999999999</v>
      </c>
      <c r="N51" s="10"/>
      <c r="O51" s="10"/>
      <c r="P51" s="10">
        <f t="shared" si="1"/>
        <v>41.70010000000002</v>
      </c>
      <c r="Q51" s="173">
        <f t="shared" si="2"/>
        <v>3.7598078228880526E-2</v>
      </c>
      <c r="T51" s="205">
        <v>43969</v>
      </c>
      <c r="U51">
        <f t="shared" si="5"/>
        <v>41.528027272727272</v>
      </c>
      <c r="V51">
        <f t="shared" si="4"/>
        <v>34.677354545454541</v>
      </c>
      <c r="W51">
        <f t="shared" si="4"/>
        <v>68.86545454545454</v>
      </c>
      <c r="X51">
        <f t="shared" si="4"/>
        <v>53.687181818181813</v>
      </c>
      <c r="Y51">
        <f t="shared" si="4"/>
        <v>31.682981818181819</v>
      </c>
      <c r="Z51">
        <f t="shared" si="4"/>
        <v>34.416727272727272</v>
      </c>
      <c r="AA51">
        <f t="shared" si="4"/>
        <v>44.634081818181819</v>
      </c>
      <c r="AB51">
        <f t="shared" si="4"/>
        <v>33.409363636363636</v>
      </c>
      <c r="AC51">
        <f t="shared" si="4"/>
        <v>49.896263636363635</v>
      </c>
      <c r="AD51">
        <f t="shared" si="4"/>
        <v>26.538181818181819</v>
      </c>
      <c r="AE51">
        <f t="shared" si="4"/>
        <v>38.093654545454541</v>
      </c>
      <c r="AF51">
        <f t="shared" si="4"/>
        <v>34.651436363636364</v>
      </c>
    </row>
    <row r="52" spans="1:32">
      <c r="A52" s="205">
        <v>43970</v>
      </c>
      <c r="B52" s="10">
        <v>461.64339999999999</v>
      </c>
      <c r="C52" s="257">
        <v>383.21190000000001</v>
      </c>
      <c r="D52" s="257">
        <v>760.84</v>
      </c>
      <c r="E52" s="10">
        <v>595.43230000000005</v>
      </c>
      <c r="F52" s="10">
        <v>353.29669999999999</v>
      </c>
      <c r="G52" s="10">
        <v>382.12979999999999</v>
      </c>
      <c r="H52" s="10">
        <v>494.37439999999998</v>
      </c>
      <c r="I52" s="10">
        <v>370.23270000000002</v>
      </c>
      <c r="J52" s="10">
        <v>551.37639999999999</v>
      </c>
      <c r="K52" s="10">
        <v>295.04730000000001</v>
      </c>
      <c r="L52" s="10">
        <v>422.08159999999998</v>
      </c>
      <c r="M52" s="10">
        <v>383.55529999999999</v>
      </c>
      <c r="N52" s="10"/>
      <c r="O52" s="10"/>
      <c r="P52" s="10">
        <f t="shared" si="1"/>
        <v>44.055900000000065</v>
      </c>
      <c r="Q52" s="173">
        <f t="shared" si="2"/>
        <v>3.9722139146998188E-2</v>
      </c>
      <c r="T52" s="205">
        <v>43970</v>
      </c>
      <c r="U52">
        <f t="shared" si="5"/>
        <v>41.96758181818182</v>
      </c>
      <c r="V52">
        <f t="shared" si="4"/>
        <v>34.837445454545453</v>
      </c>
      <c r="W52">
        <f t="shared" si="4"/>
        <v>69.167272727272731</v>
      </c>
      <c r="X52">
        <f t="shared" si="4"/>
        <v>54.130209090909098</v>
      </c>
      <c r="Y52">
        <f t="shared" si="4"/>
        <v>32.117881818181814</v>
      </c>
      <c r="Z52">
        <f t="shared" si="4"/>
        <v>34.739072727272728</v>
      </c>
      <c r="AA52">
        <f t="shared" si="4"/>
        <v>44.943127272727274</v>
      </c>
      <c r="AB52">
        <f t="shared" si="4"/>
        <v>33.657518181818183</v>
      </c>
      <c r="AC52">
        <f t="shared" si="4"/>
        <v>50.125127272727269</v>
      </c>
      <c r="AD52">
        <f t="shared" si="4"/>
        <v>26.822481818181817</v>
      </c>
      <c r="AE52">
        <f t="shared" si="4"/>
        <v>38.371054545454541</v>
      </c>
      <c r="AF52">
        <f t="shared" si="4"/>
        <v>34.868663636363635</v>
      </c>
    </row>
    <row r="53" spans="1:32">
      <c r="A53" s="205">
        <v>43971</v>
      </c>
      <c r="B53" s="10">
        <v>466.77659999999997</v>
      </c>
      <c r="C53" s="257">
        <v>386.05119999999999</v>
      </c>
      <c r="D53" s="257">
        <v>763.98</v>
      </c>
      <c r="E53" s="10">
        <v>599.50810000000001</v>
      </c>
      <c r="F53" s="10">
        <v>358.45510000000002</v>
      </c>
      <c r="G53" s="10">
        <v>386.54880000000003</v>
      </c>
      <c r="H53" s="10">
        <v>498.3426</v>
      </c>
      <c r="I53" s="10">
        <v>372.6567</v>
      </c>
      <c r="J53" s="10">
        <v>554.07839999999999</v>
      </c>
      <c r="K53" s="10">
        <v>297.7921</v>
      </c>
      <c r="L53" s="10">
        <v>424.98739999999998</v>
      </c>
      <c r="M53" s="10">
        <v>386.05799999999999</v>
      </c>
      <c r="N53" s="10"/>
      <c r="O53" s="10"/>
      <c r="P53" s="10">
        <f t="shared" si="1"/>
        <v>45.429700000000025</v>
      </c>
      <c r="Q53" s="173">
        <f t="shared" si="2"/>
        <v>4.0960799003229575E-2</v>
      </c>
      <c r="T53" s="205">
        <v>43971</v>
      </c>
      <c r="U53">
        <f t="shared" si="5"/>
        <v>42.434236363636359</v>
      </c>
      <c r="V53">
        <f t="shared" si="4"/>
        <v>35.095563636363636</v>
      </c>
      <c r="W53">
        <f t="shared" si="4"/>
        <v>69.452727272727273</v>
      </c>
      <c r="X53">
        <f t="shared" si="4"/>
        <v>54.500736363636364</v>
      </c>
      <c r="Y53">
        <f t="shared" si="4"/>
        <v>32.586827272727277</v>
      </c>
      <c r="Z53">
        <f t="shared" si="4"/>
        <v>35.140800000000006</v>
      </c>
      <c r="AA53">
        <f t="shared" si="4"/>
        <v>45.303872727272726</v>
      </c>
      <c r="AB53">
        <f t="shared" si="4"/>
        <v>33.87788181818182</v>
      </c>
      <c r="AC53">
        <f t="shared" si="4"/>
        <v>50.370763636363634</v>
      </c>
      <c r="AD53">
        <f t="shared" si="4"/>
        <v>27.072009090909091</v>
      </c>
      <c r="AE53">
        <f t="shared" si="4"/>
        <v>38.635218181818182</v>
      </c>
      <c r="AF53">
        <f t="shared" si="4"/>
        <v>35.096181818181819</v>
      </c>
    </row>
    <row r="54" spans="1:32">
      <c r="A54" s="205">
        <v>43972</v>
      </c>
      <c r="B54" s="10">
        <v>472.6961</v>
      </c>
      <c r="C54" s="257">
        <v>389.52109999999999</v>
      </c>
      <c r="D54" s="257">
        <v>768.09</v>
      </c>
      <c r="E54" s="10">
        <v>603.73209999999995</v>
      </c>
      <c r="F54" s="10">
        <v>363.54899999999998</v>
      </c>
      <c r="G54" s="10">
        <v>391.43639999999999</v>
      </c>
      <c r="H54" s="10">
        <v>503.22030000000001</v>
      </c>
      <c r="I54" s="10">
        <v>375.18920000000003</v>
      </c>
      <c r="J54" s="10">
        <v>556.62890000000004</v>
      </c>
      <c r="K54" s="10">
        <v>300.2097</v>
      </c>
      <c r="L54" s="10">
        <v>427.3931</v>
      </c>
      <c r="M54" s="10">
        <v>388.85109999999997</v>
      </c>
      <c r="N54" s="10"/>
      <c r="O54" s="10"/>
      <c r="P54" s="10">
        <f t="shared" si="1"/>
        <v>47.103199999999902</v>
      </c>
      <c r="Q54" s="173">
        <f t="shared" si="2"/>
        <v>4.2469677493113936E-2</v>
      </c>
      <c r="T54" s="205">
        <v>43972</v>
      </c>
      <c r="U54">
        <f t="shared" si="5"/>
        <v>42.972372727272727</v>
      </c>
      <c r="V54">
        <f t="shared" si="4"/>
        <v>35.41100909090909</v>
      </c>
      <c r="W54">
        <f t="shared" si="4"/>
        <v>69.826363636363638</v>
      </c>
      <c r="X54">
        <f t="shared" si="4"/>
        <v>54.884736363636357</v>
      </c>
      <c r="Y54">
        <f t="shared" si="4"/>
        <v>33.04990909090909</v>
      </c>
      <c r="Z54">
        <f t="shared" si="4"/>
        <v>35.58512727272727</v>
      </c>
      <c r="AA54">
        <f t="shared" si="4"/>
        <v>45.747300000000003</v>
      </c>
      <c r="AB54">
        <f t="shared" si="4"/>
        <v>34.108109090909096</v>
      </c>
      <c r="AC54">
        <f t="shared" si="4"/>
        <v>50.602627272727275</v>
      </c>
      <c r="AD54">
        <f t="shared" si="4"/>
        <v>27.29179090909091</v>
      </c>
      <c r="AE54">
        <f t="shared" si="4"/>
        <v>38.85391818181818</v>
      </c>
      <c r="AF54">
        <f t="shared" si="4"/>
        <v>35.350099999999998</v>
      </c>
    </row>
    <row r="55" spans="1:32">
      <c r="A55" s="205">
        <v>43973</v>
      </c>
      <c r="B55" s="10">
        <v>478.5283</v>
      </c>
      <c r="C55" s="257">
        <v>393.41520000000003</v>
      </c>
      <c r="D55" s="257">
        <v>772.94</v>
      </c>
      <c r="E55" s="10">
        <v>608.08339999999998</v>
      </c>
      <c r="F55" s="10">
        <v>367.97239999999999</v>
      </c>
      <c r="G55" s="10">
        <v>395.4941</v>
      </c>
      <c r="H55" s="10">
        <v>508.2285</v>
      </c>
      <c r="I55" s="10">
        <v>378.3075</v>
      </c>
      <c r="J55" s="10">
        <v>559.1961</v>
      </c>
      <c r="K55" s="10">
        <v>302.37349999999998</v>
      </c>
      <c r="L55" s="10">
        <v>429.94189999999998</v>
      </c>
      <c r="M55" s="10">
        <v>391.69409999999999</v>
      </c>
      <c r="N55" s="10"/>
      <c r="O55" s="10"/>
      <c r="P55" s="10">
        <f t="shared" si="1"/>
        <v>48.887299999999982</v>
      </c>
      <c r="Q55" s="173">
        <f t="shared" si="2"/>
        <v>4.4078276306261842E-2</v>
      </c>
      <c r="T55" s="205">
        <v>43973</v>
      </c>
      <c r="U55">
        <f t="shared" si="5"/>
        <v>43.502572727272728</v>
      </c>
      <c r="V55">
        <f t="shared" si="4"/>
        <v>35.765018181818185</v>
      </c>
      <c r="W55">
        <f t="shared" si="4"/>
        <v>70.267272727272726</v>
      </c>
      <c r="X55">
        <f t="shared" si="4"/>
        <v>55.280309090909093</v>
      </c>
      <c r="Y55">
        <f t="shared" si="4"/>
        <v>33.45203636363636</v>
      </c>
      <c r="Z55">
        <f t="shared" si="4"/>
        <v>35.954009090909089</v>
      </c>
      <c r="AA55">
        <f t="shared" si="4"/>
        <v>46.202590909090908</v>
      </c>
      <c r="AB55">
        <f t="shared" si="4"/>
        <v>34.391590909090908</v>
      </c>
      <c r="AC55">
        <f t="shared" si="4"/>
        <v>50.836009090909094</v>
      </c>
      <c r="AD55">
        <f t="shared" si="4"/>
        <v>27.488499999999998</v>
      </c>
      <c r="AE55">
        <f t="shared" si="4"/>
        <v>39.085627272727272</v>
      </c>
      <c r="AF55">
        <f t="shared" si="4"/>
        <v>35.608554545454545</v>
      </c>
    </row>
    <row r="56" spans="1:32">
      <c r="A56" s="205">
        <v>43974</v>
      </c>
      <c r="B56" s="10">
        <v>483.30990000000003</v>
      </c>
      <c r="C56" s="257">
        <v>397.50349999999997</v>
      </c>
      <c r="D56" s="257">
        <v>777.76</v>
      </c>
      <c r="E56" s="10">
        <v>612.60040000000004</v>
      </c>
      <c r="F56" s="10">
        <v>372.2398</v>
      </c>
      <c r="G56" s="10">
        <v>399.58589999999998</v>
      </c>
      <c r="H56" s="10">
        <v>512.01969999999994</v>
      </c>
      <c r="I56" s="10">
        <v>382.21969999999999</v>
      </c>
      <c r="J56" s="10">
        <v>562.11450000000002</v>
      </c>
      <c r="K56" s="10">
        <v>303.6619</v>
      </c>
      <c r="L56" s="10">
        <v>432.39359999999999</v>
      </c>
      <c r="M56" s="10">
        <v>394.01780000000002</v>
      </c>
      <c r="N56" s="10"/>
      <c r="O56" s="10"/>
      <c r="P56" s="10">
        <f t="shared" si="1"/>
        <v>50.485900000000015</v>
      </c>
      <c r="Q56" s="173">
        <f t="shared" si="2"/>
        <v>4.5519622678493313E-2</v>
      </c>
      <c r="T56" s="205">
        <v>43974</v>
      </c>
      <c r="U56">
        <f t="shared" si="5"/>
        <v>43.937263636363639</v>
      </c>
      <c r="V56">
        <f t="shared" si="4"/>
        <v>36.136681818181813</v>
      </c>
      <c r="W56">
        <f t="shared" si="4"/>
        <v>70.705454545454543</v>
      </c>
      <c r="X56">
        <f t="shared" si="4"/>
        <v>55.690945454545457</v>
      </c>
      <c r="Y56">
        <f t="shared" si="4"/>
        <v>33.839981818181819</v>
      </c>
      <c r="Z56">
        <f t="shared" si="4"/>
        <v>36.325990909090905</v>
      </c>
      <c r="AA56">
        <f t="shared" si="4"/>
        <v>46.547245454545447</v>
      </c>
      <c r="AB56">
        <f t="shared" si="4"/>
        <v>34.747245454545457</v>
      </c>
      <c r="AC56">
        <f t="shared" si="4"/>
        <v>51.101318181818186</v>
      </c>
      <c r="AD56">
        <f t="shared" si="4"/>
        <v>27.605627272727272</v>
      </c>
      <c r="AE56">
        <f t="shared" si="4"/>
        <v>39.308509090909091</v>
      </c>
      <c r="AF56">
        <f t="shared" si="4"/>
        <v>35.819800000000001</v>
      </c>
    </row>
    <row r="57" spans="1:32">
      <c r="A57" s="205">
        <v>43975</v>
      </c>
      <c r="B57" s="10">
        <v>487.95510000000002</v>
      </c>
      <c r="C57" s="257">
        <v>400.9545</v>
      </c>
      <c r="D57" s="257">
        <v>782.17</v>
      </c>
      <c r="E57" s="10">
        <v>617.57259999999997</v>
      </c>
      <c r="F57" s="10">
        <v>375.75540000000001</v>
      </c>
      <c r="G57" s="10">
        <v>403.59120000000001</v>
      </c>
      <c r="H57" s="10">
        <v>515.38890000000004</v>
      </c>
      <c r="I57" s="10">
        <v>386.23930000000001</v>
      </c>
      <c r="J57" s="10">
        <v>565.70830000000001</v>
      </c>
      <c r="K57" s="10">
        <v>304.61509999999998</v>
      </c>
      <c r="L57" s="10">
        <v>435.25310000000002</v>
      </c>
      <c r="M57" s="10">
        <v>396.21780000000001</v>
      </c>
      <c r="N57" s="10"/>
      <c r="O57" s="10"/>
      <c r="P57" s="10">
        <f t="shared" si="1"/>
        <v>51.864299999999957</v>
      </c>
      <c r="Q57" s="173">
        <f t="shared" si="2"/>
        <v>4.6762430034607248E-2</v>
      </c>
      <c r="T57" s="205">
        <v>43975</v>
      </c>
      <c r="U57">
        <f t="shared" si="5"/>
        <v>44.35955454545455</v>
      </c>
      <c r="V57">
        <f t="shared" si="4"/>
        <v>36.450409090909091</v>
      </c>
      <c r="W57">
        <f t="shared" si="4"/>
        <v>71.106363636363639</v>
      </c>
      <c r="X57">
        <f t="shared" si="4"/>
        <v>56.142963636363632</v>
      </c>
      <c r="Y57">
        <f t="shared" si="4"/>
        <v>34.15958181818182</v>
      </c>
      <c r="Z57">
        <f t="shared" si="4"/>
        <v>36.69010909090909</v>
      </c>
      <c r="AA57">
        <f t="shared" si="4"/>
        <v>46.853536363636366</v>
      </c>
      <c r="AB57">
        <f t="shared" si="4"/>
        <v>35.112663636363635</v>
      </c>
      <c r="AC57">
        <f t="shared" si="4"/>
        <v>51.42802727272727</v>
      </c>
      <c r="AD57">
        <f t="shared" si="4"/>
        <v>27.692281818181815</v>
      </c>
      <c r="AE57">
        <f t="shared" si="4"/>
        <v>39.568463636363639</v>
      </c>
      <c r="AF57">
        <f t="shared" si="4"/>
        <v>36.019800000000004</v>
      </c>
    </row>
    <row r="58" spans="1:32">
      <c r="A58" s="205">
        <v>43976</v>
      </c>
      <c r="B58" s="10">
        <v>492.95089999999999</v>
      </c>
      <c r="C58" s="257">
        <v>403.46570000000003</v>
      </c>
      <c r="D58" s="257">
        <v>785.4</v>
      </c>
      <c r="E58" s="10">
        <v>622.62929999999994</v>
      </c>
      <c r="F58" s="10">
        <v>380.33699999999999</v>
      </c>
      <c r="G58" s="10">
        <v>408.20580000000001</v>
      </c>
      <c r="H58" s="10">
        <v>518.89940000000001</v>
      </c>
      <c r="I58" s="10">
        <v>390.12189999999998</v>
      </c>
      <c r="J58" s="10">
        <v>569.41380000000004</v>
      </c>
      <c r="K58" s="10">
        <v>306.66449999999998</v>
      </c>
      <c r="L58" s="10">
        <v>438.13580000000002</v>
      </c>
      <c r="M58" s="10">
        <v>398.39609999999999</v>
      </c>
      <c r="N58" s="10"/>
      <c r="O58" s="10"/>
      <c r="P58" s="10">
        <f t="shared" si="1"/>
        <v>53.215499999999906</v>
      </c>
      <c r="Q58" s="173">
        <f t="shared" si="2"/>
        <v>4.7980713043589515E-2</v>
      </c>
      <c r="T58" s="205">
        <v>43976</v>
      </c>
      <c r="U58">
        <f t="shared" si="5"/>
        <v>44.813718181818182</v>
      </c>
      <c r="V58">
        <f t="shared" si="4"/>
        <v>36.678699999999999</v>
      </c>
      <c r="W58">
        <f t="shared" si="4"/>
        <v>71.399999999999991</v>
      </c>
      <c r="X58">
        <f t="shared" si="4"/>
        <v>56.60266363636363</v>
      </c>
      <c r="Y58">
        <f t="shared" si="4"/>
        <v>34.576090909090908</v>
      </c>
      <c r="Z58">
        <f t="shared" si="4"/>
        <v>37.109618181818185</v>
      </c>
      <c r="AA58">
        <f t="shared" si="4"/>
        <v>47.172672727272726</v>
      </c>
      <c r="AB58">
        <f t="shared" si="4"/>
        <v>35.465627272727268</v>
      </c>
      <c r="AC58">
        <f t="shared" si="4"/>
        <v>51.764890909090916</v>
      </c>
      <c r="AD58">
        <f t="shared" si="4"/>
        <v>27.878590909090907</v>
      </c>
      <c r="AE58">
        <f t="shared" si="4"/>
        <v>39.830527272727274</v>
      </c>
      <c r="AF58">
        <f t="shared" si="4"/>
        <v>36.21782727272727</v>
      </c>
    </row>
    <row r="59" spans="1:32">
      <c r="A59" s="205">
        <v>43977</v>
      </c>
      <c r="B59" s="10">
        <v>498.25979999999998</v>
      </c>
      <c r="C59" s="257">
        <v>405.40940000000001</v>
      </c>
      <c r="D59" s="257">
        <v>788.84</v>
      </c>
      <c r="E59" s="10">
        <v>628.9307</v>
      </c>
      <c r="F59" s="10">
        <v>385.9255</v>
      </c>
      <c r="G59" s="10">
        <v>412.99029999999999</v>
      </c>
      <c r="H59" s="10">
        <v>522.89869999999996</v>
      </c>
      <c r="I59" s="10">
        <v>393.1207</v>
      </c>
      <c r="J59" s="10">
        <v>572.27179999999998</v>
      </c>
      <c r="K59" s="10">
        <v>308.77850000000001</v>
      </c>
      <c r="L59" s="10">
        <v>441.38549999999998</v>
      </c>
      <c r="M59" s="10">
        <v>400.61619999999999</v>
      </c>
      <c r="N59" s="10"/>
      <c r="O59" s="10"/>
      <c r="P59" s="10">
        <f t="shared" si="1"/>
        <v>56.658900000000017</v>
      </c>
      <c r="Q59" s="173">
        <f t="shared" si="2"/>
        <v>5.1085387194810525E-2</v>
      </c>
      <c r="T59" s="205">
        <v>43977</v>
      </c>
      <c r="U59">
        <f t="shared" si="5"/>
        <v>45.296345454545452</v>
      </c>
      <c r="V59">
        <f t="shared" si="4"/>
        <v>36.855400000000003</v>
      </c>
      <c r="W59">
        <f t="shared" si="4"/>
        <v>71.712727272727278</v>
      </c>
      <c r="X59">
        <f t="shared" si="4"/>
        <v>57.175518181818184</v>
      </c>
      <c r="Y59">
        <f t="shared" si="4"/>
        <v>35.084136363636361</v>
      </c>
      <c r="Z59">
        <f t="shared" si="4"/>
        <v>37.54457272727273</v>
      </c>
      <c r="AA59">
        <f t="shared" si="4"/>
        <v>47.536245454545451</v>
      </c>
      <c r="AB59">
        <f t="shared" si="4"/>
        <v>35.738245454545456</v>
      </c>
      <c r="AC59">
        <f t="shared" si="4"/>
        <v>52.024709090909091</v>
      </c>
      <c r="AD59">
        <f t="shared" si="4"/>
        <v>28.070772727272729</v>
      </c>
      <c r="AE59">
        <f t="shared" si="4"/>
        <v>40.12595454545454</v>
      </c>
      <c r="AF59">
        <f t="shared" si="4"/>
        <v>36.419654545454542</v>
      </c>
    </row>
    <row r="60" spans="1:32">
      <c r="A60" s="205">
        <v>43978</v>
      </c>
      <c r="B60" s="10">
        <v>503.54309999999998</v>
      </c>
      <c r="C60" s="257">
        <v>407.16489999999999</v>
      </c>
      <c r="D60" s="257">
        <v>791.08</v>
      </c>
      <c r="E60" s="10">
        <v>633.71410000000003</v>
      </c>
      <c r="F60" s="10">
        <v>391.63600000000002</v>
      </c>
      <c r="G60" s="10">
        <v>418.47629999999998</v>
      </c>
      <c r="H60" s="10">
        <v>526.85350000000005</v>
      </c>
      <c r="I60" s="10">
        <v>395.94409999999999</v>
      </c>
      <c r="J60" s="10">
        <v>575.10900000000004</v>
      </c>
      <c r="K60" s="10">
        <v>310.77530000000002</v>
      </c>
      <c r="L60" s="10">
        <v>444.67200000000003</v>
      </c>
      <c r="M60" s="10">
        <v>402.8931</v>
      </c>
      <c r="N60" s="10"/>
      <c r="O60" s="10"/>
      <c r="P60" s="10">
        <f t="shared" si="1"/>
        <v>58.605099999999993</v>
      </c>
      <c r="Q60" s="173">
        <f t="shared" si="2"/>
        <v>5.2840140297298201E-2</v>
      </c>
      <c r="T60" s="205">
        <v>43978</v>
      </c>
      <c r="U60">
        <f t="shared" si="5"/>
        <v>45.776645454545452</v>
      </c>
      <c r="V60">
        <f t="shared" si="4"/>
        <v>37.014990909090905</v>
      </c>
      <c r="W60">
        <f t="shared" si="4"/>
        <v>71.916363636363641</v>
      </c>
      <c r="X60">
        <f t="shared" si="4"/>
        <v>57.610372727272733</v>
      </c>
      <c r="Y60">
        <f t="shared" si="4"/>
        <v>35.603272727272731</v>
      </c>
      <c r="Z60">
        <f t="shared" si="4"/>
        <v>38.043299999999995</v>
      </c>
      <c r="AA60">
        <f t="shared" si="4"/>
        <v>47.895772727272735</v>
      </c>
      <c r="AB60">
        <f t="shared" si="4"/>
        <v>35.994918181818178</v>
      </c>
      <c r="AC60">
        <f t="shared" si="4"/>
        <v>52.282636363636364</v>
      </c>
      <c r="AD60">
        <f t="shared" si="4"/>
        <v>28.252300000000002</v>
      </c>
      <c r="AE60">
        <f t="shared" si="4"/>
        <v>40.424727272727274</v>
      </c>
      <c r="AF60">
        <f t="shared" si="4"/>
        <v>36.626645454545454</v>
      </c>
    </row>
    <row r="61" spans="1:32">
      <c r="A61" s="205">
        <v>43979</v>
      </c>
      <c r="B61" s="10">
        <v>508.90890000000002</v>
      </c>
      <c r="C61" s="257">
        <v>409.9434</v>
      </c>
      <c r="D61" s="257">
        <v>793.72</v>
      </c>
      <c r="E61" s="10">
        <v>637.40599999999995</v>
      </c>
      <c r="F61" s="10">
        <v>396.2851</v>
      </c>
      <c r="G61" s="10">
        <v>424.03390000000002</v>
      </c>
      <c r="H61" s="10">
        <v>531.00829999999996</v>
      </c>
      <c r="I61" s="10">
        <v>398.82010000000002</v>
      </c>
      <c r="J61" s="10">
        <v>577.34829999999999</v>
      </c>
      <c r="K61" s="10">
        <v>312.75779999999997</v>
      </c>
      <c r="L61" s="10">
        <v>447.7285</v>
      </c>
      <c r="M61" s="10">
        <v>405.67469999999997</v>
      </c>
      <c r="N61" s="10"/>
      <c r="O61" s="10"/>
      <c r="P61" s="10">
        <f t="shared" si="1"/>
        <v>60.057699999999954</v>
      </c>
      <c r="Q61" s="173">
        <f t="shared" si="2"/>
        <v>5.4149848629778709E-2</v>
      </c>
      <c r="T61" s="205">
        <v>43979</v>
      </c>
      <c r="U61">
        <f t="shared" si="5"/>
        <v>46.264445454545459</v>
      </c>
      <c r="V61">
        <f t="shared" si="4"/>
        <v>37.267581818181817</v>
      </c>
      <c r="W61">
        <f t="shared" si="4"/>
        <v>72.156363636363636</v>
      </c>
      <c r="X61">
        <f t="shared" si="4"/>
        <v>57.945999999999998</v>
      </c>
      <c r="Y61">
        <f t="shared" si="4"/>
        <v>36.025918181818184</v>
      </c>
      <c r="Z61">
        <f t="shared" si="4"/>
        <v>38.548536363636366</v>
      </c>
      <c r="AA61">
        <f t="shared" si="4"/>
        <v>48.273481818181814</v>
      </c>
      <c r="AB61">
        <f t="shared" si="4"/>
        <v>36.256372727272726</v>
      </c>
      <c r="AC61">
        <f t="shared" si="4"/>
        <v>52.486209090909092</v>
      </c>
      <c r="AD61">
        <f t="shared" si="4"/>
        <v>28.43252727272727</v>
      </c>
      <c r="AE61">
        <f t="shared" si="4"/>
        <v>40.702590909090908</v>
      </c>
      <c r="AF61">
        <f t="shared" si="4"/>
        <v>36.879518181818177</v>
      </c>
    </row>
    <row r="62" spans="1:32">
      <c r="A62" s="205">
        <v>43980</v>
      </c>
      <c r="B62" s="10">
        <v>514.0779</v>
      </c>
      <c r="C62" s="257">
        <v>414.46069999999997</v>
      </c>
      <c r="D62" s="257">
        <v>796.53</v>
      </c>
      <c r="E62" s="10">
        <v>641.65750000000003</v>
      </c>
      <c r="F62" s="10">
        <v>400.2747</v>
      </c>
      <c r="G62" s="10">
        <v>428.14159999999998</v>
      </c>
      <c r="H62" s="10">
        <v>535.30690000000004</v>
      </c>
      <c r="I62" s="10">
        <v>402.03460000000001</v>
      </c>
      <c r="J62" s="10">
        <v>580.49860000000001</v>
      </c>
      <c r="K62" s="10">
        <v>314.66129999999998</v>
      </c>
      <c r="L62" s="10">
        <v>450.34969999999998</v>
      </c>
      <c r="M62" s="10">
        <v>408.50220000000002</v>
      </c>
      <c r="N62" s="10"/>
      <c r="O62" s="10"/>
      <c r="P62" s="10">
        <f t="shared" si="1"/>
        <v>61.158900000000017</v>
      </c>
      <c r="Q62" s="173">
        <f t="shared" si="2"/>
        <v>5.514272403644789E-2</v>
      </c>
      <c r="T62" s="205">
        <v>43980</v>
      </c>
      <c r="U62">
        <f t="shared" si="5"/>
        <v>46.734354545454543</v>
      </c>
      <c r="V62">
        <f t="shared" si="4"/>
        <v>37.678245454545454</v>
      </c>
      <c r="W62">
        <f t="shared" si="4"/>
        <v>72.411818181818177</v>
      </c>
      <c r="X62">
        <f t="shared" si="4"/>
        <v>58.332500000000003</v>
      </c>
      <c r="Y62">
        <f t="shared" si="4"/>
        <v>36.388609090909092</v>
      </c>
      <c r="Z62">
        <f t="shared" si="4"/>
        <v>38.921963636363635</v>
      </c>
      <c r="AA62">
        <f t="shared" si="4"/>
        <v>48.664263636363643</v>
      </c>
      <c r="AB62">
        <f t="shared" si="4"/>
        <v>36.5486</v>
      </c>
      <c r="AC62">
        <f t="shared" si="4"/>
        <v>52.772600000000004</v>
      </c>
      <c r="AD62">
        <f t="shared" si="4"/>
        <v>28.605572727272726</v>
      </c>
      <c r="AE62">
        <f t="shared" si="4"/>
        <v>40.940881818181815</v>
      </c>
      <c r="AF62">
        <f t="shared" si="4"/>
        <v>37.13656363636364</v>
      </c>
    </row>
    <row r="63" spans="1:32">
      <c r="A63" s="205">
        <v>43981</v>
      </c>
      <c r="B63" s="10">
        <v>517.65229999999997</v>
      </c>
      <c r="C63" s="257">
        <v>419.30630000000002</v>
      </c>
      <c r="D63" s="257">
        <v>791.81</v>
      </c>
      <c r="E63" s="10">
        <v>646.69000000000005</v>
      </c>
      <c r="F63" s="10">
        <v>404.16180000000003</v>
      </c>
      <c r="G63" s="10">
        <v>432.25099999999998</v>
      </c>
      <c r="H63" s="10">
        <v>531.78049999999996</v>
      </c>
      <c r="I63" s="10">
        <v>406.08980000000003</v>
      </c>
      <c r="J63" s="10">
        <v>583.60329999999999</v>
      </c>
      <c r="K63" s="10">
        <v>316.81630000000001</v>
      </c>
      <c r="L63" s="10">
        <v>453.15339999999998</v>
      </c>
      <c r="M63" s="10">
        <v>410.84519999999998</v>
      </c>
      <c r="N63" s="10"/>
      <c r="O63" s="10"/>
      <c r="P63" s="10">
        <f t="shared" si="1"/>
        <v>63.086700000000064</v>
      </c>
      <c r="Q63" s="173">
        <f t="shared" si="2"/>
        <v>5.6880887139405381E-2</v>
      </c>
      <c r="T63" s="205">
        <v>43981</v>
      </c>
      <c r="U63">
        <f t="shared" si="5"/>
        <v>47.0593</v>
      </c>
      <c r="V63">
        <f t="shared" si="4"/>
        <v>38.11875454545455</v>
      </c>
      <c r="W63">
        <f t="shared" si="4"/>
        <v>71.982727272727274</v>
      </c>
      <c r="X63">
        <f t="shared" ref="X63:AF91" si="6">E63/11</f>
        <v>58.790000000000006</v>
      </c>
      <c r="Y63">
        <f t="shared" si="6"/>
        <v>36.74198181818182</v>
      </c>
      <c r="Z63">
        <f t="shared" si="6"/>
        <v>39.295545454545454</v>
      </c>
      <c r="AA63">
        <f t="shared" si="6"/>
        <v>48.343681818181814</v>
      </c>
      <c r="AB63">
        <f t="shared" si="6"/>
        <v>36.917254545454547</v>
      </c>
      <c r="AC63">
        <f t="shared" si="6"/>
        <v>53.05484545454545</v>
      </c>
      <c r="AD63">
        <f t="shared" si="6"/>
        <v>28.80148181818182</v>
      </c>
      <c r="AE63">
        <f t="shared" si="6"/>
        <v>41.195763636363637</v>
      </c>
      <c r="AF63">
        <f t="shared" si="6"/>
        <v>37.349563636363634</v>
      </c>
    </row>
    <row r="64" spans="1:32">
      <c r="A64" s="205">
        <v>43982</v>
      </c>
      <c r="B64" s="10">
        <v>520.85450000000003</v>
      </c>
      <c r="C64" s="257">
        <v>422.01350000000002</v>
      </c>
      <c r="D64" s="257">
        <v>803.84</v>
      </c>
      <c r="E64" s="10">
        <v>652.04079999999999</v>
      </c>
      <c r="F64" s="10">
        <v>407.8193</v>
      </c>
      <c r="G64" s="10">
        <v>436.04050000000001</v>
      </c>
      <c r="H64" s="10">
        <v>536.3646</v>
      </c>
      <c r="I64" s="10">
        <v>410.25130000000001</v>
      </c>
      <c r="J64" s="10">
        <v>587.01559999999995</v>
      </c>
      <c r="K64" s="10">
        <v>319.21690000000001</v>
      </c>
      <c r="L64" s="10">
        <v>455.51179999999999</v>
      </c>
      <c r="M64" s="10">
        <v>413.27030000000002</v>
      </c>
      <c r="N64" s="10"/>
      <c r="O64" s="10"/>
      <c r="P64" s="10">
        <f t="shared" si="1"/>
        <v>65.025200000000041</v>
      </c>
      <c r="Q64" s="173">
        <f t="shared" si="2"/>
        <v>5.8628697687741808E-2</v>
      </c>
      <c r="T64" s="205">
        <v>43982</v>
      </c>
      <c r="U64">
        <f t="shared" si="5"/>
        <v>47.350409090909096</v>
      </c>
      <c r="V64">
        <f t="shared" si="5"/>
        <v>38.364863636363637</v>
      </c>
      <c r="W64">
        <f t="shared" si="5"/>
        <v>73.076363636363638</v>
      </c>
      <c r="X64">
        <f t="shared" si="6"/>
        <v>59.276436363636364</v>
      </c>
      <c r="Y64">
        <f t="shared" si="6"/>
        <v>37.074481818181816</v>
      </c>
      <c r="Z64">
        <f t="shared" si="6"/>
        <v>39.640045454545458</v>
      </c>
      <c r="AA64">
        <f t="shared" si="6"/>
        <v>48.760418181818181</v>
      </c>
      <c r="AB64">
        <f t="shared" si="6"/>
        <v>37.295572727272727</v>
      </c>
      <c r="AC64">
        <f t="shared" si="6"/>
        <v>53.365054545454541</v>
      </c>
      <c r="AD64">
        <f t="shared" si="6"/>
        <v>29.019718181818181</v>
      </c>
      <c r="AE64">
        <f t="shared" si="6"/>
        <v>41.410163636363635</v>
      </c>
      <c r="AF64">
        <f t="shared" si="6"/>
        <v>37.570027272727273</v>
      </c>
    </row>
    <row r="65" spans="1:32">
      <c r="A65" s="205">
        <v>43983</v>
      </c>
      <c r="B65" s="10">
        <v>524.66010000000006</v>
      </c>
      <c r="C65" s="257">
        <v>426.35559999999998</v>
      </c>
      <c r="D65" s="257">
        <v>807.08</v>
      </c>
      <c r="E65" s="10">
        <v>658.05439999999999</v>
      </c>
      <c r="F65" s="10">
        <v>411.399</v>
      </c>
      <c r="G65" s="10">
        <v>440.59559999999999</v>
      </c>
      <c r="H65" s="10">
        <v>542.99710000000005</v>
      </c>
      <c r="I65" s="10">
        <v>413.7081</v>
      </c>
      <c r="J65" s="10">
        <v>590.47119999999995</v>
      </c>
      <c r="K65" s="10">
        <v>322.26729999999998</v>
      </c>
      <c r="L65" s="10">
        <v>458.9599</v>
      </c>
      <c r="M65" s="10">
        <v>415.49930000000001</v>
      </c>
      <c r="N65" s="10"/>
      <c r="O65" s="10"/>
      <c r="P65" s="10">
        <f t="shared" si="1"/>
        <v>67.583200000000033</v>
      </c>
      <c r="Q65" s="173">
        <f t="shared" si="2"/>
        <v>6.0935068274610329E-2</v>
      </c>
      <c r="T65" s="205">
        <v>43983</v>
      </c>
      <c r="U65">
        <f t="shared" si="5"/>
        <v>47.696372727272731</v>
      </c>
      <c r="V65">
        <f t="shared" si="5"/>
        <v>38.759599999999999</v>
      </c>
      <c r="W65">
        <f t="shared" si="5"/>
        <v>73.370909090909095</v>
      </c>
      <c r="X65">
        <f t="shared" si="6"/>
        <v>59.82312727272727</v>
      </c>
      <c r="Y65">
        <f t="shared" si="6"/>
        <v>37.399909090909091</v>
      </c>
      <c r="Z65">
        <f t="shared" si="6"/>
        <v>40.054145454545456</v>
      </c>
      <c r="AA65">
        <f t="shared" si="6"/>
        <v>49.363372727272733</v>
      </c>
      <c r="AB65">
        <f t="shared" si="6"/>
        <v>37.609827272727273</v>
      </c>
      <c r="AC65">
        <f t="shared" si="6"/>
        <v>53.679199999999994</v>
      </c>
      <c r="AD65">
        <f t="shared" si="6"/>
        <v>29.29702727272727</v>
      </c>
      <c r="AE65">
        <f t="shared" si="6"/>
        <v>41.723627272727271</v>
      </c>
      <c r="AF65">
        <f t="shared" si="6"/>
        <v>37.772663636363639</v>
      </c>
    </row>
    <row r="66" spans="1:32">
      <c r="A66" s="205">
        <v>43984</v>
      </c>
      <c r="B66" s="10">
        <v>529.13660000000004</v>
      </c>
      <c r="C66" s="257">
        <v>431.16050000000001</v>
      </c>
      <c r="D66" s="257">
        <v>809.86</v>
      </c>
      <c r="E66" s="10">
        <v>664.31550000000004</v>
      </c>
      <c r="F66" s="10">
        <v>416.41590000000002</v>
      </c>
      <c r="G66" s="10">
        <v>445.59589999999997</v>
      </c>
      <c r="H66" s="10">
        <v>545.45680000000004</v>
      </c>
      <c r="I66" s="10">
        <v>416.99860000000001</v>
      </c>
      <c r="J66" s="10">
        <v>593.46489999999994</v>
      </c>
      <c r="K66" s="10">
        <v>325.26119999999997</v>
      </c>
      <c r="L66" s="10">
        <v>462.10700000000003</v>
      </c>
      <c r="M66" s="10">
        <v>418.0557</v>
      </c>
      <c r="N66" s="10"/>
      <c r="O66" s="10"/>
      <c r="P66" s="10">
        <f t="shared" si="1"/>
        <v>70.850600000000099</v>
      </c>
      <c r="Q66" s="173">
        <f t="shared" si="2"/>
        <v>6.3881055473802822E-2</v>
      </c>
      <c r="T66" s="205">
        <v>43984</v>
      </c>
      <c r="U66">
        <f t="shared" si="5"/>
        <v>48.103327272727277</v>
      </c>
      <c r="V66">
        <f t="shared" si="5"/>
        <v>39.196409090909093</v>
      </c>
      <c r="W66">
        <f t="shared" si="5"/>
        <v>73.623636363636365</v>
      </c>
      <c r="X66">
        <f t="shared" si="6"/>
        <v>60.392318181818183</v>
      </c>
      <c r="Y66">
        <f t="shared" si="6"/>
        <v>37.855990909090913</v>
      </c>
      <c r="Z66">
        <f t="shared" si="6"/>
        <v>40.508718181818182</v>
      </c>
      <c r="AA66">
        <f t="shared" si="6"/>
        <v>49.586981818181819</v>
      </c>
      <c r="AB66">
        <f t="shared" si="6"/>
        <v>37.908963636363637</v>
      </c>
      <c r="AC66">
        <f t="shared" si="6"/>
        <v>53.951354545454542</v>
      </c>
      <c r="AD66">
        <f t="shared" si="6"/>
        <v>29.569199999999999</v>
      </c>
      <c r="AE66">
        <f t="shared" si="6"/>
        <v>42.009727272727275</v>
      </c>
      <c r="AF66">
        <f t="shared" si="6"/>
        <v>38.005063636363637</v>
      </c>
    </row>
    <row r="67" spans="1:32">
      <c r="A67" s="205">
        <v>43985</v>
      </c>
      <c r="B67" s="10">
        <v>533.81650000000002</v>
      </c>
      <c r="C67" s="257">
        <v>435.67540000000002</v>
      </c>
      <c r="D67" s="257">
        <v>812.63</v>
      </c>
      <c r="E67" s="10">
        <v>669.31230000000005</v>
      </c>
      <c r="F67" s="10">
        <v>421.4237</v>
      </c>
      <c r="G67" s="10">
        <v>451.35449999999997</v>
      </c>
      <c r="H67" s="10">
        <v>548.45050000000003</v>
      </c>
      <c r="I67" s="10">
        <v>420.29090000000002</v>
      </c>
      <c r="J67" s="10">
        <v>596.32799999999997</v>
      </c>
      <c r="K67" s="10">
        <v>327.31569999999999</v>
      </c>
      <c r="L67" s="10">
        <v>465.10199999999998</v>
      </c>
      <c r="M67" s="10">
        <v>420.48829999999998</v>
      </c>
      <c r="N67" s="10"/>
      <c r="O67" s="10"/>
      <c r="P67" s="10">
        <f t="shared" si="1"/>
        <v>72.984300000000076</v>
      </c>
      <c r="Q67" s="173">
        <f t="shared" si="2"/>
        <v>6.5804864278025385E-2</v>
      </c>
      <c r="T67" s="205">
        <v>43985</v>
      </c>
      <c r="U67">
        <f t="shared" si="5"/>
        <v>48.528772727272731</v>
      </c>
      <c r="V67">
        <f t="shared" si="5"/>
        <v>39.606854545454546</v>
      </c>
      <c r="W67">
        <f t="shared" si="5"/>
        <v>73.875454545454545</v>
      </c>
      <c r="X67">
        <f t="shared" si="6"/>
        <v>60.846572727272729</v>
      </c>
      <c r="Y67">
        <f t="shared" si="6"/>
        <v>38.311245454545457</v>
      </c>
      <c r="Z67">
        <f t="shared" si="6"/>
        <v>41.032227272727269</v>
      </c>
      <c r="AA67">
        <f t="shared" si="6"/>
        <v>49.859136363636367</v>
      </c>
      <c r="AB67">
        <f t="shared" si="6"/>
        <v>38.20826363636364</v>
      </c>
      <c r="AC67">
        <f t="shared" si="6"/>
        <v>54.211636363636359</v>
      </c>
      <c r="AD67">
        <f t="shared" si="6"/>
        <v>29.755972727272727</v>
      </c>
      <c r="AE67">
        <f t="shared" si="6"/>
        <v>42.281999999999996</v>
      </c>
      <c r="AF67">
        <f t="shared" si="6"/>
        <v>38.226209090909087</v>
      </c>
    </row>
    <row r="68" spans="1:32">
      <c r="A68" s="205">
        <v>43986</v>
      </c>
      <c r="B68" s="10">
        <v>539.37390000000005</v>
      </c>
      <c r="C68" s="257">
        <v>440.15559999999999</v>
      </c>
      <c r="D68" s="257">
        <v>815.56</v>
      </c>
      <c r="E68" s="10">
        <v>673.88199999999995</v>
      </c>
      <c r="F68" s="10">
        <v>425.42739999999998</v>
      </c>
      <c r="G68" s="10">
        <v>457.22919999999999</v>
      </c>
      <c r="H68" s="10">
        <v>552.42999999999995</v>
      </c>
      <c r="I68" s="10">
        <v>423.73270000000002</v>
      </c>
      <c r="J68" s="10">
        <v>598.65250000000003</v>
      </c>
      <c r="K68" s="10">
        <v>329.87419999999997</v>
      </c>
      <c r="L68" s="10">
        <v>467.74700000000001</v>
      </c>
      <c r="M68" s="10">
        <v>423.03219999999999</v>
      </c>
      <c r="N68" s="10"/>
      <c r="O68" s="10"/>
      <c r="P68" s="10">
        <f t="shared" si="1"/>
        <v>75.229499999999916</v>
      </c>
      <c r="Q68" s="173">
        <f t="shared" si="2"/>
        <v>6.7829204872879509E-2</v>
      </c>
      <c r="T68" s="205">
        <v>43986</v>
      </c>
      <c r="U68">
        <f t="shared" si="5"/>
        <v>49.03399090909091</v>
      </c>
      <c r="V68">
        <f t="shared" si="5"/>
        <v>40.014145454545456</v>
      </c>
      <c r="W68">
        <f t="shared" si="5"/>
        <v>74.141818181818181</v>
      </c>
      <c r="X68">
        <f t="shared" si="6"/>
        <v>61.261999999999993</v>
      </c>
      <c r="Y68">
        <f t="shared" si="6"/>
        <v>38.675218181818181</v>
      </c>
      <c r="Z68">
        <f t="shared" si="6"/>
        <v>41.56629090909091</v>
      </c>
      <c r="AA68">
        <f t="shared" si="6"/>
        <v>50.220909090909089</v>
      </c>
      <c r="AB68">
        <f t="shared" si="6"/>
        <v>38.52115454545455</v>
      </c>
      <c r="AC68">
        <f t="shared" si="6"/>
        <v>54.422954545454552</v>
      </c>
      <c r="AD68">
        <f t="shared" si="6"/>
        <v>29.988563636363633</v>
      </c>
      <c r="AE68">
        <f t="shared" si="6"/>
        <v>42.522454545454544</v>
      </c>
      <c r="AF68">
        <f t="shared" si="6"/>
        <v>38.457472727272723</v>
      </c>
    </row>
    <row r="69" spans="1:32">
      <c r="A69" s="205">
        <v>43987</v>
      </c>
      <c r="B69" s="10">
        <v>544.92700000000002</v>
      </c>
      <c r="C69" s="257">
        <v>445.12580000000003</v>
      </c>
      <c r="D69" s="257">
        <v>818.54</v>
      </c>
      <c r="E69" s="10">
        <v>678.13250000000005</v>
      </c>
      <c r="F69" s="10">
        <v>428.55369999999999</v>
      </c>
      <c r="G69" s="10">
        <v>461.44389999999999</v>
      </c>
      <c r="H69" s="10">
        <v>556.61099999999999</v>
      </c>
      <c r="I69" s="10">
        <v>427.26409999999998</v>
      </c>
      <c r="J69" s="10">
        <v>601.22550000000001</v>
      </c>
      <c r="K69" s="10">
        <v>332.57409999999999</v>
      </c>
      <c r="L69" s="10">
        <v>470.27390000000003</v>
      </c>
      <c r="M69" s="10">
        <v>425.6062</v>
      </c>
      <c r="N69" s="10"/>
      <c r="O69" s="10"/>
      <c r="P69" s="10">
        <f t="shared" ref="P69:P132" si="7">IF(E69="","",E69-MAX(F69:N69))</f>
        <v>76.907000000000039</v>
      </c>
      <c r="Q69" s="173">
        <f t="shared" ref="Q69:Q132" si="8">P69/1109.1019</f>
        <v>6.9341689884401106E-2</v>
      </c>
      <c r="T69" s="205">
        <v>43987</v>
      </c>
      <c r="U69">
        <f t="shared" si="5"/>
        <v>49.538818181818186</v>
      </c>
      <c r="V69">
        <f t="shared" si="5"/>
        <v>40.465981818181824</v>
      </c>
      <c r="W69">
        <f t="shared" si="5"/>
        <v>74.412727272727267</v>
      </c>
      <c r="X69">
        <f t="shared" si="6"/>
        <v>61.648409090909098</v>
      </c>
      <c r="Y69">
        <f t="shared" si="6"/>
        <v>38.959427272727275</v>
      </c>
      <c r="Z69">
        <f t="shared" si="6"/>
        <v>41.949445454545454</v>
      </c>
      <c r="AA69">
        <f t="shared" si="6"/>
        <v>50.600999999999999</v>
      </c>
      <c r="AB69">
        <f t="shared" si="6"/>
        <v>38.84219090909091</v>
      </c>
      <c r="AC69">
        <f t="shared" si="6"/>
        <v>54.656863636363639</v>
      </c>
      <c r="AD69">
        <f t="shared" si="6"/>
        <v>30.23400909090909</v>
      </c>
      <c r="AE69">
        <f t="shared" si="6"/>
        <v>42.752172727272729</v>
      </c>
      <c r="AF69">
        <f t="shared" si="6"/>
        <v>38.691472727272725</v>
      </c>
    </row>
    <row r="70" spans="1:32">
      <c r="A70" s="205">
        <v>43988</v>
      </c>
      <c r="B70" s="10">
        <v>549.904</v>
      </c>
      <c r="C70" s="257">
        <v>450.1771</v>
      </c>
      <c r="D70" s="257">
        <v>822.28</v>
      </c>
      <c r="E70" s="10">
        <v>682.82510000000002</v>
      </c>
      <c r="F70" s="10">
        <v>432.03300000000002</v>
      </c>
      <c r="G70" s="10">
        <v>466.59690000000001</v>
      </c>
      <c r="H70" s="10">
        <v>559.87109999999996</v>
      </c>
      <c r="I70" s="10">
        <v>431.41680000000002</v>
      </c>
      <c r="J70" s="10">
        <v>604.45140000000004</v>
      </c>
      <c r="K70" s="10">
        <v>335.64940000000001</v>
      </c>
      <c r="L70" s="10">
        <v>472.64569999999998</v>
      </c>
      <c r="M70" s="10">
        <v>427.88850000000002</v>
      </c>
      <c r="N70" s="10"/>
      <c r="O70" s="10"/>
      <c r="P70" s="10">
        <f t="shared" si="7"/>
        <v>78.373699999999985</v>
      </c>
      <c r="Q70" s="173">
        <f t="shared" si="8"/>
        <v>7.0664111205652066E-2</v>
      </c>
      <c r="T70" s="205">
        <v>43988</v>
      </c>
      <c r="U70">
        <f t="shared" si="5"/>
        <v>49.99127272727273</v>
      </c>
      <c r="V70">
        <f t="shared" si="5"/>
        <v>40.925190909090908</v>
      </c>
      <c r="W70">
        <f t="shared" si="5"/>
        <v>74.75272727272727</v>
      </c>
      <c r="X70">
        <f t="shared" si="6"/>
        <v>62.075009090909091</v>
      </c>
      <c r="Y70">
        <f t="shared" si="6"/>
        <v>39.275727272727273</v>
      </c>
      <c r="Z70">
        <f t="shared" si="6"/>
        <v>42.417900000000003</v>
      </c>
      <c r="AA70">
        <f t="shared" si="6"/>
        <v>50.897372727272725</v>
      </c>
      <c r="AB70">
        <f t="shared" si="6"/>
        <v>39.219709090909092</v>
      </c>
      <c r="AC70">
        <f t="shared" si="6"/>
        <v>54.950127272727279</v>
      </c>
      <c r="AD70">
        <f t="shared" si="6"/>
        <v>30.513581818181819</v>
      </c>
      <c r="AE70">
        <f t="shared" si="6"/>
        <v>42.967790909090908</v>
      </c>
      <c r="AF70">
        <f t="shared" si="6"/>
        <v>38.898954545454551</v>
      </c>
    </row>
    <row r="71" spans="1:32">
      <c r="A71" s="205">
        <v>43989</v>
      </c>
      <c r="B71" s="10">
        <v>553.71069999999997</v>
      </c>
      <c r="C71" s="257">
        <v>453.99400000000003</v>
      </c>
      <c r="D71" s="257">
        <v>826.03</v>
      </c>
      <c r="E71" s="10">
        <v>687.59950000000003</v>
      </c>
      <c r="F71" s="10">
        <v>435.57</v>
      </c>
      <c r="G71" s="10">
        <v>470.70049999999998</v>
      </c>
      <c r="H71" s="10">
        <v>563.11040000000003</v>
      </c>
      <c r="I71" s="10">
        <v>435.56</v>
      </c>
      <c r="J71" s="10">
        <v>608.00599999999997</v>
      </c>
      <c r="K71" s="10">
        <v>339.17869999999999</v>
      </c>
      <c r="L71" s="10">
        <v>475.2731</v>
      </c>
      <c r="M71" s="10">
        <v>430.01400000000001</v>
      </c>
      <c r="N71" s="10"/>
      <c r="O71" s="10"/>
      <c r="P71" s="10">
        <f t="shared" si="7"/>
        <v>79.593500000000063</v>
      </c>
      <c r="Q71" s="173">
        <f t="shared" si="8"/>
        <v>7.1763919978858629E-2</v>
      </c>
      <c r="T71" s="205">
        <v>43989</v>
      </c>
      <c r="U71">
        <f t="shared" si="5"/>
        <v>50.337336363636361</v>
      </c>
      <c r="V71">
        <f t="shared" si="5"/>
        <v>41.272181818181821</v>
      </c>
      <c r="W71">
        <f t="shared" si="5"/>
        <v>75.093636363636364</v>
      </c>
      <c r="X71">
        <f t="shared" si="6"/>
        <v>62.509045454545458</v>
      </c>
      <c r="Y71">
        <f t="shared" si="6"/>
        <v>39.597272727272724</v>
      </c>
      <c r="Z71">
        <f t="shared" si="6"/>
        <v>42.790954545454547</v>
      </c>
      <c r="AA71">
        <f t="shared" si="6"/>
        <v>51.191854545454547</v>
      </c>
      <c r="AB71">
        <f t="shared" si="6"/>
        <v>39.596363636363634</v>
      </c>
      <c r="AC71">
        <f t="shared" si="6"/>
        <v>55.273272727272726</v>
      </c>
      <c r="AD71">
        <f t="shared" si="6"/>
        <v>30.834427272727272</v>
      </c>
      <c r="AE71">
        <f t="shared" si="6"/>
        <v>43.206645454545452</v>
      </c>
      <c r="AF71">
        <f t="shared" si="6"/>
        <v>39.092181818181821</v>
      </c>
    </row>
    <row r="72" spans="1:32">
      <c r="A72" s="205">
        <v>43990</v>
      </c>
      <c r="B72" s="10">
        <v>556.60640000000001</v>
      </c>
      <c r="C72" s="257">
        <v>457.62639999999999</v>
      </c>
      <c r="D72" s="257">
        <v>828.42</v>
      </c>
      <c r="E72" s="10">
        <v>692.94039999999995</v>
      </c>
      <c r="F72" s="10">
        <v>439.4314</v>
      </c>
      <c r="G72" s="10">
        <v>474.0111</v>
      </c>
      <c r="H72" s="10">
        <v>568.47640000000001</v>
      </c>
      <c r="I72" s="10">
        <v>438.91899999999998</v>
      </c>
      <c r="J72" s="10">
        <v>611.63909999999998</v>
      </c>
      <c r="K72" s="10">
        <v>343.1182</v>
      </c>
      <c r="L72" s="10">
        <v>478.19920000000002</v>
      </c>
      <c r="M72" s="10">
        <v>432.10059999999999</v>
      </c>
      <c r="N72" s="10"/>
      <c r="O72" s="10"/>
      <c r="P72" s="10">
        <f t="shared" si="7"/>
        <v>81.301299999999969</v>
      </c>
      <c r="Q72" s="173">
        <f t="shared" si="8"/>
        <v>7.3303724391780387E-2</v>
      </c>
      <c r="T72" s="205">
        <v>43990</v>
      </c>
      <c r="U72">
        <f t="shared" si="5"/>
        <v>50.600581818181816</v>
      </c>
      <c r="V72">
        <f t="shared" si="5"/>
        <v>41.602399999999996</v>
      </c>
      <c r="W72">
        <f t="shared" si="5"/>
        <v>75.310909090909092</v>
      </c>
      <c r="X72">
        <f t="shared" si="6"/>
        <v>62.994581818181814</v>
      </c>
      <c r="Y72">
        <f t="shared" si="6"/>
        <v>39.948309090909092</v>
      </c>
      <c r="Z72">
        <f t="shared" si="6"/>
        <v>43.09191818181818</v>
      </c>
      <c r="AA72">
        <f t="shared" si="6"/>
        <v>51.679672727272731</v>
      </c>
      <c r="AB72">
        <f t="shared" si="6"/>
        <v>39.901727272727271</v>
      </c>
      <c r="AC72">
        <f t="shared" si="6"/>
        <v>55.603554545454543</v>
      </c>
      <c r="AD72">
        <f t="shared" si="6"/>
        <v>31.192563636363637</v>
      </c>
      <c r="AE72">
        <f t="shared" si="6"/>
        <v>43.472654545454546</v>
      </c>
      <c r="AF72">
        <f t="shared" si="6"/>
        <v>39.281872727272727</v>
      </c>
    </row>
    <row r="73" spans="1:32">
      <c r="A73" s="205">
        <v>43991</v>
      </c>
      <c r="B73" s="10">
        <v>559.19010000000003</v>
      </c>
      <c r="C73" s="257">
        <v>460.19290000000001</v>
      </c>
      <c r="D73" s="257">
        <v>830.09</v>
      </c>
      <c r="E73" s="10">
        <v>698.23140000000001</v>
      </c>
      <c r="F73" s="10">
        <v>444.3657</v>
      </c>
      <c r="G73" s="10">
        <v>478.79590000000002</v>
      </c>
      <c r="H73" s="10">
        <v>569.84500000000003</v>
      </c>
      <c r="I73" s="10">
        <v>442.01710000000003</v>
      </c>
      <c r="J73" s="10">
        <v>614.87159999999994</v>
      </c>
      <c r="K73" s="10">
        <v>346.90109999999999</v>
      </c>
      <c r="L73" s="10">
        <v>481.33690000000001</v>
      </c>
      <c r="M73" s="10">
        <v>433.89780000000002</v>
      </c>
      <c r="N73" s="10"/>
      <c r="O73" s="10"/>
      <c r="P73" s="10">
        <f t="shared" si="7"/>
        <v>83.359800000000064</v>
      </c>
      <c r="Q73" s="173">
        <f t="shared" si="8"/>
        <v>7.5159730589227258E-2</v>
      </c>
      <c r="T73" s="205">
        <v>43991</v>
      </c>
      <c r="U73">
        <f t="shared" si="5"/>
        <v>50.835463636363642</v>
      </c>
      <c r="V73">
        <f t="shared" si="5"/>
        <v>41.83571818181818</v>
      </c>
      <c r="W73">
        <f t="shared" si="5"/>
        <v>75.462727272727278</v>
      </c>
      <c r="X73">
        <f t="shared" si="6"/>
        <v>63.475581818181816</v>
      </c>
      <c r="Y73">
        <f t="shared" si="6"/>
        <v>40.396881818181818</v>
      </c>
      <c r="Z73">
        <f t="shared" si="6"/>
        <v>43.526900000000005</v>
      </c>
      <c r="AA73">
        <f t="shared" si="6"/>
        <v>51.80409090909091</v>
      </c>
      <c r="AB73">
        <f t="shared" si="6"/>
        <v>40.183372727272733</v>
      </c>
      <c r="AC73">
        <f t="shared" si="6"/>
        <v>55.897418181818175</v>
      </c>
      <c r="AD73">
        <f t="shared" si="6"/>
        <v>31.536463636363635</v>
      </c>
      <c r="AE73">
        <f t="shared" si="6"/>
        <v>43.757899999999999</v>
      </c>
      <c r="AF73">
        <f t="shared" si="6"/>
        <v>39.445254545454546</v>
      </c>
    </row>
    <row r="74" spans="1:32">
      <c r="A74" s="205">
        <v>43992</v>
      </c>
      <c r="B74" s="10">
        <v>561.80640000000005</v>
      </c>
      <c r="C74" s="257">
        <v>463.4092</v>
      </c>
      <c r="D74" s="257">
        <v>831.84</v>
      </c>
      <c r="E74" s="10">
        <v>703.08810000000005</v>
      </c>
      <c r="F74" s="10">
        <v>449.55110000000002</v>
      </c>
      <c r="G74" s="10">
        <v>483.83949999999999</v>
      </c>
      <c r="H74" s="10">
        <v>573.57159999999999</v>
      </c>
      <c r="I74" s="10">
        <v>445.1798</v>
      </c>
      <c r="J74" s="10">
        <v>617.84670000000006</v>
      </c>
      <c r="K74" s="10">
        <v>350.06319999999999</v>
      </c>
      <c r="L74" s="10">
        <v>484.54469999999998</v>
      </c>
      <c r="M74" s="10">
        <v>435.86939999999998</v>
      </c>
      <c r="N74" s="10"/>
      <c r="O74" s="10"/>
      <c r="P74" s="10">
        <f t="shared" si="7"/>
        <v>85.241399999999999</v>
      </c>
      <c r="Q74" s="173">
        <f t="shared" si="8"/>
        <v>7.6856238367277174E-2</v>
      </c>
      <c r="T74" s="205">
        <v>43992</v>
      </c>
      <c r="U74">
        <f t="shared" si="5"/>
        <v>51.073309090909099</v>
      </c>
      <c r="V74">
        <f t="shared" si="5"/>
        <v>42.128109090909092</v>
      </c>
      <c r="W74">
        <f t="shared" si="5"/>
        <v>75.621818181818185</v>
      </c>
      <c r="X74">
        <f t="shared" si="6"/>
        <v>63.917100000000005</v>
      </c>
      <c r="Y74">
        <f t="shared" si="6"/>
        <v>40.868281818181821</v>
      </c>
      <c r="Z74">
        <f t="shared" si="6"/>
        <v>43.985409090909087</v>
      </c>
      <c r="AA74">
        <f t="shared" si="6"/>
        <v>52.142872727272724</v>
      </c>
      <c r="AB74">
        <f t="shared" si="6"/>
        <v>40.470890909090912</v>
      </c>
      <c r="AC74">
        <f t="shared" si="6"/>
        <v>56.167881818181826</v>
      </c>
      <c r="AD74">
        <f t="shared" si="6"/>
        <v>31.823927272727271</v>
      </c>
      <c r="AE74">
        <f t="shared" si="6"/>
        <v>44.049518181818179</v>
      </c>
      <c r="AF74">
        <f t="shared" si="6"/>
        <v>39.624490909090909</v>
      </c>
    </row>
    <row r="75" spans="1:32">
      <c r="A75" s="205">
        <v>43993</v>
      </c>
      <c r="B75" s="10">
        <v>567.54269999999997</v>
      </c>
      <c r="C75" s="257">
        <v>467.09930000000003</v>
      </c>
      <c r="D75" s="257">
        <v>834.42</v>
      </c>
      <c r="E75" s="10">
        <v>707.2713</v>
      </c>
      <c r="F75" s="10">
        <v>453.20440000000002</v>
      </c>
      <c r="G75" s="10">
        <v>489.49520000000001</v>
      </c>
      <c r="H75" s="10">
        <v>578.16070000000002</v>
      </c>
      <c r="I75" s="10">
        <v>448.50549999999998</v>
      </c>
      <c r="J75" s="10">
        <v>620.43520000000001</v>
      </c>
      <c r="K75" s="10">
        <v>353.27510000000001</v>
      </c>
      <c r="L75" s="10">
        <v>487.07470000000001</v>
      </c>
      <c r="M75" s="10">
        <v>438.20589999999999</v>
      </c>
      <c r="N75" s="10"/>
      <c r="O75" s="10"/>
      <c r="P75" s="10">
        <f t="shared" si="7"/>
        <v>86.836099999999988</v>
      </c>
      <c r="Q75" s="173">
        <f t="shared" si="8"/>
        <v>7.8294068380912518E-2</v>
      </c>
      <c r="T75" s="205">
        <v>43993</v>
      </c>
      <c r="U75">
        <f t="shared" si="5"/>
        <v>51.594790909090904</v>
      </c>
      <c r="V75">
        <f t="shared" si="5"/>
        <v>42.463572727272727</v>
      </c>
      <c r="W75">
        <f t="shared" si="5"/>
        <v>75.856363636363639</v>
      </c>
      <c r="X75">
        <f t="shared" si="6"/>
        <v>64.297390909090907</v>
      </c>
      <c r="Y75">
        <f t="shared" si="6"/>
        <v>41.200400000000002</v>
      </c>
      <c r="Z75">
        <f t="shared" si="6"/>
        <v>44.499563636363639</v>
      </c>
      <c r="AA75">
        <f t="shared" si="6"/>
        <v>52.560063636363637</v>
      </c>
      <c r="AB75">
        <f t="shared" si="6"/>
        <v>40.773227272727269</v>
      </c>
      <c r="AC75">
        <f t="shared" si="6"/>
        <v>56.403199999999998</v>
      </c>
      <c r="AD75">
        <f t="shared" si="6"/>
        <v>32.115918181818181</v>
      </c>
      <c r="AE75">
        <f t="shared" si="6"/>
        <v>44.279518181818183</v>
      </c>
      <c r="AF75">
        <f t="shared" si="6"/>
        <v>39.8369</v>
      </c>
    </row>
    <row r="76" spans="1:32">
      <c r="A76" s="205">
        <v>43994</v>
      </c>
      <c r="B76" s="10">
        <v>573.23350000000005</v>
      </c>
      <c r="C76" s="257">
        <v>471.85199999999998</v>
      </c>
      <c r="D76" s="257">
        <v>837.41</v>
      </c>
      <c r="E76" s="10">
        <v>711.58019999999999</v>
      </c>
      <c r="F76" s="10">
        <v>457.02249999999998</v>
      </c>
      <c r="G76" s="10">
        <v>493.84969999999998</v>
      </c>
      <c r="H76" s="10">
        <v>582.89599999999996</v>
      </c>
      <c r="I76" s="10">
        <v>452.07799999999997</v>
      </c>
      <c r="J76" s="10">
        <v>622.95060000000001</v>
      </c>
      <c r="K76" s="10">
        <v>356.38220000000001</v>
      </c>
      <c r="L76" s="10">
        <v>489.38729999999998</v>
      </c>
      <c r="M76" s="10">
        <v>440.7004</v>
      </c>
      <c r="N76" s="10"/>
      <c r="O76" s="10"/>
      <c r="P76" s="10">
        <f t="shared" si="7"/>
        <v>88.629599999999982</v>
      </c>
      <c r="Q76" s="173">
        <f t="shared" si="8"/>
        <v>7.9911142519907316E-2</v>
      </c>
      <c r="T76" s="205">
        <v>43994</v>
      </c>
      <c r="U76">
        <f t="shared" si="5"/>
        <v>52.112136363636367</v>
      </c>
      <c r="V76">
        <f t="shared" si="5"/>
        <v>42.895636363636363</v>
      </c>
      <c r="W76">
        <f t="shared" si="5"/>
        <v>76.128181818181815</v>
      </c>
      <c r="X76">
        <f t="shared" si="6"/>
        <v>64.689109090909085</v>
      </c>
      <c r="Y76">
        <f t="shared" si="6"/>
        <v>41.547499999999999</v>
      </c>
      <c r="Z76">
        <f t="shared" si="6"/>
        <v>44.895427272727268</v>
      </c>
      <c r="AA76">
        <f t="shared" si="6"/>
        <v>52.990545454545448</v>
      </c>
      <c r="AB76">
        <f t="shared" si="6"/>
        <v>41.097999999999999</v>
      </c>
      <c r="AC76">
        <f t="shared" si="6"/>
        <v>56.631872727272729</v>
      </c>
      <c r="AD76">
        <f t="shared" si="6"/>
        <v>32.398381818181818</v>
      </c>
      <c r="AE76">
        <f t="shared" si="6"/>
        <v>44.489754545454545</v>
      </c>
      <c r="AF76">
        <f t="shared" si="6"/>
        <v>40.063672727272724</v>
      </c>
    </row>
    <row r="77" spans="1:32">
      <c r="A77" s="205">
        <v>43995</v>
      </c>
      <c r="B77" s="10">
        <v>577.96720000000005</v>
      </c>
      <c r="C77" s="257">
        <v>476.94029999999998</v>
      </c>
      <c r="D77" s="257">
        <v>841.45</v>
      </c>
      <c r="E77" s="10">
        <v>715.98019999999997</v>
      </c>
      <c r="F77" s="10">
        <v>461.25470000000001</v>
      </c>
      <c r="G77" s="10">
        <v>497.6223</v>
      </c>
      <c r="H77" s="10">
        <v>586.9221</v>
      </c>
      <c r="I77" s="10">
        <v>456.10140000000001</v>
      </c>
      <c r="J77" s="10">
        <v>625.69389999999999</v>
      </c>
      <c r="K77" s="10">
        <v>359.69290000000001</v>
      </c>
      <c r="L77" s="10">
        <v>491.416</v>
      </c>
      <c r="M77" s="10">
        <v>443.04489999999998</v>
      </c>
      <c r="N77" s="10"/>
      <c r="O77" s="10"/>
      <c r="P77" s="10">
        <f t="shared" si="7"/>
        <v>90.286299999999983</v>
      </c>
      <c r="Q77" s="173">
        <f t="shared" si="8"/>
        <v>8.1404873618916337E-2</v>
      </c>
      <c r="T77" s="205">
        <v>43995</v>
      </c>
      <c r="U77">
        <f t="shared" si="5"/>
        <v>52.542472727272731</v>
      </c>
      <c r="V77">
        <f t="shared" si="5"/>
        <v>43.358209090909092</v>
      </c>
      <c r="W77">
        <f t="shared" si="5"/>
        <v>76.49545454545455</v>
      </c>
      <c r="X77">
        <f t="shared" si="6"/>
        <v>65.089109090909091</v>
      </c>
      <c r="Y77">
        <f t="shared" si="6"/>
        <v>41.932245454545459</v>
      </c>
      <c r="Z77">
        <f t="shared" si="6"/>
        <v>45.23839090909091</v>
      </c>
      <c r="AA77">
        <f t="shared" si="6"/>
        <v>53.356554545454543</v>
      </c>
      <c r="AB77">
        <f t="shared" si="6"/>
        <v>41.463763636363637</v>
      </c>
      <c r="AC77">
        <f t="shared" si="6"/>
        <v>56.881263636363634</v>
      </c>
      <c r="AD77">
        <f t="shared" si="6"/>
        <v>32.699354545454547</v>
      </c>
      <c r="AE77">
        <f t="shared" si="6"/>
        <v>44.674181818181815</v>
      </c>
      <c r="AF77">
        <f t="shared" si="6"/>
        <v>40.27680909090909</v>
      </c>
    </row>
    <row r="78" spans="1:32">
      <c r="A78" s="205">
        <v>43996</v>
      </c>
      <c r="B78" s="10">
        <v>581.59289999999999</v>
      </c>
      <c r="C78" s="257">
        <v>480.83479999999997</v>
      </c>
      <c r="D78" s="257">
        <v>845.41</v>
      </c>
      <c r="E78" s="10">
        <v>720.31290000000001</v>
      </c>
      <c r="F78" s="10">
        <v>465.40640000000002</v>
      </c>
      <c r="G78" s="10">
        <v>501.0677</v>
      </c>
      <c r="H78" s="10">
        <v>590.61400000000003</v>
      </c>
      <c r="I78" s="10">
        <v>460.25749999999999</v>
      </c>
      <c r="J78" s="10">
        <v>628.83489999999995</v>
      </c>
      <c r="K78" s="10">
        <v>362.99639999999999</v>
      </c>
      <c r="L78" s="10">
        <v>493.70549999999997</v>
      </c>
      <c r="M78" s="10">
        <v>445.29450000000003</v>
      </c>
      <c r="N78" s="10"/>
      <c r="O78" s="10"/>
      <c r="P78" s="10">
        <f t="shared" si="7"/>
        <v>91.478000000000065</v>
      </c>
      <c r="Q78" s="173">
        <f t="shared" si="8"/>
        <v>8.2479346577622917E-2</v>
      </c>
      <c r="T78" s="205">
        <v>43996</v>
      </c>
      <c r="U78">
        <f t="shared" si="5"/>
        <v>52.872081818181819</v>
      </c>
      <c r="V78">
        <f t="shared" si="5"/>
        <v>43.712254545454542</v>
      </c>
      <c r="W78">
        <f t="shared" si="5"/>
        <v>76.855454545454549</v>
      </c>
      <c r="X78">
        <f t="shared" si="6"/>
        <v>65.482990909090915</v>
      </c>
      <c r="Y78">
        <f t="shared" si="6"/>
        <v>42.309672727272726</v>
      </c>
      <c r="Z78">
        <f t="shared" si="6"/>
        <v>45.551609090909089</v>
      </c>
      <c r="AA78">
        <f t="shared" si="6"/>
        <v>53.692181818181822</v>
      </c>
      <c r="AB78">
        <f t="shared" si="6"/>
        <v>41.841590909090911</v>
      </c>
      <c r="AC78">
        <f t="shared" si="6"/>
        <v>57.166809090909084</v>
      </c>
      <c r="AD78">
        <f t="shared" si="6"/>
        <v>32.999672727272724</v>
      </c>
      <c r="AE78">
        <f t="shared" si="6"/>
        <v>44.882318181818178</v>
      </c>
      <c r="AF78">
        <f t="shared" si="6"/>
        <v>40.481318181818182</v>
      </c>
    </row>
    <row r="79" spans="1:32">
      <c r="A79" s="205">
        <v>43997</v>
      </c>
      <c r="B79" s="10">
        <v>585.26660000000004</v>
      </c>
      <c r="C79" s="257">
        <v>483.95650000000001</v>
      </c>
      <c r="D79" s="257">
        <v>847.59</v>
      </c>
      <c r="E79" s="10">
        <v>725.67539999999997</v>
      </c>
      <c r="F79" s="10">
        <v>469.25560000000002</v>
      </c>
      <c r="G79" s="10">
        <v>504.52179999999998</v>
      </c>
      <c r="H79" s="10">
        <v>594.61950000000002</v>
      </c>
      <c r="I79" s="10">
        <v>463.35840000000002</v>
      </c>
      <c r="J79" s="10">
        <v>632.12019999999995</v>
      </c>
      <c r="K79" s="10">
        <v>366.57209999999998</v>
      </c>
      <c r="L79" s="10">
        <v>496.1746</v>
      </c>
      <c r="M79" s="10">
        <v>447.39920000000001</v>
      </c>
      <c r="N79" s="10"/>
      <c r="O79" s="10"/>
      <c r="P79" s="10">
        <f t="shared" si="7"/>
        <v>93.555200000000013</v>
      </c>
      <c r="Q79" s="173">
        <f t="shared" si="8"/>
        <v>8.4352213263722678E-2</v>
      </c>
      <c r="T79" s="205">
        <v>43997</v>
      </c>
      <c r="U79">
        <f t="shared" si="5"/>
        <v>53.206054545454549</v>
      </c>
      <c r="V79">
        <f t="shared" si="5"/>
        <v>43.996045454545452</v>
      </c>
      <c r="W79">
        <f t="shared" si="5"/>
        <v>77.053636363636372</v>
      </c>
      <c r="X79">
        <f t="shared" si="6"/>
        <v>65.970490909090913</v>
      </c>
      <c r="Y79">
        <f t="shared" si="6"/>
        <v>42.659600000000005</v>
      </c>
      <c r="Z79">
        <f t="shared" si="6"/>
        <v>45.865618181818178</v>
      </c>
      <c r="AA79">
        <f t="shared" si="6"/>
        <v>54.056318181818185</v>
      </c>
      <c r="AB79">
        <f t="shared" si="6"/>
        <v>42.123490909090911</v>
      </c>
      <c r="AC79">
        <f t="shared" si="6"/>
        <v>57.465472727272726</v>
      </c>
      <c r="AD79">
        <f t="shared" si="6"/>
        <v>33.324736363636362</v>
      </c>
      <c r="AE79">
        <f t="shared" si="6"/>
        <v>45.106781818181815</v>
      </c>
      <c r="AF79">
        <f t="shared" si="6"/>
        <v>40.672654545454549</v>
      </c>
    </row>
    <row r="80" spans="1:32">
      <c r="A80" s="205">
        <v>43998</v>
      </c>
      <c r="B80" s="10">
        <v>588.96370000000002</v>
      </c>
      <c r="C80" s="257">
        <v>486.82339999999999</v>
      </c>
      <c r="D80" s="257">
        <v>849.65</v>
      </c>
      <c r="E80" s="10">
        <v>730.79650000000004</v>
      </c>
      <c r="F80" s="10">
        <v>475.3322</v>
      </c>
      <c r="G80" s="10">
        <v>508.01389999999998</v>
      </c>
      <c r="H80" s="10">
        <v>598.41769999999997</v>
      </c>
      <c r="I80" s="10">
        <v>466.20409999999998</v>
      </c>
      <c r="J80" s="10">
        <v>634.88199999999995</v>
      </c>
      <c r="K80" s="10">
        <v>370.05779999999999</v>
      </c>
      <c r="L80" s="10">
        <v>498.98739999999998</v>
      </c>
      <c r="M80" s="10">
        <v>449.51780000000002</v>
      </c>
      <c r="N80" s="10"/>
      <c r="O80" s="10"/>
      <c r="P80" s="10">
        <f t="shared" si="7"/>
        <v>95.914500000000089</v>
      </c>
      <c r="Q80" s="173">
        <f t="shared" si="8"/>
        <v>8.6479429888272757E-2</v>
      </c>
      <c r="T80" s="205">
        <v>43998</v>
      </c>
      <c r="U80">
        <f t="shared" si="5"/>
        <v>53.542154545454544</v>
      </c>
      <c r="V80">
        <f t="shared" si="5"/>
        <v>44.256672727272729</v>
      </c>
      <c r="W80">
        <f t="shared" si="5"/>
        <v>77.240909090909085</v>
      </c>
      <c r="X80">
        <f t="shared" si="6"/>
        <v>66.436045454545464</v>
      </c>
      <c r="Y80">
        <f t="shared" si="6"/>
        <v>43.212018181818181</v>
      </c>
      <c r="Z80">
        <f t="shared" si="6"/>
        <v>46.183081818181819</v>
      </c>
      <c r="AA80">
        <f t="shared" si="6"/>
        <v>54.401609090909091</v>
      </c>
      <c r="AB80">
        <f t="shared" si="6"/>
        <v>42.382190909090909</v>
      </c>
      <c r="AC80">
        <f t="shared" si="6"/>
        <v>57.716545454545447</v>
      </c>
      <c r="AD80">
        <f t="shared" si="6"/>
        <v>33.641618181818181</v>
      </c>
      <c r="AE80">
        <f t="shared" si="6"/>
        <v>45.362490909090909</v>
      </c>
      <c r="AF80">
        <f t="shared" si="6"/>
        <v>40.865254545454547</v>
      </c>
    </row>
    <row r="81" spans="1:32">
      <c r="A81" s="205">
        <v>43999</v>
      </c>
      <c r="B81" s="10">
        <v>592.74019999999996</v>
      </c>
      <c r="C81" s="257">
        <v>489.84249999999997</v>
      </c>
      <c r="D81" s="257">
        <v>851.6</v>
      </c>
      <c r="E81" s="10">
        <v>735.11189999999999</v>
      </c>
      <c r="F81" s="10">
        <v>480.4914</v>
      </c>
      <c r="G81" s="10">
        <v>511.9753</v>
      </c>
      <c r="H81" s="10">
        <v>602.77210000000002</v>
      </c>
      <c r="I81" s="10">
        <v>469.2568</v>
      </c>
      <c r="J81" s="10">
        <v>637.72580000000005</v>
      </c>
      <c r="K81" s="10">
        <v>373.27420000000001</v>
      </c>
      <c r="L81" s="10">
        <v>501.77460000000002</v>
      </c>
      <c r="M81" s="10">
        <v>451.49520000000001</v>
      </c>
      <c r="N81" s="10"/>
      <c r="O81" s="10"/>
      <c r="P81" s="10">
        <f t="shared" si="7"/>
        <v>97.386099999999942</v>
      </c>
      <c r="Q81" s="173">
        <f t="shared" si="8"/>
        <v>8.7806269198528963E-2</v>
      </c>
      <c r="T81" s="205">
        <v>43999</v>
      </c>
      <c r="U81">
        <f t="shared" si="5"/>
        <v>53.88547272727272</v>
      </c>
      <c r="V81">
        <f t="shared" si="5"/>
        <v>44.531136363636364</v>
      </c>
      <c r="W81">
        <f t="shared" si="5"/>
        <v>77.418181818181822</v>
      </c>
      <c r="X81">
        <f t="shared" si="6"/>
        <v>66.828354545454545</v>
      </c>
      <c r="Y81">
        <f t="shared" si="6"/>
        <v>43.681036363636366</v>
      </c>
      <c r="Z81">
        <f t="shared" si="6"/>
        <v>46.543209090909095</v>
      </c>
      <c r="AA81">
        <f t="shared" si="6"/>
        <v>54.797463636363638</v>
      </c>
      <c r="AB81">
        <f t="shared" si="6"/>
        <v>42.659709090909089</v>
      </c>
      <c r="AC81">
        <f t="shared" si="6"/>
        <v>57.975072727272732</v>
      </c>
      <c r="AD81">
        <f t="shared" si="6"/>
        <v>33.934018181818182</v>
      </c>
      <c r="AE81">
        <f t="shared" si="6"/>
        <v>45.61587272727273</v>
      </c>
      <c r="AF81">
        <f t="shared" si="6"/>
        <v>41.045018181818186</v>
      </c>
    </row>
    <row r="82" spans="1:32">
      <c r="A82" s="205">
        <v>44000</v>
      </c>
      <c r="B82" s="10">
        <v>597.50869999999998</v>
      </c>
      <c r="C82" s="257">
        <v>493.62</v>
      </c>
      <c r="D82" s="257">
        <v>853.88</v>
      </c>
      <c r="E82" s="10">
        <v>738.88459999999998</v>
      </c>
      <c r="F82" s="10">
        <v>484.55160000000001</v>
      </c>
      <c r="G82" s="10">
        <v>515.77819999999997</v>
      </c>
      <c r="H82" s="10">
        <v>608.44079999999997</v>
      </c>
      <c r="I82" s="10">
        <v>472.61630000000002</v>
      </c>
      <c r="J82" s="10">
        <v>640.38900000000001</v>
      </c>
      <c r="K82" s="10">
        <v>376.45389999999998</v>
      </c>
      <c r="L82" s="10">
        <v>503.93520000000001</v>
      </c>
      <c r="M82" s="10">
        <v>453.84949999999998</v>
      </c>
      <c r="N82" s="10"/>
      <c r="O82" s="10"/>
      <c r="P82" s="10">
        <f t="shared" si="7"/>
        <v>98.495599999999968</v>
      </c>
      <c r="Q82" s="173">
        <f t="shared" si="8"/>
        <v>8.8806628137594906E-2</v>
      </c>
      <c r="T82" s="205">
        <v>44000</v>
      </c>
      <c r="U82">
        <f t="shared" si="5"/>
        <v>54.318972727272723</v>
      </c>
      <c r="V82">
        <f t="shared" si="5"/>
        <v>44.874545454545455</v>
      </c>
      <c r="W82">
        <f t="shared" si="5"/>
        <v>77.625454545454545</v>
      </c>
      <c r="X82">
        <f t="shared" si="6"/>
        <v>67.171327272727268</v>
      </c>
      <c r="Y82">
        <f t="shared" si="6"/>
        <v>44.050145454545458</v>
      </c>
      <c r="Z82">
        <f t="shared" si="6"/>
        <v>46.888927272727273</v>
      </c>
      <c r="AA82">
        <f t="shared" si="6"/>
        <v>55.312799999999996</v>
      </c>
      <c r="AB82">
        <f t="shared" si="6"/>
        <v>42.965118181818184</v>
      </c>
      <c r="AC82">
        <f t="shared" si="6"/>
        <v>58.217181818181821</v>
      </c>
      <c r="AD82">
        <f t="shared" si="6"/>
        <v>34.223081818181818</v>
      </c>
      <c r="AE82">
        <f t="shared" si="6"/>
        <v>45.812290909090912</v>
      </c>
      <c r="AF82">
        <f t="shared" si="6"/>
        <v>41.259045454545451</v>
      </c>
    </row>
    <row r="83" spans="1:32">
      <c r="A83" s="205">
        <v>44001</v>
      </c>
      <c r="B83" s="10">
        <v>602.31809999999996</v>
      </c>
      <c r="C83" s="257">
        <v>497.8433</v>
      </c>
      <c r="D83" s="257">
        <v>856.41</v>
      </c>
      <c r="E83" s="10">
        <v>743.45249999999999</v>
      </c>
      <c r="F83" s="10">
        <v>488.29070000000002</v>
      </c>
      <c r="G83" s="10">
        <v>518.21259999999995</v>
      </c>
      <c r="H83" s="10">
        <v>613.01490000000001</v>
      </c>
      <c r="I83" s="10">
        <v>475.81169999999997</v>
      </c>
      <c r="J83" s="10">
        <v>643.14930000000004</v>
      </c>
      <c r="K83" s="10">
        <v>379.3005</v>
      </c>
      <c r="L83" s="10">
        <v>505.99560000000002</v>
      </c>
      <c r="M83" s="10">
        <v>456.39760000000001</v>
      </c>
      <c r="N83" s="10"/>
      <c r="O83" s="10"/>
      <c r="P83" s="10">
        <f t="shared" si="7"/>
        <v>100.30319999999995</v>
      </c>
      <c r="Q83" s="173">
        <f t="shared" si="8"/>
        <v>9.0436415265360157E-2</v>
      </c>
      <c r="T83" s="205">
        <v>44001</v>
      </c>
      <c r="U83">
        <f t="shared" si="5"/>
        <v>54.756190909090904</v>
      </c>
      <c r="V83">
        <f t="shared" si="5"/>
        <v>45.258481818181821</v>
      </c>
      <c r="W83">
        <f t="shared" si="5"/>
        <v>77.855454545454549</v>
      </c>
      <c r="X83">
        <f t="shared" si="6"/>
        <v>67.586590909090901</v>
      </c>
      <c r="Y83">
        <f t="shared" si="6"/>
        <v>44.390063636363635</v>
      </c>
      <c r="Z83">
        <f t="shared" si="6"/>
        <v>47.110236363636361</v>
      </c>
      <c r="AA83">
        <f t="shared" si="6"/>
        <v>55.728627272727273</v>
      </c>
      <c r="AB83">
        <f t="shared" si="6"/>
        <v>43.25560909090909</v>
      </c>
      <c r="AC83">
        <f t="shared" si="6"/>
        <v>58.468118181818184</v>
      </c>
      <c r="AD83">
        <f t="shared" si="6"/>
        <v>34.481863636363634</v>
      </c>
      <c r="AE83">
        <f t="shared" si="6"/>
        <v>45.999600000000001</v>
      </c>
      <c r="AF83">
        <f t="shared" si="6"/>
        <v>41.490690909090908</v>
      </c>
    </row>
    <row r="84" spans="1:32">
      <c r="A84" s="205">
        <v>44002</v>
      </c>
      <c r="B84" s="10">
        <v>605.83630000000005</v>
      </c>
      <c r="C84" s="257">
        <v>502.10210000000001</v>
      </c>
      <c r="D84" s="257">
        <v>860.19</v>
      </c>
      <c r="E84" s="10">
        <v>684.9425</v>
      </c>
      <c r="F84" s="10">
        <v>491.84399999999999</v>
      </c>
      <c r="G84" s="10">
        <v>520.57050000000004</v>
      </c>
      <c r="H84" s="10">
        <v>617.81200000000001</v>
      </c>
      <c r="I84" s="10">
        <v>479.37830000000002</v>
      </c>
      <c r="J84" s="10">
        <v>645.94939999999997</v>
      </c>
      <c r="K84" s="10">
        <v>382.30419999999998</v>
      </c>
      <c r="L84" s="10">
        <v>508.0231</v>
      </c>
      <c r="M84" s="10">
        <v>458.7423</v>
      </c>
      <c r="N84" s="10"/>
      <c r="O84" s="10"/>
      <c r="P84" s="10">
        <f t="shared" si="7"/>
        <v>38.993100000000027</v>
      </c>
      <c r="Q84" s="173">
        <f t="shared" si="8"/>
        <v>3.515736471103334E-2</v>
      </c>
      <c r="T84" s="205">
        <v>44002</v>
      </c>
      <c r="U84">
        <f t="shared" si="5"/>
        <v>55.076027272727281</v>
      </c>
      <c r="V84">
        <f t="shared" si="5"/>
        <v>45.645645454545452</v>
      </c>
      <c r="W84">
        <f t="shared" si="5"/>
        <v>78.199090909090913</v>
      </c>
      <c r="X84">
        <f t="shared" si="6"/>
        <v>62.267499999999998</v>
      </c>
      <c r="Y84">
        <f t="shared" si="6"/>
        <v>44.713090909090909</v>
      </c>
      <c r="Z84">
        <f t="shared" si="6"/>
        <v>47.324590909090915</v>
      </c>
      <c r="AA84">
        <f t="shared" si="6"/>
        <v>56.164727272727276</v>
      </c>
      <c r="AB84">
        <f t="shared" si="6"/>
        <v>43.579845454545456</v>
      </c>
      <c r="AC84">
        <f t="shared" si="6"/>
        <v>58.722672727272723</v>
      </c>
      <c r="AD84">
        <f t="shared" si="6"/>
        <v>34.754927272727272</v>
      </c>
      <c r="AE84">
        <f t="shared" si="6"/>
        <v>46.183918181818179</v>
      </c>
      <c r="AF84">
        <f t="shared" si="6"/>
        <v>41.703845454545451</v>
      </c>
    </row>
    <row r="85" spans="1:32">
      <c r="A85" s="205">
        <v>44003</v>
      </c>
      <c r="B85" s="10">
        <v>613.8347</v>
      </c>
      <c r="C85" s="257">
        <v>505.18970000000002</v>
      </c>
      <c r="D85" s="257">
        <v>864.27</v>
      </c>
      <c r="E85" s="10">
        <v>751.99789999999996</v>
      </c>
      <c r="F85" s="10">
        <v>495.43090000000001</v>
      </c>
      <c r="G85" s="10">
        <v>522.64760000000001</v>
      </c>
      <c r="H85" s="10">
        <v>622.68089999999995</v>
      </c>
      <c r="I85" s="10">
        <v>483.23250000000002</v>
      </c>
      <c r="J85" s="10">
        <v>649.16750000000002</v>
      </c>
      <c r="K85" s="10">
        <v>385.53250000000003</v>
      </c>
      <c r="L85" s="10">
        <v>510.12540000000001</v>
      </c>
      <c r="M85" s="10">
        <v>460.85910000000001</v>
      </c>
      <c r="N85" s="10"/>
      <c r="O85" s="10"/>
      <c r="P85" s="10">
        <f t="shared" si="7"/>
        <v>102.83039999999994</v>
      </c>
      <c r="Q85" s="173">
        <f t="shared" si="8"/>
        <v>9.2715015635623704E-2</v>
      </c>
      <c r="T85" s="205">
        <v>44003</v>
      </c>
      <c r="U85">
        <f t="shared" si="5"/>
        <v>55.803154545454547</v>
      </c>
      <c r="V85">
        <f t="shared" si="5"/>
        <v>45.926336363636366</v>
      </c>
      <c r="W85">
        <f t="shared" si="5"/>
        <v>78.569999999999993</v>
      </c>
      <c r="X85">
        <f t="shared" si="6"/>
        <v>68.363445454545456</v>
      </c>
      <c r="Y85">
        <f t="shared" si="6"/>
        <v>45.039172727272728</v>
      </c>
      <c r="Z85">
        <f t="shared" si="6"/>
        <v>47.513418181818182</v>
      </c>
      <c r="AA85">
        <f t="shared" si="6"/>
        <v>56.607354545454541</v>
      </c>
      <c r="AB85">
        <f t="shared" si="6"/>
        <v>43.930227272727272</v>
      </c>
      <c r="AC85">
        <f t="shared" si="6"/>
        <v>59.015227272727273</v>
      </c>
      <c r="AD85">
        <f t="shared" si="6"/>
        <v>35.048409090909097</v>
      </c>
      <c r="AE85">
        <f t="shared" si="6"/>
        <v>46.375036363636362</v>
      </c>
      <c r="AF85">
        <f t="shared" si="6"/>
        <v>41.896281818181819</v>
      </c>
    </row>
    <row r="86" spans="1:32">
      <c r="A86" s="205">
        <v>44004</v>
      </c>
      <c r="B86" s="10">
        <v>616.87030000000004</v>
      </c>
      <c r="C86" s="257">
        <v>507.18419999999998</v>
      </c>
      <c r="D86" s="257">
        <v>867.24</v>
      </c>
      <c r="E86" s="10">
        <v>757.21590000000003</v>
      </c>
      <c r="F86" s="10">
        <v>491.74</v>
      </c>
      <c r="G86" s="10">
        <v>526.22609999999997</v>
      </c>
      <c r="H86" s="10">
        <v>627.15650000000005</v>
      </c>
      <c r="I86" s="10">
        <v>486.21390000000002</v>
      </c>
      <c r="J86" s="10">
        <v>652.45100000000002</v>
      </c>
      <c r="K86" s="10">
        <v>389.35250000000002</v>
      </c>
      <c r="L86" s="10">
        <v>512.36739999999998</v>
      </c>
      <c r="M86" s="10">
        <v>462.93470000000002</v>
      </c>
      <c r="N86" s="10"/>
      <c r="O86" s="10"/>
      <c r="P86" s="10">
        <f t="shared" si="7"/>
        <v>104.76490000000001</v>
      </c>
      <c r="Q86" s="173">
        <f t="shared" si="8"/>
        <v>9.4459219662323207E-2</v>
      </c>
      <c r="T86" s="205">
        <v>44004</v>
      </c>
      <c r="U86">
        <f t="shared" si="5"/>
        <v>56.079118181818188</v>
      </c>
      <c r="V86">
        <f t="shared" si="5"/>
        <v>46.107654545454544</v>
      </c>
      <c r="W86">
        <f t="shared" si="5"/>
        <v>78.84</v>
      </c>
      <c r="X86">
        <f t="shared" si="6"/>
        <v>68.83780909090909</v>
      </c>
      <c r="Y86">
        <f t="shared" si="6"/>
        <v>44.703636363636363</v>
      </c>
      <c r="Z86">
        <f t="shared" si="6"/>
        <v>47.838736363636365</v>
      </c>
      <c r="AA86">
        <f t="shared" si="6"/>
        <v>57.014227272727275</v>
      </c>
      <c r="AB86">
        <f t="shared" si="6"/>
        <v>44.201263636363642</v>
      </c>
      <c r="AC86">
        <f t="shared" si="6"/>
        <v>59.313727272727277</v>
      </c>
      <c r="AD86">
        <f t="shared" si="6"/>
        <v>35.395681818181821</v>
      </c>
      <c r="AE86">
        <f t="shared" si="6"/>
        <v>46.57885454545454</v>
      </c>
      <c r="AF86">
        <f t="shared" si="6"/>
        <v>42.084972727272728</v>
      </c>
    </row>
    <row r="87" spans="1:32">
      <c r="A87" s="205">
        <v>44005</v>
      </c>
      <c r="B87" s="10">
        <v>619.91750000000002</v>
      </c>
      <c r="C87" s="257">
        <v>509.31470000000002</v>
      </c>
      <c r="D87" s="257">
        <v>869.78</v>
      </c>
      <c r="E87" s="10">
        <v>762.90060000000005</v>
      </c>
      <c r="F87" s="10">
        <v>496.64139999999998</v>
      </c>
      <c r="G87" s="10">
        <v>529.00930000000005</v>
      </c>
      <c r="H87" s="10">
        <v>631.57860000000005</v>
      </c>
      <c r="I87" s="10">
        <v>489.13420000000002</v>
      </c>
      <c r="J87" s="10">
        <v>655.30499999999995</v>
      </c>
      <c r="K87" s="10">
        <v>393.18509999999998</v>
      </c>
      <c r="L87" s="10">
        <v>515.1662</v>
      </c>
      <c r="M87" s="10">
        <v>465.04</v>
      </c>
      <c r="N87" s="10"/>
      <c r="O87" s="10"/>
      <c r="P87" s="10">
        <f t="shared" si="7"/>
        <v>107.5956000000001</v>
      </c>
      <c r="Q87" s="173">
        <f t="shared" si="8"/>
        <v>9.7011464861795044E-2</v>
      </c>
      <c r="T87" s="205">
        <v>44005</v>
      </c>
      <c r="U87">
        <f t="shared" si="5"/>
        <v>56.356136363636367</v>
      </c>
      <c r="V87">
        <f t="shared" si="5"/>
        <v>46.301336363636366</v>
      </c>
      <c r="W87">
        <f t="shared" si="5"/>
        <v>79.070909090909083</v>
      </c>
      <c r="X87">
        <f t="shared" si="6"/>
        <v>69.354600000000005</v>
      </c>
      <c r="Y87">
        <f t="shared" si="6"/>
        <v>45.149218181818178</v>
      </c>
      <c r="Z87">
        <f t="shared" si="6"/>
        <v>48.091754545454549</v>
      </c>
      <c r="AA87">
        <f t="shared" si="6"/>
        <v>57.416236363636365</v>
      </c>
      <c r="AB87">
        <f t="shared" si="6"/>
        <v>44.466745454545453</v>
      </c>
      <c r="AC87">
        <f t="shared" si="6"/>
        <v>59.573181818181816</v>
      </c>
      <c r="AD87">
        <f t="shared" si="6"/>
        <v>35.744099999999996</v>
      </c>
      <c r="AE87">
        <f t="shared" si="6"/>
        <v>46.833290909090913</v>
      </c>
      <c r="AF87">
        <f t="shared" si="6"/>
        <v>42.276363636363641</v>
      </c>
    </row>
    <row r="88" spans="1:32">
      <c r="A88" s="205">
        <v>44006</v>
      </c>
      <c r="B88" s="10">
        <v>623.49040000000002</v>
      </c>
      <c r="C88" s="257">
        <v>511.4803</v>
      </c>
      <c r="D88" s="257">
        <v>872.15</v>
      </c>
      <c r="E88" s="10">
        <v>767.23119999999994</v>
      </c>
      <c r="F88" s="10">
        <v>501.50779999999997</v>
      </c>
      <c r="G88" s="10">
        <v>533.11789999999996</v>
      </c>
      <c r="H88" s="10">
        <v>636.17510000000004</v>
      </c>
      <c r="I88" s="10">
        <v>491.91460000000001</v>
      </c>
      <c r="J88" s="10">
        <v>657.7056</v>
      </c>
      <c r="K88" s="10">
        <v>396.26209999999998</v>
      </c>
      <c r="L88" s="10">
        <v>518.02160000000003</v>
      </c>
      <c r="M88" s="10">
        <v>467.08019999999999</v>
      </c>
      <c r="N88" s="10"/>
      <c r="O88" s="10"/>
      <c r="P88" s="10">
        <f t="shared" si="7"/>
        <v>109.52559999999994</v>
      </c>
      <c r="Q88" s="173">
        <f t="shared" si="8"/>
        <v>9.8751611551652699E-2</v>
      </c>
      <c r="T88" s="205">
        <v>44006</v>
      </c>
      <c r="U88">
        <f t="shared" si="5"/>
        <v>56.680945454545459</v>
      </c>
      <c r="V88">
        <f t="shared" si="5"/>
        <v>46.498209090909093</v>
      </c>
      <c r="W88">
        <f t="shared" si="5"/>
        <v>79.286363636363632</v>
      </c>
      <c r="X88">
        <f t="shared" si="6"/>
        <v>69.748290909090898</v>
      </c>
      <c r="Y88">
        <f t="shared" si="6"/>
        <v>45.591618181818177</v>
      </c>
      <c r="Z88">
        <f t="shared" si="6"/>
        <v>48.46526363636363</v>
      </c>
      <c r="AA88">
        <f t="shared" si="6"/>
        <v>57.834100000000007</v>
      </c>
      <c r="AB88">
        <f t="shared" si="6"/>
        <v>44.719509090909092</v>
      </c>
      <c r="AC88">
        <f t="shared" si="6"/>
        <v>59.79141818181818</v>
      </c>
      <c r="AD88">
        <f t="shared" si="6"/>
        <v>36.023827272727267</v>
      </c>
      <c r="AE88">
        <f t="shared" si="6"/>
        <v>47.092872727272727</v>
      </c>
      <c r="AF88">
        <f t="shared" si="6"/>
        <v>42.461836363636365</v>
      </c>
    </row>
    <row r="89" spans="1:32">
      <c r="A89" s="205">
        <v>44007</v>
      </c>
      <c r="B89" s="10">
        <v>628.26160000000004</v>
      </c>
      <c r="C89" s="257">
        <v>514.23699999999997</v>
      </c>
      <c r="D89" s="257">
        <v>874.52</v>
      </c>
      <c r="E89" s="10">
        <v>771.60749999999996</v>
      </c>
      <c r="F89" s="10">
        <v>512.96270000000004</v>
      </c>
      <c r="G89" s="10">
        <v>537.31780000000003</v>
      </c>
      <c r="H89" s="10">
        <v>641.62760000000003</v>
      </c>
      <c r="I89" s="10">
        <v>495.24869999999999</v>
      </c>
      <c r="J89" s="10">
        <v>659.81880000000001</v>
      </c>
      <c r="K89" s="10">
        <v>399.28829999999999</v>
      </c>
      <c r="L89" s="10">
        <v>520.86270000000002</v>
      </c>
      <c r="M89" s="10">
        <v>469.34210000000002</v>
      </c>
      <c r="N89" s="10"/>
      <c r="O89" s="10"/>
      <c r="P89" s="10">
        <f t="shared" si="7"/>
        <v>111.78869999999995</v>
      </c>
      <c r="Q89" s="173">
        <f t="shared" si="8"/>
        <v>0.1007920913308326</v>
      </c>
      <c r="T89" s="205">
        <v>44007</v>
      </c>
      <c r="U89">
        <f t="shared" si="5"/>
        <v>57.114690909090911</v>
      </c>
      <c r="V89">
        <f t="shared" si="5"/>
        <v>46.74881818181818</v>
      </c>
      <c r="W89">
        <f t="shared" si="5"/>
        <v>79.50181818181818</v>
      </c>
      <c r="X89">
        <f t="shared" si="6"/>
        <v>70.146136363636359</v>
      </c>
      <c r="Y89">
        <f t="shared" si="6"/>
        <v>46.63297272727273</v>
      </c>
      <c r="Z89">
        <f t="shared" si="6"/>
        <v>48.847072727272732</v>
      </c>
      <c r="AA89">
        <f t="shared" si="6"/>
        <v>58.329781818181822</v>
      </c>
      <c r="AB89">
        <f t="shared" si="6"/>
        <v>45.022609090909093</v>
      </c>
      <c r="AC89">
        <f t="shared" si="6"/>
        <v>59.983527272727272</v>
      </c>
      <c r="AD89">
        <f t="shared" si="6"/>
        <v>36.298936363636365</v>
      </c>
      <c r="AE89">
        <f t="shared" si="6"/>
        <v>47.351154545454548</v>
      </c>
      <c r="AF89">
        <f t="shared" si="6"/>
        <v>42.667463636363635</v>
      </c>
    </row>
    <row r="90" spans="1:32">
      <c r="A90" s="205">
        <v>44008</v>
      </c>
      <c r="B90" s="10">
        <v>633.10919999999999</v>
      </c>
      <c r="C90" s="257">
        <v>518.28480000000002</v>
      </c>
      <c r="D90" s="257">
        <v>877.36</v>
      </c>
      <c r="E90" s="10">
        <v>775.97670000000005</v>
      </c>
      <c r="F90" s="10">
        <v>516.32010000000002</v>
      </c>
      <c r="G90" s="10">
        <v>540.75760000000002</v>
      </c>
      <c r="H90" s="10">
        <v>647.00559999999996</v>
      </c>
      <c r="I90" s="10">
        <v>499.09449999999998</v>
      </c>
      <c r="J90" s="10">
        <v>661.92439999999999</v>
      </c>
      <c r="K90" s="10">
        <v>402.327</v>
      </c>
      <c r="L90" s="10">
        <v>522.9896</v>
      </c>
      <c r="M90" s="10">
        <v>471.72570000000002</v>
      </c>
      <c r="N90" s="10"/>
      <c r="O90" s="10"/>
      <c r="P90" s="10">
        <f t="shared" si="7"/>
        <v>114.05230000000006</v>
      </c>
      <c r="Q90" s="173">
        <f t="shared" si="8"/>
        <v>0.10283302192521722</v>
      </c>
      <c r="T90" s="205">
        <v>44008</v>
      </c>
      <c r="U90">
        <f t="shared" si="5"/>
        <v>57.555381818181814</v>
      </c>
      <c r="V90">
        <f t="shared" si="5"/>
        <v>47.116800000000005</v>
      </c>
      <c r="W90">
        <f t="shared" si="5"/>
        <v>79.760000000000005</v>
      </c>
      <c r="X90">
        <f t="shared" si="6"/>
        <v>70.543336363636371</v>
      </c>
      <c r="Y90">
        <f t="shared" si="6"/>
        <v>46.938190909090913</v>
      </c>
      <c r="Z90">
        <f t="shared" si="6"/>
        <v>49.15978181818182</v>
      </c>
      <c r="AA90">
        <f t="shared" si="6"/>
        <v>58.818690909090904</v>
      </c>
      <c r="AB90">
        <f t="shared" si="6"/>
        <v>45.372227272727272</v>
      </c>
      <c r="AC90">
        <f t="shared" si="6"/>
        <v>60.174945454545451</v>
      </c>
      <c r="AD90">
        <f t="shared" si="6"/>
        <v>36.575181818181818</v>
      </c>
      <c r="AE90">
        <f t="shared" si="6"/>
        <v>47.544509090909088</v>
      </c>
      <c r="AF90">
        <f t="shared" si="6"/>
        <v>42.88415454545455</v>
      </c>
    </row>
    <row r="91" spans="1:32">
      <c r="A91" s="205">
        <v>44009</v>
      </c>
      <c r="B91" s="10">
        <v>636.37620000000004</v>
      </c>
      <c r="C91" s="257">
        <v>522.73820000000001</v>
      </c>
      <c r="D91" s="257">
        <v>881.16</v>
      </c>
      <c r="E91" s="10">
        <v>780.17420000000004</v>
      </c>
      <c r="F91" s="10">
        <v>519.31610000000001</v>
      </c>
      <c r="G91" s="10">
        <v>543.41449999999998</v>
      </c>
      <c r="H91" s="10">
        <v>651.34220000000005</v>
      </c>
      <c r="I91" s="10">
        <v>503.36939999999998</v>
      </c>
      <c r="J91" s="10">
        <v>664.42619999999999</v>
      </c>
      <c r="K91" s="10">
        <v>405.47179999999997</v>
      </c>
      <c r="L91" s="10">
        <v>524.971</v>
      </c>
      <c r="M91" s="10">
        <v>473.46879999999999</v>
      </c>
      <c r="N91" s="10"/>
      <c r="O91" s="10"/>
      <c r="P91" s="10">
        <f t="shared" si="7"/>
        <v>115.74800000000005</v>
      </c>
      <c r="Q91" s="173">
        <f t="shared" si="8"/>
        <v>0.10436191661018709</v>
      </c>
      <c r="T91" s="205">
        <v>44009</v>
      </c>
      <c r="U91">
        <f t="shared" si="5"/>
        <v>57.852381818181819</v>
      </c>
      <c r="V91">
        <f t="shared" si="5"/>
        <v>47.521654545454545</v>
      </c>
      <c r="W91">
        <f t="shared" si="5"/>
        <v>80.105454545454549</v>
      </c>
      <c r="X91">
        <f t="shared" si="6"/>
        <v>70.924927272727274</v>
      </c>
      <c r="Y91">
        <f t="shared" si="6"/>
        <v>47.210554545454549</v>
      </c>
      <c r="Z91">
        <f t="shared" si="6"/>
        <v>49.401318181818176</v>
      </c>
      <c r="AA91">
        <f t="shared" ref="AA91:AF133" si="9">H91/11</f>
        <v>59.212927272727278</v>
      </c>
      <c r="AB91">
        <f t="shared" si="9"/>
        <v>45.760854545454542</v>
      </c>
      <c r="AC91">
        <f t="shared" si="9"/>
        <v>60.402381818181816</v>
      </c>
      <c r="AD91">
        <f t="shared" si="9"/>
        <v>36.861072727272727</v>
      </c>
      <c r="AE91">
        <f t="shared" si="9"/>
        <v>47.724636363636364</v>
      </c>
      <c r="AF91">
        <f t="shared" si="9"/>
        <v>43.042618181818177</v>
      </c>
    </row>
    <row r="92" spans="1:32">
      <c r="A92" s="205">
        <v>44010</v>
      </c>
      <c r="B92" s="10">
        <v>639.89739999999995</v>
      </c>
      <c r="C92" s="257">
        <v>526.0684</v>
      </c>
      <c r="D92" s="257">
        <v>885.21</v>
      </c>
      <c r="E92" s="10">
        <v>784.48059999999998</v>
      </c>
      <c r="F92" s="10">
        <v>523.52639999999997</v>
      </c>
      <c r="G92" s="10">
        <v>546.25289999999995</v>
      </c>
      <c r="H92" s="10">
        <v>655.24839999999995</v>
      </c>
      <c r="I92" s="10">
        <v>507.87819999999999</v>
      </c>
      <c r="J92" s="10">
        <v>667.49530000000004</v>
      </c>
      <c r="K92" s="10">
        <v>408.53339999999997</v>
      </c>
      <c r="L92" s="10">
        <v>526.93219999999997</v>
      </c>
      <c r="M92" s="10">
        <v>475.12110000000001</v>
      </c>
      <c r="N92" s="10"/>
      <c r="O92" s="10"/>
      <c r="P92" s="10">
        <f t="shared" si="7"/>
        <v>116.98529999999994</v>
      </c>
      <c r="Q92" s="173">
        <f t="shared" si="8"/>
        <v>0.10547750391555541</v>
      </c>
      <c r="T92" s="205">
        <v>44010</v>
      </c>
      <c r="U92">
        <f t="shared" si="5"/>
        <v>58.172490909090904</v>
      </c>
      <c r="V92">
        <f t="shared" si="5"/>
        <v>47.824399999999997</v>
      </c>
      <c r="W92">
        <f t="shared" si="5"/>
        <v>80.473636363636373</v>
      </c>
      <c r="X92">
        <f t="shared" si="5"/>
        <v>71.316418181818179</v>
      </c>
      <c r="Y92">
        <f t="shared" si="5"/>
        <v>47.593309090909088</v>
      </c>
      <c r="Z92">
        <f t="shared" si="5"/>
        <v>49.659354545454541</v>
      </c>
      <c r="AA92">
        <f t="shared" si="9"/>
        <v>59.568036363636359</v>
      </c>
      <c r="AB92">
        <f t="shared" si="9"/>
        <v>46.170745454545454</v>
      </c>
      <c r="AC92">
        <f t="shared" si="9"/>
        <v>60.681390909090915</v>
      </c>
      <c r="AD92">
        <f t="shared" si="9"/>
        <v>37.139399999999995</v>
      </c>
      <c r="AE92">
        <f t="shared" si="9"/>
        <v>47.902927272727268</v>
      </c>
      <c r="AF92">
        <f t="shared" si="9"/>
        <v>43.192827272727271</v>
      </c>
    </row>
    <row r="93" spans="1:32">
      <c r="A93" s="205">
        <v>44011</v>
      </c>
      <c r="B93" s="10">
        <v>643.15880000000004</v>
      </c>
      <c r="C93" s="257">
        <v>529.30679999999995</v>
      </c>
      <c r="D93" s="257">
        <v>888.01</v>
      </c>
      <c r="E93" s="10">
        <v>789.47280000000001</v>
      </c>
      <c r="F93" s="10">
        <v>528.47389999999996</v>
      </c>
      <c r="G93" s="10">
        <v>550.48519999999996</v>
      </c>
      <c r="H93" s="10">
        <v>659.0711</v>
      </c>
      <c r="I93" s="10">
        <v>512.02700000000004</v>
      </c>
      <c r="J93" s="10">
        <v>670.94500000000005</v>
      </c>
      <c r="K93" s="10">
        <v>412.43729999999999</v>
      </c>
      <c r="L93" s="10">
        <v>529.40830000000005</v>
      </c>
      <c r="M93" s="10">
        <v>476.44389999999999</v>
      </c>
      <c r="N93" s="10"/>
      <c r="O93" s="10"/>
      <c r="P93" s="10">
        <f t="shared" si="7"/>
        <v>118.52779999999996</v>
      </c>
      <c r="Q93" s="173">
        <f t="shared" si="8"/>
        <v>0.10686826882182779</v>
      </c>
      <c r="T93" s="205">
        <v>44011</v>
      </c>
      <c r="U93">
        <f t="shared" si="5"/>
        <v>58.468981818181824</v>
      </c>
      <c r="V93">
        <f t="shared" si="5"/>
        <v>48.118799999999993</v>
      </c>
      <c r="W93">
        <f t="shared" si="5"/>
        <v>80.728181818181824</v>
      </c>
      <c r="X93">
        <f t="shared" si="5"/>
        <v>71.770254545454549</v>
      </c>
      <c r="Y93">
        <f t="shared" si="5"/>
        <v>48.043081818181811</v>
      </c>
      <c r="Z93">
        <f t="shared" si="5"/>
        <v>50.044109090909089</v>
      </c>
      <c r="AA93">
        <f t="shared" si="9"/>
        <v>59.915554545454548</v>
      </c>
      <c r="AB93">
        <f t="shared" si="9"/>
        <v>46.547909090909094</v>
      </c>
      <c r="AC93">
        <f t="shared" si="9"/>
        <v>60.995000000000005</v>
      </c>
      <c r="AD93">
        <f t="shared" si="9"/>
        <v>37.494300000000003</v>
      </c>
      <c r="AE93">
        <f t="shared" si="9"/>
        <v>48.12802727272728</v>
      </c>
      <c r="AF93">
        <f t="shared" si="9"/>
        <v>43.313081818181814</v>
      </c>
    </row>
    <row r="94" spans="1:32">
      <c r="A94" s="205">
        <v>44012</v>
      </c>
      <c r="B94" s="10">
        <v>646.23220000000003</v>
      </c>
      <c r="C94" s="257">
        <v>532.24850000000004</v>
      </c>
      <c r="D94" s="257">
        <v>889.16</v>
      </c>
      <c r="E94" s="10">
        <v>794.38969999999995</v>
      </c>
      <c r="F94" s="10">
        <v>533.31460000000004</v>
      </c>
      <c r="G94" s="10">
        <v>554.16070000000002</v>
      </c>
      <c r="H94" s="10">
        <v>662.88030000000003</v>
      </c>
      <c r="I94" s="10">
        <v>516.05619999999999</v>
      </c>
      <c r="J94" s="10">
        <v>673.45209999999997</v>
      </c>
      <c r="K94" s="10">
        <v>416.34800000000001</v>
      </c>
      <c r="L94" s="10">
        <v>532.52030000000002</v>
      </c>
      <c r="M94" s="10">
        <v>478.74400000000003</v>
      </c>
      <c r="N94" s="10"/>
      <c r="O94" s="10"/>
      <c r="P94" s="10">
        <f t="shared" si="7"/>
        <v>120.93759999999997</v>
      </c>
      <c r="Q94" s="173">
        <f t="shared" si="8"/>
        <v>0.10904101778204509</v>
      </c>
      <c r="T94" s="205">
        <v>44012</v>
      </c>
      <c r="U94">
        <f t="shared" si="5"/>
        <v>58.748381818181819</v>
      </c>
      <c r="V94">
        <f t="shared" si="5"/>
        <v>48.386227272727275</v>
      </c>
      <c r="W94">
        <f t="shared" si="5"/>
        <v>80.832727272727269</v>
      </c>
      <c r="X94">
        <f t="shared" si="5"/>
        <v>72.217245454545449</v>
      </c>
      <c r="Y94">
        <f t="shared" si="5"/>
        <v>48.483145454545458</v>
      </c>
      <c r="Z94">
        <f t="shared" si="5"/>
        <v>50.378245454545457</v>
      </c>
      <c r="AA94">
        <f t="shared" si="9"/>
        <v>60.261845454545458</v>
      </c>
      <c r="AB94">
        <f t="shared" si="9"/>
        <v>46.914200000000001</v>
      </c>
      <c r="AC94">
        <f t="shared" si="9"/>
        <v>61.22291818181818</v>
      </c>
      <c r="AD94">
        <f t="shared" si="9"/>
        <v>37.849818181818186</v>
      </c>
      <c r="AE94">
        <f t="shared" si="9"/>
        <v>48.410936363636367</v>
      </c>
      <c r="AF94">
        <f t="shared" si="9"/>
        <v>43.522181818181821</v>
      </c>
    </row>
    <row r="95" spans="1:32">
      <c r="A95" s="205">
        <v>44013</v>
      </c>
      <c r="B95" s="10">
        <v>650.42370000000005</v>
      </c>
      <c r="C95" s="257">
        <v>535.07640000000004</v>
      </c>
      <c r="D95" s="257">
        <v>892.62</v>
      </c>
      <c r="E95" s="10">
        <v>798.53430000000003</v>
      </c>
      <c r="F95" s="10">
        <v>538.6123</v>
      </c>
      <c r="G95" s="10">
        <v>558.58029999999997</v>
      </c>
      <c r="H95" s="10">
        <v>667.27750000000003</v>
      </c>
      <c r="I95" s="10">
        <v>520.42169999999999</v>
      </c>
      <c r="J95" s="10">
        <v>675.98749999999995</v>
      </c>
      <c r="K95" s="10">
        <v>419.81420000000003</v>
      </c>
      <c r="L95" s="10">
        <v>535.45320000000004</v>
      </c>
      <c r="M95" s="10">
        <v>480.70749999999998</v>
      </c>
      <c r="N95" s="10"/>
      <c r="O95" s="10"/>
      <c r="P95" s="10">
        <f t="shared" si="7"/>
        <v>122.54680000000008</v>
      </c>
      <c r="Q95" s="173">
        <f t="shared" si="8"/>
        <v>0.1104919214366147</v>
      </c>
      <c r="T95" s="205">
        <v>44013</v>
      </c>
      <c r="U95">
        <f t="shared" si="5"/>
        <v>59.129427272727277</v>
      </c>
      <c r="V95">
        <f t="shared" si="5"/>
        <v>48.643309090909092</v>
      </c>
      <c r="W95">
        <f t="shared" si="5"/>
        <v>81.147272727272721</v>
      </c>
      <c r="X95">
        <f t="shared" si="5"/>
        <v>72.594027272727274</v>
      </c>
      <c r="Y95">
        <f t="shared" si="5"/>
        <v>48.964754545454547</v>
      </c>
      <c r="Z95">
        <f t="shared" si="5"/>
        <v>50.780027272727267</v>
      </c>
      <c r="AA95">
        <f t="shared" si="9"/>
        <v>60.661590909090911</v>
      </c>
      <c r="AB95">
        <f t="shared" si="9"/>
        <v>47.311063636363635</v>
      </c>
      <c r="AC95">
        <f t="shared" si="9"/>
        <v>61.453409090909084</v>
      </c>
      <c r="AD95">
        <f t="shared" si="9"/>
        <v>38.164927272727276</v>
      </c>
      <c r="AE95">
        <f t="shared" si="9"/>
        <v>48.677563636363637</v>
      </c>
      <c r="AF95">
        <f t="shared" si="9"/>
        <v>43.700681818181813</v>
      </c>
    </row>
    <row r="96" spans="1:32">
      <c r="A96" s="205">
        <v>44014</v>
      </c>
      <c r="B96" s="10">
        <v>655.18730000000005</v>
      </c>
      <c r="C96" s="257">
        <v>538.28520000000003</v>
      </c>
      <c r="D96" s="257">
        <v>894.78</v>
      </c>
      <c r="E96" s="10">
        <v>801.78549999999996</v>
      </c>
      <c r="F96" s="10">
        <v>542.9307</v>
      </c>
      <c r="G96" s="10">
        <v>563.15110000000004</v>
      </c>
      <c r="H96" s="10">
        <v>672.69370000000004</v>
      </c>
      <c r="I96" s="10">
        <v>524.37929999999994</v>
      </c>
      <c r="J96" s="10">
        <v>678.10410000000002</v>
      </c>
      <c r="K96" s="10">
        <v>423.29379999999998</v>
      </c>
      <c r="L96" s="10">
        <v>537.90560000000005</v>
      </c>
      <c r="M96" s="10">
        <v>483.06900000000002</v>
      </c>
      <c r="N96" s="10"/>
      <c r="O96" s="10"/>
      <c r="P96" s="10">
        <f t="shared" si="7"/>
        <v>123.68139999999994</v>
      </c>
      <c r="Q96" s="173">
        <f t="shared" si="8"/>
        <v>0.11151491129895275</v>
      </c>
      <c r="T96" s="205">
        <v>44014</v>
      </c>
      <c r="U96">
        <f t="shared" si="5"/>
        <v>59.562481818181823</v>
      </c>
      <c r="V96">
        <f t="shared" si="5"/>
        <v>48.935018181818187</v>
      </c>
      <c r="W96">
        <f t="shared" si="5"/>
        <v>81.343636363636364</v>
      </c>
      <c r="X96">
        <f t="shared" si="5"/>
        <v>72.889590909090899</v>
      </c>
      <c r="Y96">
        <f t="shared" si="5"/>
        <v>49.357336363636364</v>
      </c>
      <c r="Z96">
        <f t="shared" si="5"/>
        <v>51.195554545454549</v>
      </c>
      <c r="AA96">
        <f t="shared" si="9"/>
        <v>61.15397272727273</v>
      </c>
      <c r="AB96">
        <f t="shared" si="9"/>
        <v>47.67084545454545</v>
      </c>
      <c r="AC96">
        <f t="shared" si="9"/>
        <v>61.645827272727274</v>
      </c>
      <c r="AD96">
        <f t="shared" si="9"/>
        <v>38.48125454545454</v>
      </c>
      <c r="AE96">
        <f t="shared" si="9"/>
        <v>48.900509090909097</v>
      </c>
      <c r="AF96">
        <f t="shared" si="9"/>
        <v>43.915363636363637</v>
      </c>
    </row>
    <row r="97" spans="1:32">
      <c r="A97" s="205">
        <v>44015</v>
      </c>
      <c r="B97" s="10">
        <v>660.2405</v>
      </c>
      <c r="C97" s="257">
        <v>543.00530000000003</v>
      </c>
      <c r="D97" s="257">
        <v>898.08</v>
      </c>
      <c r="E97" s="10">
        <v>805.19899999999996</v>
      </c>
      <c r="F97" s="10">
        <v>546.97770000000003</v>
      </c>
      <c r="G97" s="10">
        <v>565.80830000000003</v>
      </c>
      <c r="H97" s="10">
        <v>678.00210000000004</v>
      </c>
      <c r="I97" s="10">
        <v>528.67169999999999</v>
      </c>
      <c r="J97" s="10">
        <v>680.96680000000003</v>
      </c>
      <c r="K97" s="10">
        <v>426.26639999999998</v>
      </c>
      <c r="L97" s="10">
        <v>539.95960000000002</v>
      </c>
      <c r="M97" s="10">
        <v>485.49970000000002</v>
      </c>
      <c r="N97" s="10"/>
      <c r="O97" s="10"/>
      <c r="P97" s="10">
        <f t="shared" si="7"/>
        <v>124.23219999999992</v>
      </c>
      <c r="Q97" s="173">
        <f t="shared" si="8"/>
        <v>0.11201152932836914</v>
      </c>
      <c r="T97" s="205">
        <v>44015</v>
      </c>
      <c r="U97">
        <f t="shared" si="5"/>
        <v>60.021863636363634</v>
      </c>
      <c r="V97">
        <f t="shared" si="5"/>
        <v>49.364118181818185</v>
      </c>
      <c r="W97">
        <f t="shared" si="5"/>
        <v>81.643636363636361</v>
      </c>
      <c r="X97">
        <f t="shared" si="5"/>
        <v>73.199909090909088</v>
      </c>
      <c r="Y97">
        <f t="shared" si="5"/>
        <v>49.725245454545458</v>
      </c>
      <c r="Z97">
        <f t="shared" si="5"/>
        <v>51.437118181818185</v>
      </c>
      <c r="AA97">
        <f t="shared" si="9"/>
        <v>61.636554545454551</v>
      </c>
      <c r="AB97">
        <f t="shared" si="9"/>
        <v>48.061063636363635</v>
      </c>
      <c r="AC97">
        <f t="shared" si="9"/>
        <v>61.906072727272729</v>
      </c>
      <c r="AD97">
        <f t="shared" si="9"/>
        <v>38.751490909090904</v>
      </c>
      <c r="AE97">
        <f t="shared" si="9"/>
        <v>49.087236363636364</v>
      </c>
      <c r="AF97">
        <f t="shared" si="9"/>
        <v>44.136336363636367</v>
      </c>
    </row>
    <row r="98" spans="1:32">
      <c r="A98" s="205">
        <v>44016</v>
      </c>
      <c r="B98" s="10">
        <v>664.38660000000004</v>
      </c>
      <c r="C98" s="257">
        <v>548.10419999999999</v>
      </c>
      <c r="D98" s="257">
        <v>902.28</v>
      </c>
      <c r="E98" s="10">
        <v>808.61350000000004</v>
      </c>
      <c r="F98" s="10">
        <v>551.53920000000005</v>
      </c>
      <c r="G98" s="10">
        <v>573.21569999999997</v>
      </c>
      <c r="H98" s="10">
        <v>683.32759999999996</v>
      </c>
      <c r="I98" s="10">
        <v>533.39649999999995</v>
      </c>
      <c r="J98" s="10">
        <v>683.67150000000004</v>
      </c>
      <c r="K98" s="10">
        <v>429.298</v>
      </c>
      <c r="L98" s="10">
        <v>542.05589999999995</v>
      </c>
      <c r="M98" s="10">
        <v>487.34710000000001</v>
      </c>
      <c r="N98" s="10"/>
      <c r="O98" s="10"/>
      <c r="P98" s="10">
        <f t="shared" si="7"/>
        <v>124.94200000000001</v>
      </c>
      <c r="Q98" s="173">
        <f t="shared" si="8"/>
        <v>0.11265150659285682</v>
      </c>
      <c r="T98" s="205">
        <v>44016</v>
      </c>
      <c r="U98">
        <f t="shared" si="5"/>
        <v>60.398781818181824</v>
      </c>
      <c r="V98">
        <f t="shared" si="5"/>
        <v>49.827654545454543</v>
      </c>
      <c r="W98">
        <f t="shared" si="5"/>
        <v>82.025454545454537</v>
      </c>
      <c r="X98">
        <f t="shared" si="5"/>
        <v>73.510318181818192</v>
      </c>
      <c r="Y98">
        <f t="shared" si="5"/>
        <v>50.139927272727277</v>
      </c>
      <c r="Z98">
        <f t="shared" si="5"/>
        <v>52.110518181818179</v>
      </c>
      <c r="AA98">
        <f t="shared" si="9"/>
        <v>62.120690909090904</v>
      </c>
      <c r="AB98">
        <f t="shared" si="9"/>
        <v>48.490590909090905</v>
      </c>
      <c r="AC98">
        <f t="shared" si="9"/>
        <v>62.151954545454551</v>
      </c>
      <c r="AD98">
        <f t="shared" si="9"/>
        <v>39.027090909090909</v>
      </c>
      <c r="AE98">
        <f t="shared" si="9"/>
        <v>49.277809090909088</v>
      </c>
      <c r="AF98">
        <f t="shared" si="9"/>
        <v>44.304281818181821</v>
      </c>
    </row>
    <row r="99" spans="1:32">
      <c r="A99" s="205">
        <v>44017</v>
      </c>
      <c r="B99" s="10">
        <v>668.27930000000003</v>
      </c>
      <c r="C99" s="257">
        <v>552.39620000000002</v>
      </c>
      <c r="D99" s="257">
        <v>906.59</v>
      </c>
      <c r="E99" s="10">
        <v>812.20519999999999</v>
      </c>
      <c r="F99" s="10">
        <v>555.58090000000004</v>
      </c>
      <c r="G99" s="10">
        <v>577.70389999999998</v>
      </c>
      <c r="H99" s="10">
        <v>687.7586</v>
      </c>
      <c r="I99" s="10">
        <v>538.31690000000003</v>
      </c>
      <c r="J99" s="10">
        <v>686.85810000000004</v>
      </c>
      <c r="K99" s="10">
        <v>432.78269999999998</v>
      </c>
      <c r="L99" s="10">
        <v>544.17859999999996</v>
      </c>
      <c r="M99" s="10">
        <v>489.23869999999999</v>
      </c>
      <c r="N99" s="10"/>
      <c r="O99" s="10"/>
      <c r="P99" s="10">
        <f t="shared" si="7"/>
        <v>124.44659999999999</v>
      </c>
      <c r="Q99" s="173">
        <f t="shared" si="8"/>
        <v>0.11220483888811299</v>
      </c>
      <c r="T99" s="205">
        <v>44017</v>
      </c>
      <c r="U99">
        <f t="shared" si="5"/>
        <v>60.752663636363643</v>
      </c>
      <c r="V99">
        <f t="shared" si="5"/>
        <v>50.217836363636366</v>
      </c>
      <c r="W99">
        <f t="shared" si="5"/>
        <v>82.417272727272731</v>
      </c>
      <c r="X99">
        <f t="shared" si="5"/>
        <v>73.836836363636365</v>
      </c>
      <c r="Y99">
        <f t="shared" si="5"/>
        <v>50.507354545454547</v>
      </c>
      <c r="Z99">
        <f t="shared" si="5"/>
        <v>52.518536363636365</v>
      </c>
      <c r="AA99">
        <f t="shared" si="9"/>
        <v>62.523509090909094</v>
      </c>
      <c r="AB99">
        <f t="shared" si="9"/>
        <v>48.937900000000006</v>
      </c>
      <c r="AC99">
        <f t="shared" si="9"/>
        <v>62.441645454545458</v>
      </c>
      <c r="AD99">
        <f t="shared" si="9"/>
        <v>39.343881818181814</v>
      </c>
      <c r="AE99">
        <f t="shared" si="9"/>
        <v>49.470781818181813</v>
      </c>
      <c r="AF99">
        <f t="shared" si="9"/>
        <v>44.476245454545456</v>
      </c>
    </row>
    <row r="100" spans="1:32">
      <c r="A100" s="205">
        <v>44018</v>
      </c>
      <c r="B100" s="10">
        <v>672.27300000000002</v>
      </c>
      <c r="C100" s="257">
        <v>555.43129999999996</v>
      </c>
      <c r="D100" s="257">
        <v>908.92</v>
      </c>
      <c r="E100" s="10">
        <v>817.06079999999997</v>
      </c>
      <c r="F100" s="10">
        <v>559.97889999999995</v>
      </c>
      <c r="G100" s="10">
        <v>581.31420000000003</v>
      </c>
      <c r="H100" s="10">
        <v>691.82479999999998</v>
      </c>
      <c r="I100" s="10">
        <v>542.19510000000002</v>
      </c>
      <c r="J100" s="10">
        <v>690.31939999999997</v>
      </c>
      <c r="K100" s="10">
        <v>436.88889999999998</v>
      </c>
      <c r="L100" s="10">
        <v>546.53459999999995</v>
      </c>
      <c r="M100" s="10">
        <v>491.59879999999998</v>
      </c>
      <c r="N100" s="10"/>
      <c r="O100" s="10"/>
      <c r="P100" s="10">
        <f t="shared" si="7"/>
        <v>125.23599999999999</v>
      </c>
      <c r="Q100" s="173">
        <f t="shared" si="8"/>
        <v>0.1129165859331771</v>
      </c>
      <c r="T100" s="205">
        <v>44018</v>
      </c>
      <c r="U100">
        <f t="shared" si="5"/>
        <v>61.115727272727277</v>
      </c>
      <c r="V100">
        <f t="shared" si="5"/>
        <v>50.493754545454543</v>
      </c>
      <c r="W100">
        <f t="shared" si="5"/>
        <v>82.629090909090905</v>
      </c>
      <c r="X100">
        <f t="shared" si="5"/>
        <v>74.278254545454544</v>
      </c>
      <c r="Y100">
        <f t="shared" si="5"/>
        <v>50.907172727272723</v>
      </c>
      <c r="Z100">
        <f t="shared" si="5"/>
        <v>52.846745454545456</v>
      </c>
      <c r="AA100">
        <f t="shared" si="9"/>
        <v>62.893163636363631</v>
      </c>
      <c r="AB100">
        <f t="shared" si="9"/>
        <v>49.29046363636364</v>
      </c>
      <c r="AC100">
        <f t="shared" si="9"/>
        <v>62.756309090909092</v>
      </c>
      <c r="AD100">
        <f t="shared" si="9"/>
        <v>39.717172727272725</v>
      </c>
      <c r="AE100">
        <f t="shared" si="9"/>
        <v>49.684963636363634</v>
      </c>
      <c r="AF100">
        <f t="shared" si="9"/>
        <v>44.690799999999996</v>
      </c>
    </row>
    <row r="101" spans="1:32">
      <c r="A101" s="205">
        <v>44019</v>
      </c>
      <c r="B101" s="10">
        <v>676.15020000000004</v>
      </c>
      <c r="C101" s="257">
        <v>557.91629999999998</v>
      </c>
      <c r="D101" s="257">
        <v>910.3</v>
      </c>
      <c r="E101" s="10">
        <v>821.85699999999997</v>
      </c>
      <c r="F101" s="10">
        <v>565.56100000000004</v>
      </c>
      <c r="G101" s="10">
        <v>583.8107</v>
      </c>
      <c r="H101" s="10">
        <v>695.88679999999999</v>
      </c>
      <c r="I101" s="10">
        <v>545.58979999999997</v>
      </c>
      <c r="J101" s="10">
        <v>692.8365</v>
      </c>
      <c r="K101" s="10">
        <v>441.10300000000001</v>
      </c>
      <c r="L101" s="10">
        <v>549.41369999999995</v>
      </c>
      <c r="M101" s="10">
        <v>493.20330000000001</v>
      </c>
      <c r="N101" s="10"/>
      <c r="O101" s="10"/>
      <c r="P101" s="10">
        <f t="shared" si="7"/>
        <v>125.97019999999998</v>
      </c>
      <c r="Q101" s="173">
        <f t="shared" si="8"/>
        <v>0.11357856297965047</v>
      </c>
      <c r="T101" s="205">
        <v>44019</v>
      </c>
      <c r="U101">
        <f t="shared" si="5"/>
        <v>61.468200000000003</v>
      </c>
      <c r="V101">
        <f t="shared" si="5"/>
        <v>50.719663636363634</v>
      </c>
      <c r="W101">
        <f t="shared" si="5"/>
        <v>82.75454545454545</v>
      </c>
      <c r="X101">
        <f t="shared" si="5"/>
        <v>74.714272727272729</v>
      </c>
      <c r="Y101">
        <f t="shared" si="5"/>
        <v>51.414636363636369</v>
      </c>
      <c r="Z101">
        <f t="shared" si="5"/>
        <v>53.073700000000002</v>
      </c>
      <c r="AA101">
        <f t="shared" si="9"/>
        <v>63.262436363636361</v>
      </c>
      <c r="AB101">
        <f t="shared" si="9"/>
        <v>49.599072727272727</v>
      </c>
      <c r="AC101">
        <f t="shared" si="9"/>
        <v>62.985136363636364</v>
      </c>
      <c r="AD101">
        <f t="shared" si="9"/>
        <v>40.100272727272731</v>
      </c>
      <c r="AE101">
        <f t="shared" si="9"/>
        <v>49.946699999999993</v>
      </c>
      <c r="AF101">
        <f t="shared" si="9"/>
        <v>44.836663636363639</v>
      </c>
    </row>
    <row r="102" spans="1:32">
      <c r="A102" s="205">
        <v>44020</v>
      </c>
      <c r="B102" s="10">
        <v>680.04549999999995</v>
      </c>
      <c r="C102" s="257">
        <v>560.32309999999995</v>
      </c>
      <c r="D102" s="257">
        <v>911.44</v>
      </c>
      <c r="E102" s="10">
        <v>825.15350000000001</v>
      </c>
      <c r="F102" s="10">
        <v>570.94330000000002</v>
      </c>
      <c r="G102" s="10">
        <v>589.57309999999995</v>
      </c>
      <c r="H102" s="10">
        <v>700.55219999999997</v>
      </c>
      <c r="I102" s="10">
        <v>549.34580000000005</v>
      </c>
      <c r="J102" s="10">
        <v>695.08280000000002</v>
      </c>
      <c r="K102" s="10">
        <v>444.65789999999998</v>
      </c>
      <c r="L102" s="10">
        <v>552.27210000000002</v>
      </c>
      <c r="M102" s="10">
        <v>495.14269999999999</v>
      </c>
      <c r="N102" s="10"/>
      <c r="O102" s="10"/>
      <c r="P102" s="10">
        <f t="shared" si="7"/>
        <v>124.60130000000004</v>
      </c>
      <c r="Q102" s="173">
        <f t="shared" si="8"/>
        <v>0.11234432111242443</v>
      </c>
      <c r="T102" s="205">
        <v>44020</v>
      </c>
      <c r="U102">
        <f t="shared" si="5"/>
        <v>61.822318181818176</v>
      </c>
      <c r="V102">
        <f t="shared" si="5"/>
        <v>50.938463636363629</v>
      </c>
      <c r="W102">
        <f t="shared" si="5"/>
        <v>82.858181818181819</v>
      </c>
      <c r="X102">
        <f t="shared" si="5"/>
        <v>75.013954545454553</v>
      </c>
      <c r="Y102">
        <f t="shared" si="5"/>
        <v>51.903936363636369</v>
      </c>
      <c r="Z102">
        <f t="shared" si="5"/>
        <v>53.597554545454543</v>
      </c>
      <c r="AA102">
        <f t="shared" si="9"/>
        <v>63.686563636363637</v>
      </c>
      <c r="AB102">
        <f t="shared" si="9"/>
        <v>49.94052727272728</v>
      </c>
      <c r="AC102">
        <f t="shared" si="9"/>
        <v>63.189345454545453</v>
      </c>
      <c r="AD102">
        <f t="shared" si="9"/>
        <v>40.423445454545451</v>
      </c>
      <c r="AE102">
        <f t="shared" si="9"/>
        <v>50.206554545454544</v>
      </c>
      <c r="AF102">
        <f t="shared" si="9"/>
        <v>45.012972727272725</v>
      </c>
    </row>
    <row r="103" spans="1:32">
      <c r="A103" s="205">
        <v>44021</v>
      </c>
      <c r="B103" s="10">
        <v>685.32569999999998</v>
      </c>
      <c r="C103" s="257">
        <v>563.54489999999998</v>
      </c>
      <c r="D103" s="257">
        <v>912.57</v>
      </c>
      <c r="E103" s="10">
        <v>827.78420000000006</v>
      </c>
      <c r="F103" s="10">
        <v>574.87130000000002</v>
      </c>
      <c r="G103" s="10">
        <v>595.65369999999996</v>
      </c>
      <c r="H103" s="10">
        <v>706.22389999999996</v>
      </c>
      <c r="I103" s="10">
        <v>553.19939999999997</v>
      </c>
      <c r="J103" s="10">
        <v>697.27779999999996</v>
      </c>
      <c r="K103" s="10">
        <v>448.03179999999998</v>
      </c>
      <c r="L103" s="10">
        <v>554.48299999999995</v>
      </c>
      <c r="M103" s="10">
        <v>497.43099999999998</v>
      </c>
      <c r="N103" s="10"/>
      <c r="O103" s="10"/>
      <c r="P103" s="10">
        <f t="shared" si="7"/>
        <v>121.5603000000001</v>
      </c>
      <c r="Q103" s="173">
        <f t="shared" si="8"/>
        <v>0.10960246303788689</v>
      </c>
      <c r="T103" s="205">
        <v>44021</v>
      </c>
      <c r="U103">
        <f t="shared" si="5"/>
        <v>62.302336363636364</v>
      </c>
      <c r="V103">
        <f t="shared" si="5"/>
        <v>51.231354545454543</v>
      </c>
      <c r="W103">
        <f t="shared" si="5"/>
        <v>82.960909090909098</v>
      </c>
      <c r="X103">
        <f t="shared" si="5"/>
        <v>75.253109090909092</v>
      </c>
      <c r="Y103">
        <f t="shared" si="5"/>
        <v>52.261027272727276</v>
      </c>
      <c r="Z103">
        <f t="shared" si="5"/>
        <v>54.150336363636363</v>
      </c>
      <c r="AA103">
        <f t="shared" si="9"/>
        <v>64.202172727272725</v>
      </c>
      <c r="AB103">
        <f t="shared" si="9"/>
        <v>50.290854545454543</v>
      </c>
      <c r="AC103">
        <f t="shared" si="9"/>
        <v>63.388890909090904</v>
      </c>
      <c r="AD103">
        <f t="shared" si="9"/>
        <v>40.730163636363635</v>
      </c>
      <c r="AE103">
        <f t="shared" si="9"/>
        <v>50.407545454545449</v>
      </c>
      <c r="AF103">
        <f t="shared" si="9"/>
        <v>45.220999999999997</v>
      </c>
    </row>
    <row r="104" spans="1:32">
      <c r="A104" s="205">
        <v>44022</v>
      </c>
      <c r="B104" s="10">
        <v>690.56449999999995</v>
      </c>
      <c r="C104" s="257">
        <v>568.11599999999999</v>
      </c>
      <c r="D104" s="257">
        <v>914.76</v>
      </c>
      <c r="E104" s="10">
        <v>831.02380000000005</v>
      </c>
      <c r="F104" s="10">
        <v>577.77650000000006</v>
      </c>
      <c r="G104" s="10">
        <v>598.95090000000005</v>
      </c>
      <c r="H104" s="10">
        <v>711.84050000000002</v>
      </c>
      <c r="I104" s="10">
        <v>557.46339999999998</v>
      </c>
      <c r="J104" s="10">
        <v>699.55029999999999</v>
      </c>
      <c r="K104" s="10">
        <v>451.14080000000001</v>
      </c>
      <c r="L104" s="10">
        <v>556.18349999999998</v>
      </c>
      <c r="M104" s="10">
        <v>499.75</v>
      </c>
      <c r="N104" s="10"/>
      <c r="O104" s="10"/>
      <c r="P104" s="10">
        <f t="shared" si="7"/>
        <v>119.18330000000003</v>
      </c>
      <c r="Q104" s="173">
        <f t="shared" si="8"/>
        <v>0.10745928755509304</v>
      </c>
      <c r="T104" s="205">
        <v>44022</v>
      </c>
      <c r="U104">
        <f t="shared" si="5"/>
        <v>62.778590909090902</v>
      </c>
      <c r="V104">
        <f t="shared" si="5"/>
        <v>51.646909090909091</v>
      </c>
      <c r="W104">
        <f t="shared" si="5"/>
        <v>83.16</v>
      </c>
      <c r="X104">
        <f t="shared" si="5"/>
        <v>75.54761818181818</v>
      </c>
      <c r="Y104">
        <f t="shared" si="5"/>
        <v>52.525136363636371</v>
      </c>
      <c r="Z104">
        <f t="shared" si="5"/>
        <v>54.450081818181822</v>
      </c>
      <c r="AA104">
        <f t="shared" si="9"/>
        <v>64.712772727272736</v>
      </c>
      <c r="AB104">
        <f t="shared" si="9"/>
        <v>50.678490909090904</v>
      </c>
      <c r="AC104">
        <f t="shared" si="9"/>
        <v>63.595481818181817</v>
      </c>
      <c r="AD104">
        <f t="shared" si="9"/>
        <v>41.012799999999999</v>
      </c>
      <c r="AE104">
        <f t="shared" si="9"/>
        <v>50.562136363636363</v>
      </c>
      <c r="AF104">
        <f t="shared" si="9"/>
        <v>45.43181818181818</v>
      </c>
    </row>
    <row r="105" spans="1:32">
      <c r="A105" s="205">
        <v>44023</v>
      </c>
      <c r="B105" s="10">
        <v>693.21370000000002</v>
      </c>
      <c r="C105" s="257">
        <v>572.928</v>
      </c>
      <c r="D105" s="257">
        <v>918.19</v>
      </c>
      <c r="E105" s="10">
        <v>834.40229999999997</v>
      </c>
      <c r="F105" s="10">
        <v>581.46669999999995</v>
      </c>
      <c r="G105" s="10">
        <v>602.75739999999996</v>
      </c>
      <c r="H105" s="10">
        <v>715.44880000000001</v>
      </c>
      <c r="I105" s="10">
        <v>562.23820000000001</v>
      </c>
      <c r="J105" s="10">
        <v>702.03729999999996</v>
      </c>
      <c r="K105" s="10">
        <v>454.25229999999999</v>
      </c>
      <c r="L105" s="10">
        <v>557.84010000000001</v>
      </c>
      <c r="M105" s="10">
        <v>501.53219999999999</v>
      </c>
      <c r="N105" s="10"/>
      <c r="O105" s="10"/>
      <c r="P105" s="10">
        <f t="shared" si="7"/>
        <v>118.95349999999996</v>
      </c>
      <c r="Q105" s="173">
        <f t="shared" si="8"/>
        <v>0.10725209288704669</v>
      </c>
      <c r="T105" s="205">
        <v>44023</v>
      </c>
      <c r="U105">
        <f t="shared" ref="U105:AC142" si="10">B105/11</f>
        <v>63.019427272727278</v>
      </c>
      <c r="V105">
        <f t="shared" si="10"/>
        <v>52.084363636363634</v>
      </c>
      <c r="W105">
        <f t="shared" si="10"/>
        <v>83.471818181818193</v>
      </c>
      <c r="X105">
        <f t="shared" si="10"/>
        <v>75.85475454545454</v>
      </c>
      <c r="Y105">
        <f t="shared" si="10"/>
        <v>52.860609090909087</v>
      </c>
      <c r="Z105">
        <f t="shared" si="10"/>
        <v>54.796127272727269</v>
      </c>
      <c r="AA105">
        <f t="shared" si="9"/>
        <v>65.040800000000004</v>
      </c>
      <c r="AB105">
        <f t="shared" si="9"/>
        <v>51.112563636363639</v>
      </c>
      <c r="AC105">
        <f t="shared" si="9"/>
        <v>63.821572727272724</v>
      </c>
      <c r="AD105">
        <f t="shared" si="9"/>
        <v>41.295663636363635</v>
      </c>
      <c r="AE105">
        <f t="shared" si="9"/>
        <v>50.712736363636367</v>
      </c>
      <c r="AF105">
        <f t="shared" si="9"/>
        <v>45.593836363636363</v>
      </c>
    </row>
    <row r="106" spans="1:32">
      <c r="A106" s="205">
        <v>44024</v>
      </c>
      <c r="B106" s="10">
        <v>696.09010000000001</v>
      </c>
      <c r="C106" s="257">
        <v>576.09479999999996</v>
      </c>
      <c r="D106" s="257">
        <v>922.48</v>
      </c>
      <c r="E106" s="10">
        <v>838.29960000000005</v>
      </c>
      <c r="F106" s="10">
        <v>584.99480000000005</v>
      </c>
      <c r="G106" s="10">
        <v>604.74699999999996</v>
      </c>
      <c r="H106" s="10">
        <v>719.51279999999997</v>
      </c>
      <c r="I106" s="10">
        <v>567.02390000000003</v>
      </c>
      <c r="J106" s="10">
        <v>705.26670000000001</v>
      </c>
      <c r="K106" s="10">
        <v>458.0385</v>
      </c>
      <c r="L106" s="10">
        <v>559.87990000000002</v>
      </c>
      <c r="M106" s="10">
        <v>503.30540000000002</v>
      </c>
      <c r="N106" s="10"/>
      <c r="O106" s="10"/>
      <c r="P106" s="10">
        <f t="shared" si="7"/>
        <v>118.78680000000008</v>
      </c>
      <c r="Q106" s="173">
        <f t="shared" si="8"/>
        <v>0.10710179109782438</v>
      </c>
      <c r="T106" s="205">
        <v>44024</v>
      </c>
      <c r="U106">
        <f t="shared" si="10"/>
        <v>63.28091818181818</v>
      </c>
      <c r="V106">
        <f t="shared" si="10"/>
        <v>52.372254545454545</v>
      </c>
      <c r="W106">
        <f t="shared" si="10"/>
        <v>83.86181818181818</v>
      </c>
      <c r="X106">
        <f t="shared" si="10"/>
        <v>76.209054545454549</v>
      </c>
      <c r="Y106">
        <f t="shared" si="10"/>
        <v>53.181345454545458</v>
      </c>
      <c r="Z106">
        <f t="shared" si="10"/>
        <v>54.976999999999997</v>
      </c>
      <c r="AA106">
        <f t="shared" si="9"/>
        <v>65.410254545454549</v>
      </c>
      <c r="AB106">
        <f t="shared" si="9"/>
        <v>51.547627272727276</v>
      </c>
      <c r="AC106">
        <f t="shared" si="9"/>
        <v>64.115154545454544</v>
      </c>
      <c r="AD106">
        <f t="shared" si="9"/>
        <v>41.639863636363636</v>
      </c>
      <c r="AE106">
        <f t="shared" si="9"/>
        <v>50.89817272727273</v>
      </c>
      <c r="AF106">
        <f t="shared" si="9"/>
        <v>45.755036363636364</v>
      </c>
    </row>
    <row r="107" spans="1:32">
      <c r="A107" s="205">
        <v>44025</v>
      </c>
      <c r="B107" s="10">
        <v>699.21510000000001</v>
      </c>
      <c r="C107" s="257">
        <v>577.96820000000002</v>
      </c>
      <c r="D107" s="257">
        <v>925.4</v>
      </c>
      <c r="E107" s="10">
        <v>842.85640000000001</v>
      </c>
      <c r="F107" s="10">
        <v>588.7509</v>
      </c>
      <c r="G107" s="10">
        <v>607.81150000000002</v>
      </c>
      <c r="H107" s="10">
        <v>723.77499999999998</v>
      </c>
      <c r="I107" s="10">
        <v>571.25990000000002</v>
      </c>
      <c r="J107" s="10">
        <v>708.7056</v>
      </c>
      <c r="K107" s="10">
        <v>461.83870000000002</v>
      </c>
      <c r="L107" s="10">
        <v>562.07849999999996</v>
      </c>
      <c r="M107" s="10">
        <v>505.1823</v>
      </c>
      <c r="N107" s="10"/>
      <c r="O107" s="10"/>
      <c r="P107" s="10">
        <f t="shared" si="7"/>
        <v>119.08140000000003</v>
      </c>
      <c r="Q107" s="173">
        <f t="shared" si="8"/>
        <v>0.10736741141639018</v>
      </c>
      <c r="T107" s="205">
        <v>44025</v>
      </c>
      <c r="U107">
        <f t="shared" si="10"/>
        <v>63.565009090909093</v>
      </c>
      <c r="V107">
        <f t="shared" si="10"/>
        <v>52.542563636363639</v>
      </c>
      <c r="W107">
        <f t="shared" si="10"/>
        <v>84.127272727272725</v>
      </c>
      <c r="X107">
        <f t="shared" si="10"/>
        <v>76.623309090909089</v>
      </c>
      <c r="Y107">
        <f t="shared" si="10"/>
        <v>53.522809090909092</v>
      </c>
      <c r="Z107">
        <f t="shared" si="10"/>
        <v>55.255590909090913</v>
      </c>
      <c r="AA107">
        <f t="shared" si="9"/>
        <v>65.797727272727272</v>
      </c>
      <c r="AB107">
        <f t="shared" si="9"/>
        <v>51.932718181818181</v>
      </c>
      <c r="AC107">
        <f t="shared" si="9"/>
        <v>64.427781818181813</v>
      </c>
      <c r="AD107">
        <f t="shared" si="9"/>
        <v>41.985336363636364</v>
      </c>
      <c r="AE107">
        <f t="shared" si="9"/>
        <v>51.098045454545449</v>
      </c>
      <c r="AF107">
        <f t="shared" si="9"/>
        <v>45.925663636363637</v>
      </c>
    </row>
    <row r="108" spans="1:32">
      <c r="A108" s="205">
        <v>44026</v>
      </c>
      <c r="B108" s="10">
        <v>702.70169999999996</v>
      </c>
      <c r="C108" s="257">
        <v>579.99149999999997</v>
      </c>
      <c r="D108" s="257">
        <v>926.3</v>
      </c>
      <c r="E108" s="10">
        <v>847.59939999999995</v>
      </c>
      <c r="F108" s="10">
        <v>594.12950000000001</v>
      </c>
      <c r="G108" s="10">
        <v>612.82249999999999</v>
      </c>
      <c r="H108" s="10">
        <v>728.25750000000005</v>
      </c>
      <c r="I108" s="10">
        <v>575.41079999999999</v>
      </c>
      <c r="J108" s="10">
        <v>711.2962</v>
      </c>
      <c r="K108" s="10">
        <v>465.96039999999999</v>
      </c>
      <c r="L108" s="10">
        <v>564.89909999999998</v>
      </c>
      <c r="M108" s="10">
        <v>506.97910000000002</v>
      </c>
      <c r="N108" s="10"/>
      <c r="O108" s="10"/>
      <c r="P108" s="10">
        <f t="shared" si="7"/>
        <v>119.3418999999999</v>
      </c>
      <c r="Q108" s="173">
        <f t="shared" si="8"/>
        <v>0.10760228613800041</v>
      </c>
      <c r="T108" s="205">
        <v>44026</v>
      </c>
      <c r="U108">
        <f t="shared" si="10"/>
        <v>63.881972727272725</v>
      </c>
      <c r="V108">
        <f t="shared" si="10"/>
        <v>52.726499999999994</v>
      </c>
      <c r="W108">
        <f t="shared" si="10"/>
        <v>84.209090909090904</v>
      </c>
      <c r="X108">
        <f t="shared" si="10"/>
        <v>77.054490909090902</v>
      </c>
      <c r="Y108">
        <f t="shared" si="10"/>
        <v>54.011772727272728</v>
      </c>
      <c r="Z108">
        <f t="shared" si="10"/>
        <v>55.711136363636363</v>
      </c>
      <c r="AA108">
        <f t="shared" si="9"/>
        <v>66.205227272727271</v>
      </c>
      <c r="AB108">
        <f t="shared" si="9"/>
        <v>52.310072727272726</v>
      </c>
      <c r="AC108">
        <f t="shared" si="9"/>
        <v>64.663290909090904</v>
      </c>
      <c r="AD108">
        <f t="shared" si="9"/>
        <v>42.360036363636361</v>
      </c>
      <c r="AE108">
        <f t="shared" si="9"/>
        <v>51.354463636363633</v>
      </c>
      <c r="AF108">
        <f t="shared" si="9"/>
        <v>46.089009090909094</v>
      </c>
    </row>
    <row r="109" spans="1:32">
      <c r="A109" s="205">
        <v>44027</v>
      </c>
      <c r="B109" s="10">
        <v>706.40949999999998</v>
      </c>
      <c r="C109" s="257">
        <v>581.89750000000004</v>
      </c>
      <c r="D109" s="257">
        <v>926.02</v>
      </c>
      <c r="E109" s="10">
        <v>851.17579999999998</v>
      </c>
      <c r="F109" s="10">
        <v>599.54989999999998</v>
      </c>
      <c r="G109" s="10">
        <v>617.59889999999996</v>
      </c>
      <c r="H109" s="10">
        <v>733.18830000000003</v>
      </c>
      <c r="I109" s="10">
        <v>579.19060000000002</v>
      </c>
      <c r="J109" s="10">
        <v>712.75509999999997</v>
      </c>
      <c r="K109" s="10">
        <v>469.58269999999999</v>
      </c>
      <c r="L109" s="10">
        <v>567.83550000000002</v>
      </c>
      <c r="M109" s="10">
        <v>509.05029999999999</v>
      </c>
      <c r="N109" s="10"/>
      <c r="O109" s="10"/>
      <c r="P109" s="10">
        <f t="shared" si="7"/>
        <v>117.98749999999995</v>
      </c>
      <c r="Q109" s="173">
        <f t="shared" si="8"/>
        <v>0.10638111791170854</v>
      </c>
      <c r="T109" s="205">
        <v>44027</v>
      </c>
      <c r="U109">
        <f t="shared" si="10"/>
        <v>64.219045454545451</v>
      </c>
      <c r="V109">
        <f t="shared" si="10"/>
        <v>52.899772727272733</v>
      </c>
      <c r="W109">
        <f t="shared" si="10"/>
        <v>84.183636363636367</v>
      </c>
      <c r="X109">
        <f t="shared" si="10"/>
        <v>77.379618181818174</v>
      </c>
      <c r="Y109">
        <f t="shared" si="10"/>
        <v>54.504536363636362</v>
      </c>
      <c r="Z109">
        <f t="shared" si="10"/>
        <v>56.145354545454545</v>
      </c>
      <c r="AA109">
        <f t="shared" si="9"/>
        <v>66.653481818181817</v>
      </c>
      <c r="AB109">
        <f t="shared" si="9"/>
        <v>52.653690909090912</v>
      </c>
      <c r="AC109">
        <f t="shared" si="9"/>
        <v>64.79591818181818</v>
      </c>
      <c r="AD109">
        <f t="shared" si="9"/>
        <v>42.689336363636365</v>
      </c>
      <c r="AE109">
        <f t="shared" si="9"/>
        <v>51.62140909090909</v>
      </c>
      <c r="AF109">
        <f t="shared" si="9"/>
        <v>46.277299999999997</v>
      </c>
    </row>
    <row r="110" spans="1:32">
      <c r="A110" s="205">
        <v>44028</v>
      </c>
      <c r="B110" s="10">
        <v>711.15549999999996</v>
      </c>
      <c r="C110" s="257">
        <v>584.69889999999998</v>
      </c>
      <c r="D110" s="257">
        <v>926.76</v>
      </c>
      <c r="E110" s="10">
        <v>853.83259999999996</v>
      </c>
      <c r="F110" s="10">
        <v>603.73829999999998</v>
      </c>
      <c r="G110" s="10">
        <v>622.81899999999996</v>
      </c>
      <c r="H110" s="10">
        <v>738.61440000000005</v>
      </c>
      <c r="I110" s="10">
        <v>583.08579999999995</v>
      </c>
      <c r="J110" s="10">
        <v>714.8338</v>
      </c>
      <c r="K110" s="10">
        <v>472.94810000000001</v>
      </c>
      <c r="L110" s="10">
        <v>570.23910000000001</v>
      </c>
      <c r="M110" s="10">
        <v>511.11720000000003</v>
      </c>
      <c r="N110" s="10"/>
      <c r="O110" s="10"/>
      <c r="P110" s="10">
        <f t="shared" si="7"/>
        <v>115.21819999999991</v>
      </c>
      <c r="Q110" s="173">
        <f t="shared" si="8"/>
        <v>0.10388423281936486</v>
      </c>
      <c r="T110" s="205">
        <v>44028</v>
      </c>
      <c r="U110">
        <f t="shared" si="10"/>
        <v>64.650499999999994</v>
      </c>
      <c r="V110">
        <f t="shared" si="10"/>
        <v>53.154445454545453</v>
      </c>
      <c r="W110">
        <f t="shared" si="10"/>
        <v>84.25090909090909</v>
      </c>
      <c r="X110">
        <f t="shared" si="10"/>
        <v>77.621145454545456</v>
      </c>
      <c r="Y110">
        <f t="shared" si="10"/>
        <v>54.885300000000001</v>
      </c>
      <c r="Z110">
        <f t="shared" si="10"/>
        <v>56.61990909090909</v>
      </c>
      <c r="AA110">
        <f t="shared" si="9"/>
        <v>67.146763636363644</v>
      </c>
      <c r="AB110">
        <f t="shared" si="9"/>
        <v>53.007799999999996</v>
      </c>
      <c r="AC110">
        <f t="shared" si="9"/>
        <v>64.984890909090907</v>
      </c>
      <c r="AD110">
        <f t="shared" si="9"/>
        <v>42.995281818181816</v>
      </c>
      <c r="AE110">
        <f t="shared" si="9"/>
        <v>51.839918181818184</v>
      </c>
      <c r="AF110">
        <f t="shared" si="9"/>
        <v>46.465200000000003</v>
      </c>
    </row>
    <row r="111" spans="1:32">
      <c r="A111" s="205">
        <v>44029</v>
      </c>
      <c r="B111" s="10">
        <v>715.65809999999999</v>
      </c>
      <c r="C111" s="257">
        <v>588.1825</v>
      </c>
      <c r="D111" s="257">
        <v>927.64</v>
      </c>
      <c r="E111" s="10">
        <v>856.29729999999995</v>
      </c>
      <c r="F111" s="10">
        <v>606.44370000000004</v>
      </c>
      <c r="G111" s="10">
        <v>625.78909999999996</v>
      </c>
      <c r="H111" s="10">
        <v>744.27840000000003</v>
      </c>
      <c r="I111" s="10">
        <v>587.42169999999999</v>
      </c>
      <c r="J111" s="10">
        <v>717.14049999999997</v>
      </c>
      <c r="K111" s="10">
        <v>476.16800000000001</v>
      </c>
      <c r="L111" s="10">
        <v>572.52260000000001</v>
      </c>
      <c r="M111" s="10">
        <v>513.22469999999998</v>
      </c>
      <c r="N111" s="10"/>
      <c r="O111" s="10"/>
      <c r="P111" s="10">
        <f t="shared" si="7"/>
        <v>112.01889999999992</v>
      </c>
      <c r="Q111" s="173">
        <f t="shared" si="8"/>
        <v>0.10099964665104255</v>
      </c>
      <c r="T111" s="205">
        <v>44029</v>
      </c>
      <c r="U111">
        <f t="shared" si="10"/>
        <v>65.059827272727276</v>
      </c>
      <c r="V111">
        <f t="shared" si="10"/>
        <v>53.471136363636361</v>
      </c>
      <c r="W111">
        <f t="shared" si="10"/>
        <v>84.330909090909088</v>
      </c>
      <c r="X111">
        <f t="shared" si="10"/>
        <v>77.84520909090908</v>
      </c>
      <c r="Y111">
        <f t="shared" si="10"/>
        <v>55.131245454545457</v>
      </c>
      <c r="Z111">
        <f t="shared" si="10"/>
        <v>56.889918181818182</v>
      </c>
      <c r="AA111">
        <f t="shared" si="9"/>
        <v>67.66167272727273</v>
      </c>
      <c r="AB111">
        <f t="shared" si="9"/>
        <v>53.401972727272728</v>
      </c>
      <c r="AC111">
        <f t="shared" si="9"/>
        <v>65.194590909090905</v>
      </c>
      <c r="AD111">
        <f t="shared" si="9"/>
        <v>43.288000000000004</v>
      </c>
      <c r="AE111">
        <f t="shared" si="9"/>
        <v>52.047509090909095</v>
      </c>
      <c r="AF111">
        <f t="shared" si="9"/>
        <v>46.656790909090908</v>
      </c>
    </row>
    <row r="112" spans="1:32">
      <c r="A112" s="205">
        <v>44030</v>
      </c>
      <c r="B112" s="10">
        <v>718.9905</v>
      </c>
      <c r="C112" s="257">
        <v>591.80380000000002</v>
      </c>
      <c r="D112" s="257">
        <v>928.83</v>
      </c>
      <c r="E112" s="10">
        <v>859.26620000000003</v>
      </c>
      <c r="F112" s="10">
        <v>609.7296</v>
      </c>
      <c r="G112" s="10">
        <v>629.08100000000002</v>
      </c>
      <c r="H112" s="10">
        <v>748.83640000000003</v>
      </c>
      <c r="I112" s="10">
        <v>592.39189999999996</v>
      </c>
      <c r="J112" s="10">
        <v>719.82640000000004</v>
      </c>
      <c r="K112" s="10">
        <v>479.24900000000002</v>
      </c>
      <c r="L112" s="10">
        <v>574.62980000000005</v>
      </c>
      <c r="M112" s="10">
        <v>514.82010000000002</v>
      </c>
      <c r="N112" s="10"/>
      <c r="O112" s="10"/>
      <c r="P112" s="10">
        <f t="shared" si="7"/>
        <v>110.4298</v>
      </c>
      <c r="Q112" s="173">
        <f t="shared" si="8"/>
        <v>9.9566865767699089E-2</v>
      </c>
      <c r="T112" s="205">
        <v>44030</v>
      </c>
      <c r="U112">
        <f t="shared" si="10"/>
        <v>65.362772727272727</v>
      </c>
      <c r="V112">
        <f t="shared" si="10"/>
        <v>53.800345454545457</v>
      </c>
      <c r="W112">
        <f t="shared" si="10"/>
        <v>84.439090909090908</v>
      </c>
      <c r="X112">
        <f t="shared" si="10"/>
        <v>78.115109090909087</v>
      </c>
      <c r="Y112">
        <f t="shared" si="10"/>
        <v>55.429963636363638</v>
      </c>
      <c r="Z112">
        <f t="shared" si="10"/>
        <v>57.189181818181822</v>
      </c>
      <c r="AA112">
        <f t="shared" si="9"/>
        <v>68.076036363636362</v>
      </c>
      <c r="AB112">
        <f t="shared" si="9"/>
        <v>53.853809090909088</v>
      </c>
      <c r="AC112">
        <f t="shared" si="9"/>
        <v>65.438763636363646</v>
      </c>
      <c r="AD112">
        <f t="shared" si="9"/>
        <v>43.568090909090913</v>
      </c>
      <c r="AE112">
        <f t="shared" si="9"/>
        <v>52.239072727272735</v>
      </c>
      <c r="AF112">
        <f t="shared" si="9"/>
        <v>46.801827272727273</v>
      </c>
    </row>
    <row r="113" spans="1:32">
      <c r="A113" s="205">
        <v>44031</v>
      </c>
      <c r="B113" s="10">
        <v>721.73829999999998</v>
      </c>
      <c r="C113" s="257">
        <v>594.27</v>
      </c>
      <c r="D113" s="257">
        <v>931.01</v>
      </c>
      <c r="E113" s="10">
        <v>862.14509999999996</v>
      </c>
      <c r="F113" s="10">
        <v>613.2713</v>
      </c>
      <c r="G113" s="10">
        <v>632.86149999999998</v>
      </c>
      <c r="H113" s="10">
        <v>753.53499999999997</v>
      </c>
      <c r="I113" s="10">
        <v>597.37530000000004</v>
      </c>
      <c r="J113" s="10">
        <v>723.14319999999998</v>
      </c>
      <c r="K113" s="10">
        <v>482.5247</v>
      </c>
      <c r="L113" s="10">
        <v>576.66660000000002</v>
      </c>
      <c r="M113" s="10">
        <v>516.44410000000005</v>
      </c>
      <c r="N113" s="10"/>
      <c r="O113" s="10"/>
      <c r="P113" s="10">
        <f t="shared" si="7"/>
        <v>108.61009999999999</v>
      </c>
      <c r="Q113" s="173">
        <f t="shared" si="8"/>
        <v>9.7926168911981845E-2</v>
      </c>
      <c r="T113" s="205">
        <v>44031</v>
      </c>
      <c r="U113">
        <f t="shared" si="10"/>
        <v>65.61257272727272</v>
      </c>
      <c r="V113">
        <f t="shared" si="10"/>
        <v>54.024545454545454</v>
      </c>
      <c r="W113">
        <f t="shared" si="10"/>
        <v>84.63727272727273</v>
      </c>
      <c r="X113">
        <f t="shared" si="10"/>
        <v>78.376827272727269</v>
      </c>
      <c r="Y113">
        <f t="shared" si="10"/>
        <v>55.751936363636361</v>
      </c>
      <c r="Z113">
        <f t="shared" si="10"/>
        <v>57.532863636363636</v>
      </c>
      <c r="AA113">
        <f t="shared" si="9"/>
        <v>68.503181818181815</v>
      </c>
      <c r="AB113">
        <f t="shared" si="9"/>
        <v>54.30684545454546</v>
      </c>
      <c r="AC113">
        <f t="shared" si="9"/>
        <v>65.740290909090902</v>
      </c>
      <c r="AD113">
        <f t="shared" si="9"/>
        <v>43.865881818181819</v>
      </c>
      <c r="AE113">
        <f t="shared" si="9"/>
        <v>52.424236363636368</v>
      </c>
      <c r="AF113">
        <f t="shared" si="9"/>
        <v>46.949463636363639</v>
      </c>
    </row>
    <row r="114" spans="1:32">
      <c r="A114" s="205">
        <v>44032</v>
      </c>
      <c r="B114" s="10">
        <v>724.51480000000004</v>
      </c>
      <c r="C114" s="257">
        <v>596.20920000000001</v>
      </c>
      <c r="D114" s="257">
        <v>931.87</v>
      </c>
      <c r="E114" s="10">
        <v>866.16340000000002</v>
      </c>
      <c r="F114" s="10">
        <v>616.76589999999999</v>
      </c>
      <c r="G114" s="10">
        <v>637.7636</v>
      </c>
      <c r="H114" s="10">
        <v>758.01949999999999</v>
      </c>
      <c r="I114" s="10">
        <v>601.59360000000004</v>
      </c>
      <c r="J114" s="10">
        <v>726.53049999999996</v>
      </c>
      <c r="K114" s="10">
        <v>486.30459999999999</v>
      </c>
      <c r="L114" s="10">
        <v>578.79300000000001</v>
      </c>
      <c r="M114" s="10">
        <v>518.18169999999998</v>
      </c>
      <c r="N114" s="10"/>
      <c r="O114" s="10"/>
      <c r="P114" s="10">
        <f t="shared" si="7"/>
        <v>108.14390000000003</v>
      </c>
      <c r="Q114" s="173">
        <f t="shared" si="8"/>
        <v>9.7505828815188253E-2</v>
      </c>
      <c r="T114" s="205">
        <v>44032</v>
      </c>
      <c r="U114">
        <f t="shared" si="10"/>
        <v>65.864981818181818</v>
      </c>
      <c r="V114">
        <f t="shared" si="10"/>
        <v>54.200836363636363</v>
      </c>
      <c r="W114">
        <f t="shared" si="10"/>
        <v>84.715454545454548</v>
      </c>
      <c r="X114">
        <f t="shared" si="10"/>
        <v>78.742127272727274</v>
      </c>
      <c r="Y114">
        <f t="shared" si="10"/>
        <v>56.069627272727274</v>
      </c>
      <c r="Z114">
        <f t="shared" si="10"/>
        <v>57.978509090909093</v>
      </c>
      <c r="AA114">
        <f t="shared" si="9"/>
        <v>68.910863636363629</v>
      </c>
      <c r="AB114">
        <f t="shared" si="9"/>
        <v>54.690327272727274</v>
      </c>
      <c r="AC114">
        <f t="shared" si="9"/>
        <v>66.048227272727274</v>
      </c>
      <c r="AD114">
        <f t="shared" si="9"/>
        <v>44.209509090909087</v>
      </c>
      <c r="AE114">
        <f t="shared" si="9"/>
        <v>52.617545454545457</v>
      </c>
      <c r="AF114">
        <f t="shared" si="9"/>
        <v>47.107427272727271</v>
      </c>
    </row>
    <row r="115" spans="1:32">
      <c r="A115" s="205">
        <v>44033</v>
      </c>
      <c r="B115" s="10">
        <v>727.60829999999999</v>
      </c>
      <c r="C115" s="257">
        <v>598.06610000000001</v>
      </c>
      <c r="D115" s="257">
        <v>932.18</v>
      </c>
      <c r="E115" s="10">
        <v>870.38499999999999</v>
      </c>
      <c r="F115" s="10">
        <v>621.44410000000005</v>
      </c>
      <c r="G115" s="10">
        <v>641.94709999999998</v>
      </c>
      <c r="H115" s="10">
        <v>762.22739999999999</v>
      </c>
      <c r="I115" s="10">
        <v>605.452</v>
      </c>
      <c r="J115" s="10">
        <v>729.04039999999998</v>
      </c>
      <c r="K115" s="10">
        <v>490.24439999999998</v>
      </c>
      <c r="L115" s="10">
        <v>581.35630000000003</v>
      </c>
      <c r="M115" s="10">
        <v>519.80939999999998</v>
      </c>
      <c r="N115" s="10"/>
      <c r="O115" s="10"/>
      <c r="P115" s="10">
        <f t="shared" si="7"/>
        <v>108.1576</v>
      </c>
      <c r="Q115" s="173">
        <f t="shared" si="8"/>
        <v>9.7518181151794989E-2</v>
      </c>
      <c r="T115" s="205">
        <v>44033</v>
      </c>
      <c r="U115">
        <f t="shared" si="10"/>
        <v>66.146209090909096</v>
      </c>
      <c r="V115">
        <f t="shared" si="10"/>
        <v>54.369645454545456</v>
      </c>
      <c r="W115">
        <f t="shared" si="10"/>
        <v>84.743636363636355</v>
      </c>
      <c r="X115">
        <f t="shared" si="10"/>
        <v>79.12590909090909</v>
      </c>
      <c r="Y115">
        <f t="shared" si="10"/>
        <v>56.494918181818186</v>
      </c>
      <c r="Z115">
        <f t="shared" si="10"/>
        <v>58.358827272727268</v>
      </c>
      <c r="AA115">
        <f t="shared" si="9"/>
        <v>69.293400000000005</v>
      </c>
      <c r="AB115">
        <f t="shared" si="9"/>
        <v>55.041090909090912</v>
      </c>
      <c r="AC115">
        <f t="shared" si="9"/>
        <v>66.276399999999995</v>
      </c>
      <c r="AD115">
        <f t="shared" si="9"/>
        <v>44.567672727272729</v>
      </c>
      <c r="AE115">
        <f t="shared" si="9"/>
        <v>52.850572727272727</v>
      </c>
      <c r="AF115">
        <f t="shared" si="9"/>
        <v>47.255400000000002</v>
      </c>
    </row>
    <row r="116" spans="1:32">
      <c r="A116" s="205">
        <v>44034</v>
      </c>
      <c r="B116" s="10">
        <v>731.41840000000002</v>
      </c>
      <c r="C116" s="257">
        <v>599.57579999999996</v>
      </c>
      <c r="D116" s="257">
        <v>932.67</v>
      </c>
      <c r="E116" s="10">
        <v>873.22339999999997</v>
      </c>
      <c r="F116" s="10">
        <v>626.26279999999997</v>
      </c>
      <c r="G116" s="10">
        <v>647.28120000000001</v>
      </c>
      <c r="H116" s="10">
        <v>766.85670000000005</v>
      </c>
      <c r="I116" s="10">
        <v>608.98410000000001</v>
      </c>
      <c r="J116" s="10">
        <v>731.66369999999995</v>
      </c>
      <c r="K116" s="10">
        <v>493.74970000000002</v>
      </c>
      <c r="L116" s="10">
        <v>584.15250000000003</v>
      </c>
      <c r="M116" s="10">
        <v>521.67449999999997</v>
      </c>
      <c r="N116" s="10"/>
      <c r="O116" s="10"/>
      <c r="P116" s="10">
        <f t="shared" si="7"/>
        <v>106.36669999999992</v>
      </c>
      <c r="Q116" s="173">
        <f t="shared" si="8"/>
        <v>9.5903451251864169E-2</v>
      </c>
      <c r="T116" s="205">
        <v>44034</v>
      </c>
      <c r="U116">
        <f t="shared" si="10"/>
        <v>66.492581818181819</v>
      </c>
      <c r="V116">
        <f t="shared" si="10"/>
        <v>54.506890909090906</v>
      </c>
      <c r="W116">
        <f t="shared" si="10"/>
        <v>84.788181818181812</v>
      </c>
      <c r="X116">
        <f t="shared" si="10"/>
        <v>79.383945454545454</v>
      </c>
      <c r="Y116">
        <f t="shared" si="10"/>
        <v>56.932981818181815</v>
      </c>
      <c r="Z116">
        <f t="shared" si="10"/>
        <v>58.843745454545456</v>
      </c>
      <c r="AA116">
        <f t="shared" si="9"/>
        <v>69.714245454545463</v>
      </c>
      <c r="AB116">
        <f t="shared" si="9"/>
        <v>55.362190909090913</v>
      </c>
      <c r="AC116">
        <f t="shared" si="9"/>
        <v>66.51488181818182</v>
      </c>
      <c r="AD116">
        <f t="shared" si="9"/>
        <v>44.886336363636367</v>
      </c>
      <c r="AE116">
        <f t="shared" si="9"/>
        <v>53.104772727272731</v>
      </c>
      <c r="AF116">
        <f t="shared" si="9"/>
        <v>47.42495454545454</v>
      </c>
    </row>
    <row r="117" spans="1:32">
      <c r="A117" s="205">
        <v>44035</v>
      </c>
      <c r="B117" s="10">
        <v>736.18799999999999</v>
      </c>
      <c r="C117" s="257">
        <v>603.53229999999996</v>
      </c>
      <c r="D117" s="257">
        <v>933.12</v>
      </c>
      <c r="E117" s="10">
        <v>876.17560000000003</v>
      </c>
      <c r="F117" s="10">
        <v>629.95960000000002</v>
      </c>
      <c r="G117" s="10">
        <v>652.58730000000003</v>
      </c>
      <c r="H117" s="10">
        <v>772.47029999999995</v>
      </c>
      <c r="I117" s="10">
        <v>612.70150000000001</v>
      </c>
      <c r="J117" s="10">
        <v>734.28039999999999</v>
      </c>
      <c r="K117" s="10">
        <v>497.03820000000002</v>
      </c>
      <c r="L117" s="10">
        <v>586.37909999999999</v>
      </c>
      <c r="M117" s="10">
        <v>523.83330000000001</v>
      </c>
      <c r="N117" s="10"/>
      <c r="O117" s="10"/>
      <c r="P117" s="10">
        <f t="shared" si="7"/>
        <v>103.70530000000008</v>
      </c>
      <c r="Q117" s="173">
        <f t="shared" si="8"/>
        <v>9.3503852080679045E-2</v>
      </c>
      <c r="T117" s="205">
        <v>44035</v>
      </c>
      <c r="U117">
        <f t="shared" si="10"/>
        <v>66.926181818181817</v>
      </c>
      <c r="V117">
        <f t="shared" si="10"/>
        <v>54.866572727272725</v>
      </c>
      <c r="W117">
        <f t="shared" si="10"/>
        <v>84.829090909090908</v>
      </c>
      <c r="X117">
        <f t="shared" si="10"/>
        <v>79.652327272727277</v>
      </c>
      <c r="Y117">
        <f t="shared" si="10"/>
        <v>57.269054545454544</v>
      </c>
      <c r="Z117">
        <f t="shared" si="10"/>
        <v>59.326118181818181</v>
      </c>
      <c r="AA117">
        <f t="shared" si="9"/>
        <v>70.224572727272729</v>
      </c>
      <c r="AB117">
        <f t="shared" si="9"/>
        <v>55.700136363636368</v>
      </c>
      <c r="AC117">
        <f t="shared" si="9"/>
        <v>66.752763636363639</v>
      </c>
      <c r="AD117">
        <f t="shared" si="9"/>
        <v>45.185290909090909</v>
      </c>
      <c r="AE117">
        <f t="shared" si="9"/>
        <v>53.307190909090906</v>
      </c>
      <c r="AF117">
        <f t="shared" si="9"/>
        <v>47.62120909090909</v>
      </c>
    </row>
    <row r="118" spans="1:32">
      <c r="A118" s="205">
        <v>44036</v>
      </c>
      <c r="B118" s="10">
        <v>741.3057</v>
      </c>
      <c r="C118" s="257">
        <v>608.16700000000003</v>
      </c>
      <c r="D118" s="257">
        <v>933.88</v>
      </c>
      <c r="E118" s="10">
        <v>879.73109999999997</v>
      </c>
      <c r="F118" s="10">
        <v>633.23019999999997</v>
      </c>
      <c r="G118" s="10">
        <v>656.36609999999996</v>
      </c>
      <c r="H118" s="10">
        <v>777.77260000000001</v>
      </c>
      <c r="I118" s="10">
        <v>616.83450000000005</v>
      </c>
      <c r="J118" s="10">
        <v>736.90959999999995</v>
      </c>
      <c r="K118" s="10">
        <v>500.28649999999999</v>
      </c>
      <c r="L118" s="10">
        <v>588.40210000000002</v>
      </c>
      <c r="M118" s="10">
        <v>525.88589999999999</v>
      </c>
      <c r="N118" s="10"/>
      <c r="O118" s="10"/>
      <c r="P118" s="10">
        <f t="shared" si="7"/>
        <v>101.95849999999996</v>
      </c>
      <c r="Q118" s="173">
        <f t="shared" si="8"/>
        <v>9.1928884081796239E-2</v>
      </c>
      <c r="T118" s="205">
        <v>44036</v>
      </c>
      <c r="U118">
        <f t="shared" si="10"/>
        <v>67.39142727272727</v>
      </c>
      <c r="V118">
        <f t="shared" si="10"/>
        <v>55.287909090909096</v>
      </c>
      <c r="W118">
        <f t="shared" si="10"/>
        <v>84.898181818181811</v>
      </c>
      <c r="X118">
        <f t="shared" si="10"/>
        <v>79.975554545454543</v>
      </c>
      <c r="Y118">
        <f t="shared" si="10"/>
        <v>57.566381818181817</v>
      </c>
      <c r="Z118">
        <f t="shared" si="10"/>
        <v>59.669645454545453</v>
      </c>
      <c r="AA118">
        <f t="shared" si="9"/>
        <v>70.706599999999995</v>
      </c>
      <c r="AB118">
        <f t="shared" si="9"/>
        <v>56.075863636363643</v>
      </c>
      <c r="AC118">
        <f t="shared" si="9"/>
        <v>66.991781818181821</v>
      </c>
      <c r="AD118">
        <f t="shared" si="9"/>
        <v>45.480590909090907</v>
      </c>
      <c r="AE118">
        <f t="shared" si="9"/>
        <v>53.491100000000003</v>
      </c>
      <c r="AF118">
        <f t="shared" si="9"/>
        <v>47.807809090909089</v>
      </c>
    </row>
    <row r="119" spans="1:32">
      <c r="A119" s="205">
        <v>44037</v>
      </c>
      <c r="B119" s="10">
        <v>745.62390000000005</v>
      </c>
      <c r="C119" s="257">
        <v>612.67319999999995</v>
      </c>
      <c r="D119" s="257">
        <v>934.4</v>
      </c>
      <c r="E119" s="10">
        <v>882.77610000000004</v>
      </c>
      <c r="F119" s="10">
        <v>636.63940000000002</v>
      </c>
      <c r="G119" s="10">
        <v>660.34969999999998</v>
      </c>
      <c r="H119" s="10">
        <v>782.15419999999995</v>
      </c>
      <c r="I119" s="10">
        <v>621.66510000000005</v>
      </c>
      <c r="J119" s="10">
        <v>739.82709999999997</v>
      </c>
      <c r="K119" s="10">
        <v>503.61950000000002</v>
      </c>
      <c r="L119" s="10">
        <v>590.38130000000001</v>
      </c>
      <c r="M119" s="10">
        <v>527.48109999999997</v>
      </c>
      <c r="N119" s="10"/>
      <c r="O119" s="10"/>
      <c r="P119" s="10">
        <f t="shared" si="7"/>
        <v>100.6219000000001</v>
      </c>
      <c r="Q119" s="173">
        <f t="shared" si="8"/>
        <v>9.072376487678914E-2</v>
      </c>
      <c r="T119" s="205">
        <v>44037</v>
      </c>
      <c r="U119">
        <f t="shared" si="10"/>
        <v>67.783990909090917</v>
      </c>
      <c r="V119">
        <f t="shared" si="10"/>
        <v>55.697563636363633</v>
      </c>
      <c r="W119">
        <f t="shared" si="10"/>
        <v>84.945454545454538</v>
      </c>
      <c r="X119">
        <f t="shared" si="10"/>
        <v>80.252372727272729</v>
      </c>
      <c r="Y119">
        <f t="shared" si="10"/>
        <v>57.876309090909096</v>
      </c>
      <c r="Z119">
        <f t="shared" si="10"/>
        <v>60.031790909090908</v>
      </c>
      <c r="AA119">
        <f t="shared" si="9"/>
        <v>71.104927272727267</v>
      </c>
      <c r="AB119">
        <f t="shared" si="9"/>
        <v>56.515009090909096</v>
      </c>
      <c r="AC119">
        <f t="shared" si="9"/>
        <v>67.257009090909094</v>
      </c>
      <c r="AD119">
        <f t="shared" si="9"/>
        <v>45.783590909090911</v>
      </c>
      <c r="AE119">
        <f t="shared" si="9"/>
        <v>53.671027272727272</v>
      </c>
      <c r="AF119">
        <f t="shared" si="9"/>
        <v>47.952827272727269</v>
      </c>
    </row>
    <row r="120" spans="1:32">
      <c r="A120" s="205">
        <v>44038</v>
      </c>
      <c r="B120" s="10">
        <v>749.63679999999999</v>
      </c>
      <c r="C120" s="257">
        <v>616.21730000000002</v>
      </c>
      <c r="D120" s="257">
        <v>937.78</v>
      </c>
      <c r="E120" s="10">
        <v>885.57449999999994</v>
      </c>
      <c r="F120" s="10">
        <v>640.09339999999997</v>
      </c>
      <c r="G120" s="10">
        <v>665.26350000000002</v>
      </c>
      <c r="H120" s="10">
        <v>785.99480000000005</v>
      </c>
      <c r="I120" s="10">
        <v>626.49559999999997</v>
      </c>
      <c r="J120" s="10">
        <v>743.09180000000003</v>
      </c>
      <c r="K120" s="10">
        <v>507.11070000000001</v>
      </c>
      <c r="L120" s="10">
        <v>592.84220000000005</v>
      </c>
      <c r="M120" s="10">
        <v>528.97040000000004</v>
      </c>
      <c r="N120" s="10"/>
      <c r="O120" s="10"/>
      <c r="P120" s="10">
        <f t="shared" si="7"/>
        <v>99.579699999999889</v>
      </c>
      <c r="Q120" s="173">
        <f t="shared" si="8"/>
        <v>8.9784085664265739E-2</v>
      </c>
      <c r="T120" s="205">
        <v>44038</v>
      </c>
      <c r="U120">
        <f t="shared" si="10"/>
        <v>68.148799999999994</v>
      </c>
      <c r="V120">
        <f t="shared" si="10"/>
        <v>56.019754545454546</v>
      </c>
      <c r="W120">
        <f t="shared" si="10"/>
        <v>85.25272727272727</v>
      </c>
      <c r="X120">
        <f t="shared" si="10"/>
        <v>80.506772727272718</v>
      </c>
      <c r="Y120">
        <f t="shared" si="10"/>
        <v>58.190309090909089</v>
      </c>
      <c r="Z120">
        <f t="shared" si="10"/>
        <v>60.478500000000004</v>
      </c>
      <c r="AA120">
        <f t="shared" si="9"/>
        <v>71.454072727272731</v>
      </c>
      <c r="AB120">
        <f t="shared" si="9"/>
        <v>56.954145454545454</v>
      </c>
      <c r="AC120">
        <f t="shared" si="9"/>
        <v>67.55380000000001</v>
      </c>
      <c r="AD120">
        <f t="shared" si="9"/>
        <v>46.100972727272726</v>
      </c>
      <c r="AE120">
        <f t="shared" si="9"/>
        <v>53.894745454545458</v>
      </c>
      <c r="AF120">
        <f t="shared" si="9"/>
        <v>48.088218181818185</v>
      </c>
    </row>
    <row r="121" spans="1:32">
      <c r="A121" s="205">
        <v>44039</v>
      </c>
      <c r="B121" s="10">
        <v>753.50250000000005</v>
      </c>
      <c r="C121" s="257">
        <v>619.7002</v>
      </c>
      <c r="D121" s="257">
        <v>940.12</v>
      </c>
      <c r="E121" s="10">
        <v>889.46550000000002</v>
      </c>
      <c r="F121" s="10">
        <v>643.73519999999996</v>
      </c>
      <c r="G121" s="10">
        <v>669.72810000000004</v>
      </c>
      <c r="H121" s="10">
        <v>790.07849999999996</v>
      </c>
      <c r="I121" s="10">
        <v>630.96950000000004</v>
      </c>
      <c r="J121" s="10">
        <v>746.59559999999999</v>
      </c>
      <c r="K121" s="10">
        <v>510.99919999999997</v>
      </c>
      <c r="L121" s="10">
        <v>595.54150000000004</v>
      </c>
      <c r="M121" s="10">
        <v>530.63940000000002</v>
      </c>
      <c r="N121" s="10"/>
      <c r="O121" s="10"/>
      <c r="P121" s="10">
        <f t="shared" si="7"/>
        <v>99.387000000000057</v>
      </c>
      <c r="Q121" s="173">
        <f t="shared" si="8"/>
        <v>8.9610341484402889E-2</v>
      </c>
      <c r="T121" s="205">
        <v>44039</v>
      </c>
      <c r="U121">
        <f t="shared" si="10"/>
        <v>68.500227272727273</v>
      </c>
      <c r="V121">
        <f t="shared" si="10"/>
        <v>56.33638181818182</v>
      </c>
      <c r="W121">
        <f t="shared" si="10"/>
        <v>85.465454545454548</v>
      </c>
      <c r="X121">
        <f t="shared" si="10"/>
        <v>80.860500000000002</v>
      </c>
      <c r="Y121">
        <f t="shared" si="10"/>
        <v>58.521381818181816</v>
      </c>
      <c r="Z121">
        <f t="shared" si="10"/>
        <v>60.884372727272734</v>
      </c>
      <c r="AA121">
        <f t="shared" si="9"/>
        <v>71.825318181818176</v>
      </c>
      <c r="AB121">
        <f t="shared" si="9"/>
        <v>57.360863636363639</v>
      </c>
      <c r="AC121">
        <f t="shared" si="9"/>
        <v>67.872327272727276</v>
      </c>
      <c r="AD121">
        <f t="shared" si="9"/>
        <v>46.454472727272723</v>
      </c>
      <c r="AE121">
        <f t="shared" si="9"/>
        <v>54.140136363636366</v>
      </c>
      <c r="AF121">
        <f t="shared" si="9"/>
        <v>48.239945454545456</v>
      </c>
    </row>
    <row r="122" spans="1:32">
      <c r="A122" s="205">
        <v>44040</v>
      </c>
      <c r="B122" s="10">
        <v>757.33690000000001</v>
      </c>
      <c r="C122" s="257">
        <v>623.71820000000002</v>
      </c>
      <c r="D122" s="257">
        <v>943.33</v>
      </c>
      <c r="E122" s="10">
        <v>893.78989999999999</v>
      </c>
      <c r="F122" s="10">
        <v>648.52380000000005</v>
      </c>
      <c r="G122" s="10">
        <v>674.70590000000004</v>
      </c>
      <c r="H122" s="10">
        <v>793.97910000000002</v>
      </c>
      <c r="I122" s="10">
        <v>635.17579999999998</v>
      </c>
      <c r="J122" s="10">
        <v>749.4221</v>
      </c>
      <c r="K122" s="10">
        <v>515.15329999999994</v>
      </c>
      <c r="L122" s="10">
        <v>598.42529999999999</v>
      </c>
      <c r="M122" s="10">
        <v>532.6146</v>
      </c>
      <c r="N122" s="10"/>
      <c r="O122" s="10"/>
      <c r="P122" s="10">
        <f t="shared" si="7"/>
        <v>99.810799999999972</v>
      </c>
      <c r="Q122" s="173">
        <f t="shared" si="8"/>
        <v>8.9992452451844132E-2</v>
      </c>
      <c r="T122" s="205">
        <v>44040</v>
      </c>
      <c r="U122">
        <f t="shared" si="10"/>
        <v>68.848809090909086</v>
      </c>
      <c r="V122">
        <f t="shared" si="10"/>
        <v>56.701654545454545</v>
      </c>
      <c r="W122">
        <f t="shared" si="10"/>
        <v>85.757272727272735</v>
      </c>
      <c r="X122">
        <f t="shared" si="10"/>
        <v>81.253627272727272</v>
      </c>
      <c r="Y122">
        <f t="shared" si="10"/>
        <v>58.956709090909094</v>
      </c>
      <c r="Z122">
        <f t="shared" si="10"/>
        <v>61.336900000000007</v>
      </c>
      <c r="AA122">
        <f t="shared" si="9"/>
        <v>72.179918181818181</v>
      </c>
      <c r="AB122">
        <f t="shared" si="9"/>
        <v>57.743254545454541</v>
      </c>
      <c r="AC122">
        <f t="shared" si="9"/>
        <v>68.129281818181823</v>
      </c>
      <c r="AD122">
        <f t="shared" si="9"/>
        <v>46.832118181818174</v>
      </c>
      <c r="AE122">
        <f t="shared" si="9"/>
        <v>54.402299999999997</v>
      </c>
      <c r="AF122">
        <f t="shared" si="9"/>
        <v>48.419509090909088</v>
      </c>
    </row>
    <row r="123" spans="1:32">
      <c r="A123" s="205">
        <v>44041</v>
      </c>
      <c r="B123" s="10">
        <v>761.05740000000003</v>
      </c>
      <c r="C123" s="257">
        <v>627.87239999999997</v>
      </c>
      <c r="D123" s="257">
        <v>945.37</v>
      </c>
      <c r="E123" s="10">
        <v>897.13059999999996</v>
      </c>
      <c r="F123" s="10">
        <v>653.51909999999998</v>
      </c>
      <c r="G123" s="10">
        <v>680.18769999999995</v>
      </c>
      <c r="H123" s="10">
        <v>798.30730000000005</v>
      </c>
      <c r="I123" s="10">
        <v>639.24390000000005</v>
      </c>
      <c r="J123" s="10">
        <v>752.41489999999999</v>
      </c>
      <c r="K123" s="10">
        <v>518.65909999999997</v>
      </c>
      <c r="L123" s="10">
        <v>601.34320000000002</v>
      </c>
      <c r="M123" s="10">
        <v>534.25139999999999</v>
      </c>
      <c r="N123" s="10"/>
      <c r="O123" s="10"/>
      <c r="P123" s="10">
        <f t="shared" si="7"/>
        <v>98.823299999999904</v>
      </c>
      <c r="Q123" s="173">
        <f t="shared" si="8"/>
        <v>8.9102092422706974E-2</v>
      </c>
      <c r="T123" s="205">
        <v>44041</v>
      </c>
      <c r="U123">
        <f t="shared" si="10"/>
        <v>69.187036363636366</v>
      </c>
      <c r="V123">
        <f t="shared" si="10"/>
        <v>57.079309090909085</v>
      </c>
      <c r="W123">
        <f t="shared" si="10"/>
        <v>85.942727272727268</v>
      </c>
      <c r="X123">
        <f t="shared" si="10"/>
        <v>81.557327272727264</v>
      </c>
      <c r="Y123">
        <f t="shared" si="10"/>
        <v>59.410827272727268</v>
      </c>
      <c r="Z123">
        <f t="shared" si="10"/>
        <v>61.835245454545451</v>
      </c>
      <c r="AA123">
        <f t="shared" si="9"/>
        <v>72.573390909090918</v>
      </c>
      <c r="AB123">
        <f t="shared" si="9"/>
        <v>58.113081818181826</v>
      </c>
      <c r="AC123">
        <f t="shared" si="9"/>
        <v>68.401354545454538</v>
      </c>
      <c r="AD123">
        <f t="shared" si="9"/>
        <v>47.15082727272727</v>
      </c>
      <c r="AE123">
        <f t="shared" si="9"/>
        <v>54.667563636363639</v>
      </c>
      <c r="AF123">
        <f t="shared" si="9"/>
        <v>48.568309090909089</v>
      </c>
    </row>
    <row r="124" spans="1:32">
      <c r="A124" s="205">
        <v>44042</v>
      </c>
      <c r="B124" s="10">
        <v>765.68340000000001</v>
      </c>
      <c r="C124" s="257">
        <v>631.91629999999998</v>
      </c>
      <c r="D124" s="257">
        <v>947.16</v>
      </c>
      <c r="E124" s="10">
        <v>900.69910000000004</v>
      </c>
      <c r="F124" s="10">
        <v>657.92679999999996</v>
      </c>
      <c r="G124" s="10">
        <v>684.04089999999997</v>
      </c>
      <c r="H124" s="10">
        <v>803.22529999999995</v>
      </c>
      <c r="I124" s="10">
        <v>643.0634</v>
      </c>
      <c r="J124" s="10">
        <v>755.42460000000005</v>
      </c>
      <c r="K124" s="10">
        <v>522.25360000000001</v>
      </c>
      <c r="L124" s="10">
        <v>604.55020000000002</v>
      </c>
      <c r="M124" s="10">
        <v>536.40359999999998</v>
      </c>
      <c r="N124" s="10"/>
      <c r="O124" s="10"/>
      <c r="P124" s="10">
        <f t="shared" si="7"/>
        <v>97.473800000000097</v>
      </c>
      <c r="Q124" s="173">
        <f t="shared" si="8"/>
        <v>8.7885342185420573E-2</v>
      </c>
      <c r="T124" s="205">
        <v>44042</v>
      </c>
      <c r="U124">
        <f t="shared" si="10"/>
        <v>69.607581818181814</v>
      </c>
      <c r="V124">
        <f t="shared" si="10"/>
        <v>57.446936363636361</v>
      </c>
      <c r="W124">
        <f t="shared" si="10"/>
        <v>86.105454545454549</v>
      </c>
      <c r="X124">
        <f t="shared" si="10"/>
        <v>81.881736363636364</v>
      </c>
      <c r="Y124">
        <f t="shared" si="10"/>
        <v>59.811527272727268</v>
      </c>
      <c r="Z124">
        <f t="shared" si="10"/>
        <v>62.185536363636359</v>
      </c>
      <c r="AA124">
        <f t="shared" si="9"/>
        <v>73.020481818181807</v>
      </c>
      <c r="AB124">
        <f t="shared" si="9"/>
        <v>58.460309090909092</v>
      </c>
      <c r="AC124">
        <f t="shared" si="9"/>
        <v>68.674963636363643</v>
      </c>
      <c r="AD124">
        <f t="shared" si="9"/>
        <v>47.477600000000002</v>
      </c>
      <c r="AE124">
        <f t="shared" si="9"/>
        <v>54.959109090909095</v>
      </c>
      <c r="AF124">
        <f t="shared" si="9"/>
        <v>48.763963636363634</v>
      </c>
    </row>
    <row r="125" spans="1:32">
      <c r="A125" s="205">
        <v>44043</v>
      </c>
      <c r="B125" s="10">
        <v>769.92129999999997</v>
      </c>
      <c r="C125" s="257">
        <v>636.43499999999995</v>
      </c>
      <c r="D125" s="257">
        <v>945.41</v>
      </c>
      <c r="E125" s="10">
        <v>904.56309999999996</v>
      </c>
      <c r="F125" s="10">
        <v>662.53300000000002</v>
      </c>
      <c r="G125" s="10">
        <v>689.61310000000003</v>
      </c>
      <c r="H125" s="10">
        <v>808.6875</v>
      </c>
      <c r="I125" s="10">
        <v>647.25250000000005</v>
      </c>
      <c r="J125" s="10">
        <v>758.19619999999998</v>
      </c>
      <c r="K125" s="10">
        <v>525.71730000000002</v>
      </c>
      <c r="L125" s="10">
        <v>607.20320000000004</v>
      </c>
      <c r="M125" s="10">
        <v>538.70240000000001</v>
      </c>
      <c r="N125" s="10"/>
      <c r="O125" s="10"/>
      <c r="P125" s="10">
        <f t="shared" si="7"/>
        <v>95.875599999999963</v>
      </c>
      <c r="Q125" s="173">
        <f t="shared" si="8"/>
        <v>8.6444356465352715E-2</v>
      </c>
      <c r="T125" s="205">
        <v>44043</v>
      </c>
      <c r="U125">
        <f t="shared" si="10"/>
        <v>69.992845454545446</v>
      </c>
      <c r="V125">
        <f t="shared" si="10"/>
        <v>57.857727272727267</v>
      </c>
      <c r="W125">
        <f t="shared" si="10"/>
        <v>85.946363636363628</v>
      </c>
      <c r="X125">
        <f t="shared" si="10"/>
        <v>82.233009090909093</v>
      </c>
      <c r="Y125">
        <f t="shared" si="10"/>
        <v>60.230272727272727</v>
      </c>
      <c r="Z125">
        <f t="shared" si="10"/>
        <v>62.692100000000003</v>
      </c>
      <c r="AA125">
        <f t="shared" si="9"/>
        <v>73.517045454545453</v>
      </c>
      <c r="AB125">
        <f t="shared" si="9"/>
        <v>58.841136363636366</v>
      </c>
      <c r="AC125">
        <f t="shared" si="9"/>
        <v>68.926927272727269</v>
      </c>
      <c r="AD125">
        <f t="shared" si="9"/>
        <v>47.79248181818182</v>
      </c>
      <c r="AE125">
        <f t="shared" si="9"/>
        <v>55.20029090909091</v>
      </c>
      <c r="AF125">
        <f t="shared" si="9"/>
        <v>48.972945454545453</v>
      </c>
    </row>
    <row r="126" spans="1:32">
      <c r="A126" s="205">
        <v>44044</v>
      </c>
      <c r="B126" s="10">
        <v>774.34119999999996</v>
      </c>
      <c r="C126" s="257">
        <v>640.27620000000002</v>
      </c>
      <c r="D126" s="257">
        <v>951.58</v>
      </c>
      <c r="E126" s="10">
        <v>906.72230000000002</v>
      </c>
      <c r="F126" s="10">
        <v>666.78989999999999</v>
      </c>
      <c r="G126" s="10">
        <v>692.76779999999997</v>
      </c>
      <c r="H126" s="10">
        <v>812.92470000000003</v>
      </c>
      <c r="I126" s="10">
        <v>651.95619999999997</v>
      </c>
      <c r="J126" s="10">
        <v>761.19860000000006</v>
      </c>
      <c r="K126" s="10">
        <v>529.24540000000002</v>
      </c>
      <c r="L126" s="10">
        <v>609.81179999999995</v>
      </c>
      <c r="M126" s="10">
        <v>540.11099999999999</v>
      </c>
      <c r="N126" s="10"/>
      <c r="O126" s="10"/>
      <c r="P126" s="10">
        <f t="shared" si="7"/>
        <v>93.797599999999989</v>
      </c>
      <c r="Q126" s="173">
        <f t="shared" si="8"/>
        <v>8.457076847492552E-2</v>
      </c>
      <c r="T126" s="205">
        <v>44044</v>
      </c>
      <c r="U126">
        <f t="shared" si="10"/>
        <v>70.394654545454543</v>
      </c>
      <c r="V126">
        <f t="shared" si="10"/>
        <v>58.206927272727278</v>
      </c>
      <c r="W126">
        <f t="shared" si="10"/>
        <v>86.507272727272735</v>
      </c>
      <c r="X126">
        <f t="shared" si="10"/>
        <v>82.429299999999998</v>
      </c>
      <c r="Y126">
        <f t="shared" si="10"/>
        <v>60.617263636363639</v>
      </c>
      <c r="Z126">
        <f t="shared" si="10"/>
        <v>62.978890909090907</v>
      </c>
      <c r="AA126">
        <f t="shared" si="9"/>
        <v>73.902245454545451</v>
      </c>
      <c r="AB126">
        <f t="shared" si="9"/>
        <v>59.268745454545453</v>
      </c>
      <c r="AC126">
        <f t="shared" si="9"/>
        <v>69.199872727272734</v>
      </c>
      <c r="AD126">
        <f t="shared" si="9"/>
        <v>48.113218181818183</v>
      </c>
      <c r="AE126">
        <f t="shared" si="9"/>
        <v>55.437436363636358</v>
      </c>
      <c r="AF126">
        <f t="shared" si="9"/>
        <v>49.100999999999999</v>
      </c>
    </row>
    <row r="127" spans="1:32">
      <c r="A127" s="205">
        <v>44045</v>
      </c>
      <c r="B127" s="10">
        <v>778.60109999999997</v>
      </c>
      <c r="C127" s="257">
        <v>644.20280000000002</v>
      </c>
      <c r="D127" s="257">
        <v>954.78</v>
      </c>
      <c r="E127" s="10">
        <v>910.0086</v>
      </c>
      <c r="F127" s="10">
        <v>670.78899999999999</v>
      </c>
      <c r="G127" s="10">
        <v>696.47749999999996</v>
      </c>
      <c r="H127" s="10">
        <v>816.89710000000002</v>
      </c>
      <c r="I127" s="10">
        <v>656.99940000000004</v>
      </c>
      <c r="J127" s="10">
        <v>764.82950000000005</v>
      </c>
      <c r="K127" s="10">
        <v>533.0367</v>
      </c>
      <c r="L127" s="10">
        <v>612.40200000000004</v>
      </c>
      <c r="M127" s="10">
        <v>541.64430000000004</v>
      </c>
      <c r="N127" s="10"/>
      <c r="O127" s="10"/>
      <c r="P127" s="10">
        <f t="shared" si="7"/>
        <v>93.111499999999978</v>
      </c>
      <c r="Q127" s="173">
        <f t="shared" si="8"/>
        <v>8.3952159851137201E-2</v>
      </c>
      <c r="T127" s="205">
        <v>44045</v>
      </c>
      <c r="U127">
        <f t="shared" si="10"/>
        <v>70.781918181818185</v>
      </c>
      <c r="V127">
        <f t="shared" si="10"/>
        <v>58.563890909090908</v>
      </c>
      <c r="W127">
        <f t="shared" si="10"/>
        <v>86.798181818181817</v>
      </c>
      <c r="X127">
        <f t="shared" si="10"/>
        <v>82.72805454545454</v>
      </c>
      <c r="Y127">
        <f t="shared" si="10"/>
        <v>60.980818181818179</v>
      </c>
      <c r="Z127">
        <f t="shared" si="10"/>
        <v>63.31613636363636</v>
      </c>
      <c r="AA127">
        <f t="shared" si="9"/>
        <v>74.263372727272724</v>
      </c>
      <c r="AB127">
        <f t="shared" si="9"/>
        <v>59.727218181818188</v>
      </c>
      <c r="AC127">
        <f t="shared" si="9"/>
        <v>69.529954545454544</v>
      </c>
      <c r="AD127">
        <f t="shared" si="9"/>
        <v>48.457881818181818</v>
      </c>
      <c r="AE127">
        <f t="shared" si="9"/>
        <v>55.672909090909094</v>
      </c>
      <c r="AF127">
        <f t="shared" si="9"/>
        <v>49.240390909090912</v>
      </c>
    </row>
    <row r="128" spans="1:32">
      <c r="A128" s="205">
        <v>44046</v>
      </c>
      <c r="B128" s="10">
        <v>782.59320000000002</v>
      </c>
      <c r="C128" s="257">
        <v>647.6069</v>
      </c>
      <c r="D128" s="257">
        <v>956.92</v>
      </c>
      <c r="E128" s="10">
        <v>913.86530000000005</v>
      </c>
      <c r="F128" s="10">
        <v>674.93430000000001</v>
      </c>
      <c r="G128" s="10">
        <v>700.83349999999996</v>
      </c>
      <c r="H128" s="10">
        <v>821.29039999999998</v>
      </c>
      <c r="I128" s="10">
        <v>661.68870000000004</v>
      </c>
      <c r="J128" s="10">
        <v>768.47619999999995</v>
      </c>
      <c r="K128" s="10">
        <v>537.02470000000005</v>
      </c>
      <c r="L128" s="10">
        <v>615.22609999999997</v>
      </c>
      <c r="M128" s="10">
        <v>543.12350000000004</v>
      </c>
      <c r="N128" s="10"/>
      <c r="O128" s="10"/>
      <c r="P128" s="10">
        <f t="shared" si="7"/>
        <v>92.574900000000071</v>
      </c>
      <c r="Q128" s="173">
        <f t="shared" si="8"/>
        <v>8.3468344973532255E-2</v>
      </c>
      <c r="T128" s="205">
        <v>44046</v>
      </c>
      <c r="U128">
        <f t="shared" si="10"/>
        <v>71.144836363636372</v>
      </c>
      <c r="V128">
        <f t="shared" si="10"/>
        <v>58.873354545454546</v>
      </c>
      <c r="W128">
        <f t="shared" si="10"/>
        <v>86.992727272727265</v>
      </c>
      <c r="X128">
        <f t="shared" si="10"/>
        <v>83.078663636363643</v>
      </c>
      <c r="Y128">
        <f t="shared" si="10"/>
        <v>61.35766363636364</v>
      </c>
      <c r="Z128">
        <f t="shared" si="10"/>
        <v>63.712136363636361</v>
      </c>
      <c r="AA128">
        <f t="shared" si="9"/>
        <v>74.662763636363636</v>
      </c>
      <c r="AB128">
        <f t="shared" si="9"/>
        <v>60.153518181818185</v>
      </c>
      <c r="AC128">
        <f t="shared" si="9"/>
        <v>69.861472727272727</v>
      </c>
      <c r="AD128">
        <f t="shared" si="9"/>
        <v>48.820427272727279</v>
      </c>
      <c r="AE128">
        <f t="shared" si="9"/>
        <v>55.929645454545451</v>
      </c>
      <c r="AF128">
        <f t="shared" si="9"/>
        <v>49.374863636363642</v>
      </c>
    </row>
    <row r="129" spans="1:32">
      <c r="A129" s="205">
        <v>44047</v>
      </c>
      <c r="B129" s="10">
        <v>785.7038</v>
      </c>
      <c r="C129" s="257">
        <v>650.89549999999997</v>
      </c>
      <c r="D129" s="257">
        <v>958.88</v>
      </c>
      <c r="E129" s="10">
        <v>917.91899999999998</v>
      </c>
      <c r="F129" s="10">
        <v>680.06679999999994</v>
      </c>
      <c r="G129" s="10">
        <v>705.59849999999994</v>
      </c>
      <c r="H129" s="10">
        <v>825.38760000000002</v>
      </c>
      <c r="I129" s="10">
        <v>665.85810000000004</v>
      </c>
      <c r="J129" s="10">
        <v>771.4162</v>
      </c>
      <c r="K129" s="10">
        <v>541.16669999999999</v>
      </c>
      <c r="L129" s="10">
        <v>618.18359999999996</v>
      </c>
      <c r="M129" s="10">
        <v>544.96929999999998</v>
      </c>
      <c r="N129" s="10"/>
      <c r="O129" s="10"/>
      <c r="P129" s="10">
        <f t="shared" si="7"/>
        <v>92.531399999999962</v>
      </c>
      <c r="Q129" s="173">
        <f t="shared" si="8"/>
        <v>8.3429124050729664E-2</v>
      </c>
      <c r="T129" s="205">
        <v>44047</v>
      </c>
      <c r="U129">
        <f t="shared" si="10"/>
        <v>71.427618181818175</v>
      </c>
      <c r="V129">
        <f t="shared" si="10"/>
        <v>59.172318181818177</v>
      </c>
      <c r="W129">
        <f t="shared" si="10"/>
        <v>87.170909090909092</v>
      </c>
      <c r="X129">
        <f t="shared" si="10"/>
        <v>83.447181818181818</v>
      </c>
      <c r="Y129">
        <f t="shared" si="10"/>
        <v>61.824254545454544</v>
      </c>
      <c r="Z129">
        <f t="shared" si="10"/>
        <v>64.145318181818183</v>
      </c>
      <c r="AA129">
        <f t="shared" si="9"/>
        <v>75.035236363636372</v>
      </c>
      <c r="AB129">
        <f t="shared" si="9"/>
        <v>60.532554545454552</v>
      </c>
      <c r="AC129">
        <f t="shared" si="9"/>
        <v>70.128745454545452</v>
      </c>
      <c r="AD129">
        <f t="shared" si="9"/>
        <v>49.19697272727273</v>
      </c>
      <c r="AE129">
        <f t="shared" si="9"/>
        <v>56.198509090909084</v>
      </c>
      <c r="AF129">
        <f t="shared" si="9"/>
        <v>49.542663636363635</v>
      </c>
    </row>
    <row r="130" spans="1:32">
      <c r="A130" s="205">
        <v>44048</v>
      </c>
      <c r="B130" s="10">
        <v>789.7799</v>
      </c>
      <c r="C130" s="257">
        <v>654.60810000000004</v>
      </c>
      <c r="D130" s="257">
        <v>960.68</v>
      </c>
      <c r="E130" s="10">
        <v>921.3184</v>
      </c>
      <c r="F130" s="10">
        <v>685.29349999999999</v>
      </c>
      <c r="G130" s="10">
        <v>710.99249999999995</v>
      </c>
      <c r="H130" s="10">
        <v>829.6481</v>
      </c>
      <c r="I130" s="10">
        <v>669.98360000000002</v>
      </c>
      <c r="J130" s="10">
        <v>774.39269999999999</v>
      </c>
      <c r="K130" s="10">
        <v>542.77760000000001</v>
      </c>
      <c r="L130" s="10">
        <v>621.20979999999997</v>
      </c>
      <c r="M130" s="10">
        <v>546.57669999999996</v>
      </c>
      <c r="N130" s="10"/>
      <c r="O130" s="10"/>
      <c r="P130" s="10">
        <f t="shared" si="7"/>
        <v>91.670299999999997</v>
      </c>
      <c r="Q130" s="173">
        <f t="shared" si="8"/>
        <v>8.2652730105322161E-2</v>
      </c>
      <c r="T130" s="205">
        <v>44048</v>
      </c>
      <c r="U130">
        <f t="shared" si="10"/>
        <v>71.798172727272728</v>
      </c>
      <c r="V130">
        <f t="shared" si="10"/>
        <v>59.509827272727279</v>
      </c>
      <c r="W130">
        <f t="shared" si="10"/>
        <v>87.334545454545449</v>
      </c>
      <c r="X130">
        <f t="shared" si="10"/>
        <v>83.756218181818184</v>
      </c>
      <c r="Y130">
        <f t="shared" si="10"/>
        <v>62.299409090909087</v>
      </c>
      <c r="Z130">
        <f t="shared" si="10"/>
        <v>64.635681818181808</v>
      </c>
      <c r="AA130">
        <f t="shared" si="9"/>
        <v>75.422554545454545</v>
      </c>
      <c r="AB130">
        <f t="shared" si="9"/>
        <v>60.907600000000002</v>
      </c>
      <c r="AC130">
        <f t="shared" si="9"/>
        <v>70.399336363636365</v>
      </c>
      <c r="AD130">
        <f t="shared" si="9"/>
        <v>49.34341818181818</v>
      </c>
      <c r="AE130">
        <f t="shared" si="9"/>
        <v>56.473618181818182</v>
      </c>
      <c r="AF130">
        <f t="shared" si="9"/>
        <v>49.688790909090905</v>
      </c>
    </row>
    <row r="131" spans="1:32">
      <c r="A131" s="205">
        <v>44049</v>
      </c>
      <c r="B131" s="10">
        <v>794.79729999999995</v>
      </c>
      <c r="C131" s="257">
        <v>658.95060000000001</v>
      </c>
      <c r="D131" s="257">
        <v>962.76</v>
      </c>
      <c r="E131" s="10">
        <v>924.6182</v>
      </c>
      <c r="F131" s="10">
        <v>689.25360000000001</v>
      </c>
      <c r="G131" s="10">
        <v>716.53129999999999</v>
      </c>
      <c r="H131" s="10">
        <v>834.39480000000003</v>
      </c>
      <c r="I131" s="10">
        <v>674.22699999999998</v>
      </c>
      <c r="J131" s="10">
        <v>777.43889999999999</v>
      </c>
      <c r="K131" s="10">
        <v>546.34100000000001</v>
      </c>
      <c r="L131" s="10">
        <v>623.89660000000003</v>
      </c>
      <c r="M131" s="10">
        <v>548.30460000000005</v>
      </c>
      <c r="N131" s="10"/>
      <c r="O131" s="10"/>
      <c r="P131" s="10">
        <f t="shared" si="7"/>
        <v>90.22339999999997</v>
      </c>
      <c r="Q131" s="173">
        <f t="shared" si="8"/>
        <v>8.1348161066174332E-2</v>
      </c>
      <c r="T131" s="205">
        <v>44049</v>
      </c>
      <c r="U131">
        <f t="shared" si="10"/>
        <v>72.254300000000001</v>
      </c>
      <c r="V131">
        <f t="shared" si="10"/>
        <v>59.904600000000002</v>
      </c>
      <c r="W131">
        <f t="shared" si="10"/>
        <v>87.523636363636356</v>
      </c>
      <c r="X131">
        <f t="shared" si="10"/>
        <v>84.056200000000004</v>
      </c>
      <c r="Y131">
        <f t="shared" si="10"/>
        <v>62.659418181818182</v>
      </c>
      <c r="Z131">
        <f t="shared" si="10"/>
        <v>65.139209090909091</v>
      </c>
      <c r="AA131">
        <f t="shared" si="9"/>
        <v>75.854072727272737</v>
      </c>
      <c r="AB131">
        <f t="shared" si="9"/>
        <v>61.293363636363637</v>
      </c>
      <c r="AC131">
        <f t="shared" si="9"/>
        <v>70.676263636363629</v>
      </c>
      <c r="AD131">
        <f t="shared" si="9"/>
        <v>49.667363636363639</v>
      </c>
      <c r="AE131">
        <f t="shared" si="9"/>
        <v>56.717872727272727</v>
      </c>
      <c r="AF131">
        <f t="shared" si="9"/>
        <v>49.845872727272734</v>
      </c>
    </row>
    <row r="132" spans="1:32">
      <c r="A132" s="205">
        <v>44050</v>
      </c>
      <c r="B132" s="10">
        <v>799.98609999999996</v>
      </c>
      <c r="C132" s="257">
        <v>663.57659999999998</v>
      </c>
      <c r="D132" s="257">
        <v>965.23</v>
      </c>
      <c r="E132" s="10">
        <v>928.21500000000003</v>
      </c>
      <c r="F132" s="10">
        <v>693.78499999999997</v>
      </c>
      <c r="G132" s="10">
        <v>721.34159999999997</v>
      </c>
      <c r="H132" s="10">
        <v>839.59299999999996</v>
      </c>
      <c r="I132" s="10">
        <v>677.95929999999998</v>
      </c>
      <c r="J132" s="10">
        <v>780.63120000000004</v>
      </c>
      <c r="K132" s="10">
        <v>549.8193</v>
      </c>
      <c r="L132" s="10">
        <v>626.49980000000005</v>
      </c>
      <c r="M132" s="10">
        <v>550.15880000000004</v>
      </c>
      <c r="N132" s="10"/>
      <c r="O132" s="10"/>
      <c r="P132" s="10">
        <f t="shared" si="7"/>
        <v>88.622000000000071</v>
      </c>
      <c r="Q132" s="173">
        <f t="shared" si="8"/>
        <v>7.9904290128797073E-2</v>
      </c>
      <c r="T132" s="205">
        <v>44050</v>
      </c>
      <c r="U132">
        <f t="shared" si="10"/>
        <v>72.726009090909088</v>
      </c>
      <c r="V132">
        <f t="shared" si="10"/>
        <v>60.325145454545456</v>
      </c>
      <c r="W132">
        <f t="shared" si="10"/>
        <v>87.74818181818182</v>
      </c>
      <c r="X132">
        <f t="shared" si="10"/>
        <v>84.383181818181825</v>
      </c>
      <c r="Y132">
        <f t="shared" si="10"/>
        <v>63.071363636363635</v>
      </c>
      <c r="Z132">
        <f t="shared" si="10"/>
        <v>65.576509090909084</v>
      </c>
      <c r="AA132">
        <f t="shared" si="9"/>
        <v>76.326636363636354</v>
      </c>
      <c r="AB132">
        <f t="shared" si="9"/>
        <v>61.632663636363638</v>
      </c>
      <c r="AC132">
        <f t="shared" si="9"/>
        <v>70.96647272727273</v>
      </c>
      <c r="AD132">
        <f t="shared" si="9"/>
        <v>49.98357272727273</v>
      </c>
      <c r="AE132">
        <f t="shared" si="9"/>
        <v>56.954527272727276</v>
      </c>
      <c r="AF132">
        <f t="shared" si="9"/>
        <v>50.014436363636371</v>
      </c>
    </row>
    <row r="133" spans="1:32">
      <c r="A133" s="205">
        <v>44051</v>
      </c>
      <c r="B133" s="10">
        <v>804.21220000000005</v>
      </c>
      <c r="C133" s="257">
        <v>668.15949999999998</v>
      </c>
      <c r="D133" s="257">
        <v>968.53</v>
      </c>
      <c r="E133" s="10">
        <v>931.60910000000001</v>
      </c>
      <c r="F133" s="10">
        <v>697.96619999999996</v>
      </c>
      <c r="G133" s="10">
        <v>725.3424</v>
      </c>
      <c r="H133" s="10">
        <v>844.41020000000003</v>
      </c>
      <c r="I133" s="10">
        <v>682.55780000000004</v>
      </c>
      <c r="J133" s="10">
        <v>783.83799999999997</v>
      </c>
      <c r="K133" s="10">
        <v>553.37059999999997</v>
      </c>
      <c r="L133" s="10">
        <v>628.8528</v>
      </c>
      <c r="M133" s="10">
        <v>552.19960000000003</v>
      </c>
      <c r="N133" s="10"/>
      <c r="O133" s="10"/>
      <c r="P133" s="10">
        <f t="shared" ref="P133:P196" si="11">IF(E133="","",E133-MAX(F133:N133))</f>
        <v>87.198899999999981</v>
      </c>
      <c r="Q133" s="173">
        <f t="shared" ref="Q133:Q196" si="12">P133/1109.1019</f>
        <v>7.8621179893389403E-2</v>
      </c>
      <c r="T133" s="205">
        <v>44051</v>
      </c>
      <c r="U133">
        <f t="shared" si="10"/>
        <v>73.110200000000006</v>
      </c>
      <c r="V133">
        <f t="shared" si="10"/>
        <v>60.741772727272725</v>
      </c>
      <c r="W133">
        <f t="shared" si="10"/>
        <v>88.048181818181817</v>
      </c>
      <c r="X133">
        <f t="shared" si="10"/>
        <v>84.691736363636366</v>
      </c>
      <c r="Y133">
        <f t="shared" si="10"/>
        <v>63.451472727272723</v>
      </c>
      <c r="Z133">
        <f t="shared" si="10"/>
        <v>65.940218181818182</v>
      </c>
      <c r="AA133">
        <f t="shared" si="9"/>
        <v>76.764563636363633</v>
      </c>
      <c r="AB133">
        <f t="shared" si="9"/>
        <v>62.050709090909095</v>
      </c>
      <c r="AC133">
        <f t="shared" si="9"/>
        <v>71.257999999999996</v>
      </c>
      <c r="AD133">
        <f t="shared" ref="AD133:AF196" si="13">K133/11</f>
        <v>50.306418181818181</v>
      </c>
      <c r="AE133">
        <f t="shared" si="13"/>
        <v>57.168436363636367</v>
      </c>
      <c r="AF133">
        <f t="shared" si="13"/>
        <v>50.199963636363641</v>
      </c>
    </row>
    <row r="134" spans="1:32">
      <c r="A134" s="205">
        <v>44052</v>
      </c>
      <c r="B134" s="10">
        <v>808.54570000000001</v>
      </c>
      <c r="C134" s="257">
        <v>671.66780000000006</v>
      </c>
      <c r="D134" s="257">
        <v>972.13</v>
      </c>
      <c r="E134" s="10">
        <v>935.79380000000003</v>
      </c>
      <c r="F134" s="10">
        <v>702.36360000000002</v>
      </c>
      <c r="G134" s="10">
        <v>729.40419999999995</v>
      </c>
      <c r="H134" s="10">
        <v>847.71090000000004</v>
      </c>
      <c r="I134" s="10">
        <v>687.13499999999999</v>
      </c>
      <c r="J134" s="10">
        <v>787.34720000000004</v>
      </c>
      <c r="K134" s="10">
        <v>558.60230000000001</v>
      </c>
      <c r="L134" s="10">
        <v>631.31290000000001</v>
      </c>
      <c r="M134" s="10">
        <v>553.96799999999996</v>
      </c>
      <c r="N134" s="10"/>
      <c r="O134" s="10"/>
      <c r="P134" s="10">
        <f t="shared" si="11"/>
        <v>88.082899999999995</v>
      </c>
      <c r="Q134" s="173">
        <f t="shared" si="12"/>
        <v>7.9418221175168849E-2</v>
      </c>
      <c r="T134" s="205">
        <v>44052</v>
      </c>
      <c r="U134">
        <f t="shared" si="10"/>
        <v>73.50415454545454</v>
      </c>
      <c r="V134">
        <f t="shared" si="10"/>
        <v>61.060709090909093</v>
      </c>
      <c r="W134">
        <f t="shared" si="10"/>
        <v>88.375454545454545</v>
      </c>
      <c r="X134">
        <f t="shared" si="10"/>
        <v>85.072163636363641</v>
      </c>
      <c r="Y134">
        <f t="shared" si="10"/>
        <v>63.851236363636367</v>
      </c>
      <c r="Z134">
        <f t="shared" si="10"/>
        <v>66.30947272727272</v>
      </c>
      <c r="AA134">
        <f t="shared" si="10"/>
        <v>77.064627272727279</v>
      </c>
      <c r="AB134">
        <f t="shared" si="10"/>
        <v>62.466818181818184</v>
      </c>
      <c r="AC134">
        <f t="shared" si="10"/>
        <v>71.57701818181819</v>
      </c>
      <c r="AD134">
        <f t="shared" si="13"/>
        <v>50.782027272727277</v>
      </c>
      <c r="AE134">
        <f t="shared" si="13"/>
        <v>57.392081818181822</v>
      </c>
      <c r="AF134">
        <f t="shared" si="13"/>
        <v>50.360727272727267</v>
      </c>
    </row>
    <row r="135" spans="1:32">
      <c r="A135" s="205">
        <v>44053</v>
      </c>
      <c r="B135" s="10">
        <v>813.0326</v>
      </c>
      <c r="C135" s="257">
        <v>675.31449999999995</v>
      </c>
      <c r="D135" s="257">
        <v>974.17</v>
      </c>
      <c r="E135" s="10">
        <v>939.88670000000002</v>
      </c>
      <c r="F135" s="10">
        <v>707.28009999999995</v>
      </c>
      <c r="G135" s="10">
        <v>733.67639999999994</v>
      </c>
      <c r="H135" s="10">
        <v>850.97559999999999</v>
      </c>
      <c r="I135" s="10">
        <v>691.50760000000002</v>
      </c>
      <c r="J135" s="10">
        <v>790.83659999999998</v>
      </c>
      <c r="K135" s="10">
        <v>560.72799999999995</v>
      </c>
      <c r="L135" s="10">
        <v>634.0856</v>
      </c>
      <c r="M135" s="10">
        <v>555.5856</v>
      </c>
      <c r="N135" s="10"/>
      <c r="O135" s="10"/>
      <c r="P135" s="10">
        <f t="shared" si="11"/>
        <v>88.911100000000033</v>
      </c>
      <c r="Q135" s="173">
        <f t="shared" si="12"/>
        <v>8.0164951480112004E-2</v>
      </c>
      <c r="T135" s="205">
        <v>44053</v>
      </c>
      <c r="U135">
        <f t="shared" si="10"/>
        <v>73.912054545454552</v>
      </c>
      <c r="V135">
        <f t="shared" si="10"/>
        <v>61.392227272727268</v>
      </c>
      <c r="W135">
        <f t="shared" si="10"/>
        <v>88.560909090909092</v>
      </c>
      <c r="X135">
        <f t="shared" si="10"/>
        <v>85.444245454545452</v>
      </c>
      <c r="Y135">
        <f t="shared" si="10"/>
        <v>64.298190909090906</v>
      </c>
      <c r="Z135">
        <f t="shared" si="10"/>
        <v>66.697854545454547</v>
      </c>
      <c r="AA135">
        <f t="shared" si="10"/>
        <v>77.361418181818181</v>
      </c>
      <c r="AB135">
        <f t="shared" si="10"/>
        <v>62.864327272727273</v>
      </c>
      <c r="AC135">
        <f t="shared" si="10"/>
        <v>71.894236363636367</v>
      </c>
      <c r="AD135">
        <f t="shared" si="13"/>
        <v>50.975272727272724</v>
      </c>
      <c r="AE135">
        <f t="shared" si="13"/>
        <v>57.644145454545452</v>
      </c>
      <c r="AF135">
        <f t="shared" si="13"/>
        <v>50.507781818181819</v>
      </c>
    </row>
    <row r="136" spans="1:32">
      <c r="A136" s="205">
        <v>44054</v>
      </c>
      <c r="B136" s="10">
        <v>817.14530000000002</v>
      </c>
      <c r="C136" s="257">
        <v>678.62390000000005</v>
      </c>
      <c r="D136" s="257">
        <v>976.12</v>
      </c>
      <c r="E136" s="10">
        <v>944.16279999999995</v>
      </c>
      <c r="F136" s="10">
        <v>712.73689999999999</v>
      </c>
      <c r="G136" s="10">
        <v>738.51459999999997</v>
      </c>
      <c r="H136" s="10">
        <v>854.36869999999999</v>
      </c>
      <c r="I136" s="10">
        <v>694.95119999999997</v>
      </c>
      <c r="J136" s="10">
        <v>793.9896</v>
      </c>
      <c r="K136" s="10">
        <v>564.50710000000004</v>
      </c>
      <c r="L136" s="10">
        <v>636.85080000000005</v>
      </c>
      <c r="M136" s="10">
        <v>557.40660000000003</v>
      </c>
      <c r="N136" s="10"/>
      <c r="O136" s="10"/>
      <c r="P136" s="10">
        <f t="shared" si="11"/>
        <v>89.794099999999958</v>
      </c>
      <c r="Q136" s="173">
        <f t="shared" si="12"/>
        <v>8.0961091131482116E-2</v>
      </c>
      <c r="T136" s="205">
        <v>44054</v>
      </c>
      <c r="U136">
        <f t="shared" si="10"/>
        <v>74.285936363636367</v>
      </c>
      <c r="V136">
        <f t="shared" si="10"/>
        <v>61.693081818181824</v>
      </c>
      <c r="W136">
        <f t="shared" si="10"/>
        <v>88.738181818181815</v>
      </c>
      <c r="X136">
        <f t="shared" si="10"/>
        <v>85.832981818181807</v>
      </c>
      <c r="Y136">
        <f t="shared" si="10"/>
        <v>64.794263636363638</v>
      </c>
      <c r="Z136">
        <f t="shared" si="10"/>
        <v>67.137690909090907</v>
      </c>
      <c r="AA136">
        <f t="shared" si="10"/>
        <v>77.669881818181821</v>
      </c>
      <c r="AB136">
        <f t="shared" si="10"/>
        <v>63.177381818181814</v>
      </c>
      <c r="AC136">
        <f t="shared" si="10"/>
        <v>72.180872727272728</v>
      </c>
      <c r="AD136">
        <f t="shared" si="13"/>
        <v>51.318827272727276</v>
      </c>
      <c r="AE136">
        <f t="shared" si="13"/>
        <v>57.895527272727279</v>
      </c>
      <c r="AF136">
        <f t="shared" si="13"/>
        <v>50.673327272727278</v>
      </c>
    </row>
    <row r="137" spans="1:32">
      <c r="A137" s="205">
        <v>44055</v>
      </c>
      <c r="B137" s="10">
        <v>821.46040000000005</v>
      </c>
      <c r="C137" s="257">
        <v>682.24170000000004</v>
      </c>
      <c r="D137" s="257">
        <v>978.25</v>
      </c>
      <c r="E137" s="10">
        <v>947.46230000000003</v>
      </c>
      <c r="F137" s="10">
        <v>718.06330000000003</v>
      </c>
      <c r="G137" s="10">
        <v>744.43579999999997</v>
      </c>
      <c r="H137" s="10">
        <v>858.28599999999994</v>
      </c>
      <c r="I137" s="10">
        <v>698.64459999999997</v>
      </c>
      <c r="J137" s="10">
        <v>797.15499999999997</v>
      </c>
      <c r="K137" s="10">
        <v>567.58050000000003</v>
      </c>
      <c r="L137" s="10">
        <v>639.65790000000004</v>
      </c>
      <c r="M137" s="10">
        <v>559.14559999999994</v>
      </c>
      <c r="N137" s="10"/>
      <c r="O137" s="10"/>
      <c r="P137" s="10">
        <f t="shared" si="11"/>
        <v>89.176300000000083</v>
      </c>
      <c r="Q137" s="173">
        <f t="shared" si="12"/>
        <v>8.0404063864645881E-2</v>
      </c>
      <c r="T137" s="205">
        <v>44055</v>
      </c>
      <c r="U137">
        <f t="shared" si="10"/>
        <v>74.678218181818181</v>
      </c>
      <c r="V137">
        <f t="shared" si="10"/>
        <v>62.021972727272733</v>
      </c>
      <c r="W137">
        <f t="shared" si="10"/>
        <v>88.931818181818187</v>
      </c>
      <c r="X137">
        <f t="shared" si="10"/>
        <v>86.132936363636361</v>
      </c>
      <c r="Y137">
        <f t="shared" si="10"/>
        <v>65.278481818181817</v>
      </c>
      <c r="Z137">
        <f t="shared" si="10"/>
        <v>67.67598181818181</v>
      </c>
      <c r="AA137">
        <f t="shared" si="10"/>
        <v>78.025999999999996</v>
      </c>
      <c r="AB137">
        <f t="shared" si="10"/>
        <v>63.513145454545452</v>
      </c>
      <c r="AC137">
        <f t="shared" si="10"/>
        <v>72.468636363636364</v>
      </c>
      <c r="AD137">
        <f t="shared" si="13"/>
        <v>51.598227272727279</v>
      </c>
      <c r="AE137">
        <f t="shared" si="13"/>
        <v>58.150718181818185</v>
      </c>
      <c r="AF137">
        <f t="shared" si="13"/>
        <v>50.831418181818179</v>
      </c>
    </row>
    <row r="138" spans="1:32">
      <c r="A138" s="205">
        <v>44056</v>
      </c>
      <c r="B138" s="10">
        <v>826.37869999999998</v>
      </c>
      <c r="C138" s="257">
        <v>686.25509999999997</v>
      </c>
      <c r="D138" s="257">
        <v>980.3</v>
      </c>
      <c r="E138" s="10">
        <v>950.11890000000005</v>
      </c>
      <c r="F138" s="10">
        <v>722.40840000000003</v>
      </c>
      <c r="G138" s="10">
        <v>748.66129999999998</v>
      </c>
      <c r="H138" s="10">
        <v>862.75049999999999</v>
      </c>
      <c r="I138" s="10">
        <v>702.20510000000002</v>
      </c>
      <c r="J138" s="10">
        <v>799.96420000000001</v>
      </c>
      <c r="K138" s="10">
        <v>570.49680000000001</v>
      </c>
      <c r="L138" s="10">
        <v>642.21540000000005</v>
      </c>
      <c r="M138" s="10">
        <v>560.92340000000002</v>
      </c>
      <c r="N138" s="10"/>
      <c r="O138" s="10"/>
      <c r="P138" s="10">
        <f t="shared" si="11"/>
        <v>87.368400000000065</v>
      </c>
      <c r="Q138" s="173">
        <f t="shared" si="12"/>
        <v>7.8774006247757822E-2</v>
      </c>
      <c r="T138" s="205">
        <v>44056</v>
      </c>
      <c r="U138">
        <f t="shared" si="10"/>
        <v>75.125336363636364</v>
      </c>
      <c r="V138">
        <f t="shared" si="10"/>
        <v>62.386827272727267</v>
      </c>
      <c r="W138">
        <f t="shared" si="10"/>
        <v>89.11818181818181</v>
      </c>
      <c r="X138">
        <f t="shared" si="10"/>
        <v>86.374445454545466</v>
      </c>
      <c r="Y138">
        <f t="shared" si="10"/>
        <v>65.673490909090916</v>
      </c>
      <c r="Z138">
        <f t="shared" si="10"/>
        <v>68.060118181818183</v>
      </c>
      <c r="AA138">
        <f t="shared" si="10"/>
        <v>78.43186363636363</v>
      </c>
      <c r="AB138">
        <f t="shared" si="10"/>
        <v>63.836827272727277</v>
      </c>
      <c r="AC138">
        <f t="shared" si="10"/>
        <v>72.724018181818181</v>
      </c>
      <c r="AD138">
        <f t="shared" si="13"/>
        <v>51.863345454545453</v>
      </c>
      <c r="AE138">
        <f t="shared" si="13"/>
        <v>58.383218181818187</v>
      </c>
      <c r="AF138">
        <f t="shared" si="13"/>
        <v>50.993036363636364</v>
      </c>
    </row>
    <row r="139" spans="1:32">
      <c r="A139" s="205">
        <v>44057</v>
      </c>
      <c r="B139" s="10">
        <v>831.26969999999994</v>
      </c>
      <c r="C139" s="257">
        <v>690.28150000000005</v>
      </c>
      <c r="D139" s="257">
        <v>982.81</v>
      </c>
      <c r="E139" s="10">
        <v>953.28229999999996</v>
      </c>
      <c r="F139" s="10">
        <v>726.96270000000004</v>
      </c>
      <c r="G139" s="10">
        <v>755.6703</v>
      </c>
      <c r="H139" s="10">
        <v>867.05010000000004</v>
      </c>
      <c r="I139" s="10">
        <v>706.04949999999997</v>
      </c>
      <c r="J139" s="10">
        <v>802.65319999999997</v>
      </c>
      <c r="K139" s="10">
        <v>573.42729999999995</v>
      </c>
      <c r="L139" s="10">
        <v>644.68489999999997</v>
      </c>
      <c r="M139" s="10">
        <v>562.8492</v>
      </c>
      <c r="N139" s="10"/>
      <c r="O139" s="10"/>
      <c r="P139" s="10">
        <f t="shared" si="11"/>
        <v>86.232199999999921</v>
      </c>
      <c r="Q139" s="173">
        <f t="shared" si="12"/>
        <v>7.7749573776764724E-2</v>
      </c>
      <c r="T139" s="205">
        <v>44057</v>
      </c>
      <c r="U139">
        <f t="shared" si="10"/>
        <v>75.569972727272727</v>
      </c>
      <c r="V139">
        <f t="shared" si="10"/>
        <v>62.752863636363642</v>
      </c>
      <c r="W139">
        <f t="shared" si="10"/>
        <v>89.346363636363634</v>
      </c>
      <c r="X139">
        <f t="shared" si="10"/>
        <v>86.662027272727272</v>
      </c>
      <c r="Y139">
        <f t="shared" si="10"/>
        <v>66.087518181818183</v>
      </c>
      <c r="Z139">
        <f t="shared" si="10"/>
        <v>68.697299999999998</v>
      </c>
      <c r="AA139">
        <f t="shared" si="10"/>
        <v>78.822736363636366</v>
      </c>
      <c r="AB139">
        <f t="shared" si="10"/>
        <v>64.18631818181818</v>
      </c>
      <c r="AC139">
        <f t="shared" si="10"/>
        <v>72.968472727272726</v>
      </c>
      <c r="AD139">
        <f t="shared" si="13"/>
        <v>52.129754545454539</v>
      </c>
      <c r="AE139">
        <f t="shared" si="13"/>
        <v>58.607718181818178</v>
      </c>
      <c r="AF139">
        <f t="shared" si="13"/>
        <v>51.168109090909091</v>
      </c>
    </row>
    <row r="140" spans="1:32">
      <c r="A140" s="205">
        <v>44058</v>
      </c>
      <c r="B140" s="10">
        <v>835.72550000000001</v>
      </c>
      <c r="C140" s="257">
        <v>695.56569999999999</v>
      </c>
      <c r="D140" s="257">
        <v>985.86</v>
      </c>
      <c r="E140" s="10">
        <v>957.55960000000005</v>
      </c>
      <c r="F140" s="10">
        <v>732.09209999999996</v>
      </c>
      <c r="G140" s="10">
        <v>760.54759999999999</v>
      </c>
      <c r="H140" s="10">
        <v>870.81020000000001</v>
      </c>
      <c r="I140" s="10">
        <v>710.20809999999994</v>
      </c>
      <c r="J140" s="10">
        <v>805.49419999999998</v>
      </c>
      <c r="K140" s="10">
        <v>576.39049999999997</v>
      </c>
      <c r="L140" s="10">
        <v>647.50559999999996</v>
      </c>
      <c r="M140" s="10">
        <v>564.63499999999999</v>
      </c>
      <c r="N140" s="10"/>
      <c r="O140" s="10"/>
      <c r="P140" s="10">
        <f t="shared" si="11"/>
        <v>86.749400000000037</v>
      </c>
      <c r="Q140" s="173">
        <f t="shared" si="12"/>
        <v>7.8215897024430353E-2</v>
      </c>
      <c r="T140" s="205">
        <v>44058</v>
      </c>
      <c r="U140">
        <f t="shared" si="10"/>
        <v>75.975045454545452</v>
      </c>
      <c r="V140">
        <f t="shared" si="10"/>
        <v>63.233245454545454</v>
      </c>
      <c r="W140">
        <f t="shared" si="10"/>
        <v>89.623636363636365</v>
      </c>
      <c r="X140">
        <f t="shared" si="10"/>
        <v>87.050872727272733</v>
      </c>
      <c r="Y140">
        <f t="shared" si="10"/>
        <v>66.553827272727275</v>
      </c>
      <c r="Z140">
        <f t="shared" si="10"/>
        <v>69.140690909090907</v>
      </c>
      <c r="AA140">
        <f t="shared" si="10"/>
        <v>79.164563636363638</v>
      </c>
      <c r="AB140">
        <f t="shared" si="10"/>
        <v>64.564372727272726</v>
      </c>
      <c r="AC140">
        <f t="shared" si="10"/>
        <v>73.226745454545451</v>
      </c>
      <c r="AD140">
        <f t="shared" si="13"/>
        <v>52.399136363636359</v>
      </c>
      <c r="AE140">
        <f t="shared" si="13"/>
        <v>58.864145454545451</v>
      </c>
      <c r="AF140">
        <f t="shared" si="13"/>
        <v>51.330454545454543</v>
      </c>
    </row>
    <row r="141" spans="1:32">
      <c r="A141" s="205">
        <v>44059</v>
      </c>
      <c r="B141" s="10">
        <v>839.71950000000004</v>
      </c>
      <c r="C141" s="257">
        <v>699.55240000000003</v>
      </c>
      <c r="D141" s="257">
        <v>989.11</v>
      </c>
      <c r="E141" s="10">
        <v>960.96169999999995</v>
      </c>
      <c r="F141" s="10">
        <v>736.8211</v>
      </c>
      <c r="G141" s="10">
        <v>766.14980000000003</v>
      </c>
      <c r="H141" s="10">
        <v>873.97310000000004</v>
      </c>
      <c r="I141" s="10">
        <v>714.35410000000002</v>
      </c>
      <c r="J141" s="10">
        <v>808.55909999999994</v>
      </c>
      <c r="K141" s="10">
        <v>579.59199999999998</v>
      </c>
      <c r="L141" s="10">
        <v>650.17139999999995</v>
      </c>
      <c r="M141" s="10">
        <v>566.29319999999996</v>
      </c>
      <c r="N141" s="10"/>
      <c r="O141" s="10"/>
      <c r="P141" s="10">
        <f t="shared" si="11"/>
        <v>86.988599999999906</v>
      </c>
      <c r="Q141" s="173">
        <f t="shared" si="12"/>
        <v>7.8431567018323489E-2</v>
      </c>
      <c r="T141" s="205">
        <v>44059</v>
      </c>
      <c r="U141">
        <f t="shared" si="10"/>
        <v>76.338136363636366</v>
      </c>
      <c r="V141">
        <f t="shared" si="10"/>
        <v>63.595672727272728</v>
      </c>
      <c r="W141">
        <f t="shared" si="10"/>
        <v>89.919090909090912</v>
      </c>
      <c r="X141">
        <f t="shared" si="10"/>
        <v>87.360154545454535</v>
      </c>
      <c r="Y141">
        <f t="shared" si="10"/>
        <v>66.983736363636368</v>
      </c>
      <c r="Z141">
        <f t="shared" si="10"/>
        <v>69.649981818181814</v>
      </c>
      <c r="AA141">
        <f t="shared" si="10"/>
        <v>79.452100000000002</v>
      </c>
      <c r="AB141">
        <f t="shared" si="10"/>
        <v>64.941281818181821</v>
      </c>
      <c r="AC141">
        <f t="shared" si="10"/>
        <v>73.505372727272729</v>
      </c>
      <c r="AD141">
        <f t="shared" si="13"/>
        <v>52.69018181818182</v>
      </c>
      <c r="AE141">
        <f t="shared" si="13"/>
        <v>59.106490909090901</v>
      </c>
      <c r="AF141">
        <f t="shared" si="13"/>
        <v>51.481199999999994</v>
      </c>
    </row>
    <row r="142" spans="1:32">
      <c r="A142" s="205">
        <v>44060</v>
      </c>
      <c r="B142" s="10">
        <v>843.29679999999996</v>
      </c>
      <c r="C142" s="257">
        <v>702.87120000000004</v>
      </c>
      <c r="D142" s="257">
        <v>991.52</v>
      </c>
      <c r="E142" s="10">
        <v>964.87860000000001</v>
      </c>
      <c r="F142" s="10">
        <v>741.82870000000003</v>
      </c>
      <c r="G142" s="10">
        <v>771.327</v>
      </c>
      <c r="H142" s="10">
        <v>877.0797</v>
      </c>
      <c r="I142" s="10">
        <v>717.76930000000004</v>
      </c>
      <c r="J142" s="10">
        <v>811.23289999999997</v>
      </c>
      <c r="K142" s="10">
        <v>583.29660000000001</v>
      </c>
      <c r="L142" s="10">
        <v>652.77670000000001</v>
      </c>
      <c r="M142" s="10">
        <v>567.88729999999998</v>
      </c>
      <c r="N142" s="10"/>
      <c r="O142" s="10"/>
      <c r="P142" s="10">
        <f t="shared" si="11"/>
        <v>87.798900000000003</v>
      </c>
      <c r="Q142" s="173">
        <f t="shared" si="12"/>
        <v>7.9162158138941077E-2</v>
      </c>
      <c r="T142" s="205">
        <v>44060</v>
      </c>
      <c r="U142">
        <f t="shared" si="10"/>
        <v>76.66334545454545</v>
      </c>
      <c r="V142">
        <f t="shared" si="10"/>
        <v>63.89738181818182</v>
      </c>
      <c r="W142">
        <f t="shared" si="10"/>
        <v>90.13818181818182</v>
      </c>
      <c r="X142">
        <f t="shared" si="10"/>
        <v>87.716236363636369</v>
      </c>
      <c r="Y142">
        <f t="shared" si="10"/>
        <v>67.438972727272727</v>
      </c>
      <c r="Z142">
        <f t="shared" si="10"/>
        <v>70.120636363636365</v>
      </c>
      <c r="AA142">
        <f t="shared" si="10"/>
        <v>79.734518181818189</v>
      </c>
      <c r="AB142">
        <f t="shared" si="10"/>
        <v>65.251754545454546</v>
      </c>
      <c r="AC142">
        <f t="shared" si="10"/>
        <v>73.748445454545447</v>
      </c>
      <c r="AD142">
        <f t="shared" si="13"/>
        <v>53.026963636363639</v>
      </c>
      <c r="AE142">
        <f t="shared" si="13"/>
        <v>59.343336363636361</v>
      </c>
      <c r="AF142">
        <f t="shared" si="13"/>
        <v>51.626118181818178</v>
      </c>
    </row>
    <row r="143" spans="1:32">
      <c r="A143" s="205">
        <v>44061</v>
      </c>
      <c r="B143" s="10">
        <v>847.1617</v>
      </c>
      <c r="C143" s="257">
        <v>706.26130000000001</v>
      </c>
      <c r="D143" s="257">
        <v>993.56</v>
      </c>
      <c r="E143" s="10">
        <v>969.30399999999997</v>
      </c>
      <c r="F143" s="10">
        <v>747.39829999999995</v>
      </c>
      <c r="G143" s="10">
        <v>776.53210000000001</v>
      </c>
      <c r="H143" s="10">
        <v>880.35469999999998</v>
      </c>
      <c r="I143" s="10">
        <v>720.94799999999998</v>
      </c>
      <c r="J143" s="10">
        <v>813.61440000000005</v>
      </c>
      <c r="K143" s="10">
        <v>586.91110000000003</v>
      </c>
      <c r="L143" s="10">
        <v>655.61310000000003</v>
      </c>
      <c r="M143" s="10">
        <v>569.57190000000003</v>
      </c>
      <c r="N143" s="10"/>
      <c r="O143" s="10"/>
      <c r="P143" s="10">
        <f t="shared" si="11"/>
        <v>88.949299999999994</v>
      </c>
      <c r="Q143" s="173">
        <f t="shared" si="12"/>
        <v>8.0199393761745424E-2</v>
      </c>
      <c r="T143" s="205">
        <v>44061</v>
      </c>
      <c r="U143">
        <f t="shared" ref="U143:AC171" si="14">B143/11</f>
        <v>77.014700000000005</v>
      </c>
      <c r="V143">
        <f t="shared" si="14"/>
        <v>64.205572727272724</v>
      </c>
      <c r="W143">
        <f t="shared" si="14"/>
        <v>90.323636363636354</v>
      </c>
      <c r="X143">
        <f t="shared" si="14"/>
        <v>88.118545454545455</v>
      </c>
      <c r="Y143">
        <f t="shared" si="14"/>
        <v>67.945299999999989</v>
      </c>
      <c r="Z143">
        <f t="shared" si="14"/>
        <v>70.593827272727268</v>
      </c>
      <c r="AA143">
        <f t="shared" si="14"/>
        <v>80.032245454545446</v>
      </c>
      <c r="AB143">
        <f t="shared" si="14"/>
        <v>65.540727272727267</v>
      </c>
      <c r="AC143">
        <f t="shared" si="14"/>
        <v>73.964945454545457</v>
      </c>
      <c r="AD143">
        <f t="shared" si="13"/>
        <v>53.355554545454545</v>
      </c>
      <c r="AE143">
        <f t="shared" si="13"/>
        <v>59.60119090909091</v>
      </c>
      <c r="AF143">
        <f t="shared" si="13"/>
        <v>51.779263636363638</v>
      </c>
    </row>
    <row r="144" spans="1:32">
      <c r="A144" s="205">
        <v>44062</v>
      </c>
      <c r="B144" s="10">
        <v>851.32489999999996</v>
      </c>
      <c r="C144" s="257">
        <v>709.71450000000004</v>
      </c>
      <c r="D144" s="257">
        <v>995.61</v>
      </c>
      <c r="E144" s="10">
        <v>974.35429999999997</v>
      </c>
      <c r="F144" s="10">
        <v>752.74360000000001</v>
      </c>
      <c r="G144" s="10">
        <v>781.88459999999998</v>
      </c>
      <c r="H144" s="10">
        <v>884.5634</v>
      </c>
      <c r="I144" s="10">
        <v>724.27290000000005</v>
      </c>
      <c r="J144" s="10">
        <v>815.73940000000005</v>
      </c>
      <c r="K144" s="10">
        <v>589.74929999999995</v>
      </c>
      <c r="L144" s="10">
        <v>658.47400000000005</v>
      </c>
      <c r="M144" s="10">
        <v>571.23900000000003</v>
      </c>
      <c r="N144" s="10"/>
      <c r="O144" s="10"/>
      <c r="P144" s="10">
        <f t="shared" si="11"/>
        <v>89.790899999999965</v>
      </c>
      <c r="Q144" s="173">
        <f t="shared" si="12"/>
        <v>8.0958205914172521E-2</v>
      </c>
      <c r="T144" s="205">
        <v>44062</v>
      </c>
      <c r="U144">
        <f t="shared" si="14"/>
        <v>77.393172727272727</v>
      </c>
      <c r="V144">
        <f t="shared" si="14"/>
        <v>64.519500000000008</v>
      </c>
      <c r="W144">
        <f t="shared" si="14"/>
        <v>90.51</v>
      </c>
      <c r="X144">
        <f t="shared" si="14"/>
        <v>88.577663636363638</v>
      </c>
      <c r="Y144">
        <f t="shared" si="14"/>
        <v>68.431236363636359</v>
      </c>
      <c r="Z144">
        <f t="shared" si="14"/>
        <v>71.080418181818175</v>
      </c>
      <c r="AA144">
        <f t="shared" si="14"/>
        <v>80.414854545454546</v>
      </c>
      <c r="AB144">
        <f t="shared" si="14"/>
        <v>65.842990909090915</v>
      </c>
      <c r="AC144">
        <f t="shared" si="14"/>
        <v>74.15812727272727</v>
      </c>
      <c r="AD144">
        <f t="shared" si="13"/>
        <v>53.613572727272725</v>
      </c>
      <c r="AE144">
        <f t="shared" si="13"/>
        <v>59.861272727272734</v>
      </c>
      <c r="AF144">
        <f t="shared" si="13"/>
        <v>51.930818181818182</v>
      </c>
    </row>
    <row r="145" spans="1:32">
      <c r="A145" s="205">
        <v>44063</v>
      </c>
      <c r="B145" s="10">
        <v>856.18389999999999</v>
      </c>
      <c r="C145" s="257">
        <v>713.50279999999998</v>
      </c>
      <c r="D145" s="257">
        <v>997.63</v>
      </c>
      <c r="E145" s="10">
        <v>977.58429999999998</v>
      </c>
      <c r="F145" s="10">
        <v>756.67870000000005</v>
      </c>
      <c r="G145" s="10">
        <v>787.03039999999999</v>
      </c>
      <c r="H145" s="10">
        <v>889.10770000000002</v>
      </c>
      <c r="I145" s="10">
        <v>728.36120000000005</v>
      </c>
      <c r="J145" s="10">
        <v>817.69619999999998</v>
      </c>
      <c r="K145" s="10">
        <v>592.77779999999996</v>
      </c>
      <c r="L145" s="10">
        <v>660.99980000000005</v>
      </c>
      <c r="M145" s="10">
        <v>573.23979999999995</v>
      </c>
      <c r="N145" s="10"/>
      <c r="O145" s="10"/>
      <c r="P145" s="10">
        <f t="shared" si="11"/>
        <v>88.476599999999962</v>
      </c>
      <c r="Q145" s="173">
        <f t="shared" si="12"/>
        <v>7.9773193067291623E-2</v>
      </c>
      <c r="T145" s="205">
        <v>44063</v>
      </c>
      <c r="U145">
        <f t="shared" si="14"/>
        <v>77.834900000000005</v>
      </c>
      <c r="V145">
        <f t="shared" si="14"/>
        <v>64.863890909090912</v>
      </c>
      <c r="W145">
        <f t="shared" si="14"/>
        <v>90.693636363636358</v>
      </c>
      <c r="X145">
        <f t="shared" si="14"/>
        <v>88.871300000000005</v>
      </c>
      <c r="Y145">
        <f t="shared" si="14"/>
        <v>68.788972727272736</v>
      </c>
      <c r="Z145">
        <f t="shared" si="14"/>
        <v>71.548218181818186</v>
      </c>
      <c r="AA145">
        <f t="shared" si="14"/>
        <v>80.827972727272723</v>
      </c>
      <c r="AB145">
        <f t="shared" si="14"/>
        <v>66.21465454545455</v>
      </c>
      <c r="AC145">
        <f t="shared" si="14"/>
        <v>74.336018181818176</v>
      </c>
      <c r="AD145">
        <f t="shared" si="13"/>
        <v>53.888890909090904</v>
      </c>
      <c r="AE145">
        <f t="shared" si="13"/>
        <v>60.090890909090916</v>
      </c>
      <c r="AF145">
        <f t="shared" si="13"/>
        <v>52.112709090909085</v>
      </c>
    </row>
    <row r="146" spans="1:32">
      <c r="A146" s="205">
        <v>44064</v>
      </c>
      <c r="B146" s="10">
        <v>860.96370000000002</v>
      </c>
      <c r="C146" s="257">
        <v>717.69849999999997</v>
      </c>
      <c r="D146" s="257">
        <v>1000.3</v>
      </c>
      <c r="E146" s="10">
        <v>980.53930000000003</v>
      </c>
      <c r="F146" s="10">
        <v>760.63480000000004</v>
      </c>
      <c r="G146" s="10">
        <v>791.07029999999997</v>
      </c>
      <c r="H146" s="10">
        <v>893.07669999999996</v>
      </c>
      <c r="I146" s="10">
        <v>732.79759999999999</v>
      </c>
      <c r="J146" s="10">
        <v>819.83479999999997</v>
      </c>
      <c r="K146" s="10">
        <v>595.79169999999999</v>
      </c>
      <c r="L146" s="10">
        <v>663.18439999999998</v>
      </c>
      <c r="M146" s="10">
        <v>575.24490000000003</v>
      </c>
      <c r="N146" s="10"/>
      <c r="O146" s="10"/>
      <c r="P146" s="10">
        <f t="shared" si="11"/>
        <v>87.462600000000066</v>
      </c>
      <c r="Q146" s="173">
        <f t="shared" si="12"/>
        <v>7.8858939832309433E-2</v>
      </c>
      <c r="T146" s="205">
        <v>44064</v>
      </c>
      <c r="U146">
        <f t="shared" si="14"/>
        <v>78.26942727272727</v>
      </c>
      <c r="V146">
        <f t="shared" si="14"/>
        <v>65.245318181818178</v>
      </c>
      <c r="W146">
        <f t="shared" si="14"/>
        <v>90.936363636363637</v>
      </c>
      <c r="X146">
        <f t="shared" si="14"/>
        <v>89.139936363636366</v>
      </c>
      <c r="Y146">
        <f t="shared" si="14"/>
        <v>69.148618181818179</v>
      </c>
      <c r="Z146">
        <f t="shared" si="14"/>
        <v>71.915481818181817</v>
      </c>
      <c r="AA146">
        <f t="shared" si="14"/>
        <v>81.188790909090912</v>
      </c>
      <c r="AB146">
        <f t="shared" si="14"/>
        <v>66.61796363636364</v>
      </c>
      <c r="AC146">
        <f t="shared" si="14"/>
        <v>74.530436363636355</v>
      </c>
      <c r="AD146">
        <f t="shared" si="13"/>
        <v>54.162881818181816</v>
      </c>
      <c r="AE146">
        <f t="shared" si="13"/>
        <v>60.289490909090908</v>
      </c>
      <c r="AF146">
        <f t="shared" si="13"/>
        <v>52.294990909090913</v>
      </c>
    </row>
    <row r="147" spans="1:32">
      <c r="A147" s="205">
        <v>44065</v>
      </c>
      <c r="B147" s="10">
        <v>864.56799999999998</v>
      </c>
      <c r="C147" s="257">
        <v>721.98080000000004</v>
      </c>
      <c r="D147" s="257">
        <v>1003.66</v>
      </c>
      <c r="E147" s="10">
        <v>984.30470000000003</v>
      </c>
      <c r="F147" s="10">
        <v>764.46820000000002</v>
      </c>
      <c r="G147" s="10">
        <v>794.89120000000003</v>
      </c>
      <c r="H147" s="10">
        <v>896.30340000000001</v>
      </c>
      <c r="I147" s="10">
        <v>737.32770000000005</v>
      </c>
      <c r="J147" s="10">
        <v>822.1472</v>
      </c>
      <c r="K147" s="10">
        <v>598.55259999999998</v>
      </c>
      <c r="L147" s="10">
        <v>665.56569999999999</v>
      </c>
      <c r="M147" s="10">
        <v>576.78290000000004</v>
      </c>
      <c r="N147" s="10"/>
      <c r="O147" s="10"/>
      <c r="P147" s="10">
        <f t="shared" si="11"/>
        <v>88.001300000000015</v>
      </c>
      <c r="Q147" s="173">
        <f>P147/1109.1019</f>
        <v>7.9344648133773843E-2</v>
      </c>
      <c r="T147" s="205">
        <v>44065</v>
      </c>
      <c r="U147">
        <f t="shared" si="14"/>
        <v>78.597090909090909</v>
      </c>
      <c r="V147">
        <f t="shared" si="14"/>
        <v>65.634618181818183</v>
      </c>
      <c r="W147">
        <f t="shared" si="14"/>
        <v>91.241818181818175</v>
      </c>
      <c r="X147">
        <f t="shared" si="14"/>
        <v>89.482245454545463</v>
      </c>
      <c r="Y147">
        <f t="shared" si="14"/>
        <v>69.497109090909092</v>
      </c>
      <c r="Z147">
        <f t="shared" si="14"/>
        <v>72.262836363636367</v>
      </c>
      <c r="AA147">
        <f t="shared" si="14"/>
        <v>81.482127272727269</v>
      </c>
      <c r="AB147">
        <f t="shared" si="14"/>
        <v>67.02979090909092</v>
      </c>
      <c r="AC147">
        <f t="shared" si="14"/>
        <v>74.740654545454547</v>
      </c>
      <c r="AD147">
        <f t="shared" si="13"/>
        <v>54.413872727272725</v>
      </c>
      <c r="AE147">
        <f t="shared" si="13"/>
        <v>60.505972727272727</v>
      </c>
      <c r="AF147">
        <f t="shared" si="13"/>
        <v>52.434809090909091</v>
      </c>
    </row>
    <row r="148" spans="1:32">
      <c r="A148" s="205">
        <v>44066</v>
      </c>
      <c r="B148" s="10">
        <v>868.08010000000002</v>
      </c>
      <c r="C148" s="257">
        <v>725.70510000000002</v>
      </c>
      <c r="D148" s="257">
        <v>1006.95</v>
      </c>
      <c r="E148" s="10">
        <v>986.10159999999996</v>
      </c>
      <c r="F148" s="10">
        <v>768.21969999999999</v>
      </c>
      <c r="G148" s="10">
        <v>798.88940000000002</v>
      </c>
      <c r="H148" s="10">
        <v>899.06259999999997</v>
      </c>
      <c r="I148" s="10">
        <v>741.78930000000003</v>
      </c>
      <c r="J148" s="10">
        <v>824.63480000000004</v>
      </c>
      <c r="K148" s="10">
        <v>601.38810000000001</v>
      </c>
      <c r="L148" s="10">
        <v>667.89880000000005</v>
      </c>
      <c r="M148" s="10">
        <v>578.24739999999997</v>
      </c>
      <c r="N148" s="10"/>
      <c r="O148" s="10"/>
      <c r="P148" s="10">
        <f t="shared" si="11"/>
        <v>87.038999999999987</v>
      </c>
      <c r="Q148" s="173">
        <f t="shared" si="12"/>
        <v>7.8477009190949895E-2</v>
      </c>
      <c r="T148" s="205">
        <v>44066</v>
      </c>
      <c r="U148">
        <f t="shared" si="14"/>
        <v>78.91637272727273</v>
      </c>
      <c r="V148">
        <f t="shared" si="14"/>
        <v>65.973190909090917</v>
      </c>
      <c r="W148">
        <f t="shared" si="14"/>
        <v>91.540909090909096</v>
      </c>
      <c r="X148">
        <f t="shared" si="14"/>
        <v>89.645600000000002</v>
      </c>
      <c r="Y148">
        <f t="shared" si="14"/>
        <v>69.838154545454543</v>
      </c>
      <c r="Z148">
        <f t="shared" si="14"/>
        <v>72.626309090909089</v>
      </c>
      <c r="AA148">
        <f t="shared" si="14"/>
        <v>81.732963636363635</v>
      </c>
      <c r="AB148">
        <f t="shared" si="14"/>
        <v>67.435390909090913</v>
      </c>
      <c r="AC148">
        <f t="shared" si="14"/>
        <v>74.966800000000006</v>
      </c>
      <c r="AD148">
        <f t="shared" si="13"/>
        <v>54.671645454545455</v>
      </c>
      <c r="AE148">
        <f t="shared" si="13"/>
        <v>60.718072727272734</v>
      </c>
      <c r="AF148">
        <f t="shared" si="13"/>
        <v>52.567945454545452</v>
      </c>
    </row>
    <row r="149" spans="1:32">
      <c r="A149" s="205">
        <v>44067</v>
      </c>
      <c r="B149" s="10">
        <v>871.49789999999996</v>
      </c>
      <c r="C149" s="257">
        <v>729.52679999999998</v>
      </c>
      <c r="D149" s="257">
        <v>1008.22</v>
      </c>
      <c r="E149" s="10">
        <v>989.38649999999996</v>
      </c>
      <c r="F149" s="10">
        <v>771.70939999999996</v>
      </c>
      <c r="G149" s="10">
        <v>803.83299999999997</v>
      </c>
      <c r="H149" s="10">
        <v>901.71579999999994</v>
      </c>
      <c r="I149" s="10">
        <v>745.28070000000002</v>
      </c>
      <c r="J149" s="10">
        <v>827.10900000000004</v>
      </c>
      <c r="K149" s="10">
        <v>604.79330000000004</v>
      </c>
      <c r="L149" s="10">
        <v>670.23339999999996</v>
      </c>
      <c r="M149" s="10">
        <v>579.82839999999999</v>
      </c>
      <c r="N149" s="10"/>
      <c r="O149" s="10"/>
      <c r="P149" s="10">
        <f t="shared" si="11"/>
        <v>87.670700000000011</v>
      </c>
      <c r="Q149" s="173">
        <f t="shared" si="12"/>
        <v>7.9046569120474877E-2</v>
      </c>
      <c r="T149" s="205">
        <v>44067</v>
      </c>
      <c r="U149">
        <f t="shared" si="14"/>
        <v>79.227081818181816</v>
      </c>
      <c r="V149">
        <f t="shared" si="14"/>
        <v>66.320618181818176</v>
      </c>
      <c r="W149">
        <f t="shared" si="14"/>
        <v>91.656363636363636</v>
      </c>
      <c r="X149">
        <f t="shared" si="14"/>
        <v>89.944227272727275</v>
      </c>
      <c r="Y149">
        <f t="shared" si="14"/>
        <v>70.1554</v>
      </c>
      <c r="Z149">
        <f t="shared" si="14"/>
        <v>73.075727272727264</v>
      </c>
      <c r="AA149">
        <f t="shared" si="14"/>
        <v>81.974163636363627</v>
      </c>
      <c r="AB149">
        <f t="shared" si="14"/>
        <v>67.752790909090905</v>
      </c>
      <c r="AC149">
        <f t="shared" si="14"/>
        <v>75.191727272727277</v>
      </c>
      <c r="AD149">
        <f t="shared" si="13"/>
        <v>54.981209090909097</v>
      </c>
      <c r="AE149">
        <f t="shared" si="13"/>
        <v>60.930309090909084</v>
      </c>
      <c r="AF149">
        <f t="shared" si="13"/>
        <v>52.711672727272727</v>
      </c>
    </row>
    <row r="150" spans="1:32">
      <c r="A150" s="205">
        <v>44068</v>
      </c>
      <c r="B150" s="10">
        <v>875.25670000000002</v>
      </c>
      <c r="C150" s="257">
        <v>733.15880000000004</v>
      </c>
      <c r="D150" s="257">
        <v>1009.79</v>
      </c>
      <c r="E150" s="10">
        <v>992.86090000000002</v>
      </c>
      <c r="F150" s="10">
        <v>776.76850000000002</v>
      </c>
      <c r="G150" s="10">
        <v>808.4085</v>
      </c>
      <c r="H150" s="10">
        <v>904.03560000000004</v>
      </c>
      <c r="I150" s="10">
        <v>748.29280000000006</v>
      </c>
      <c r="J150" s="10">
        <v>828.86580000000004</v>
      </c>
      <c r="K150" s="10">
        <v>608.29899999999998</v>
      </c>
      <c r="L150" s="10">
        <v>672.89390000000003</v>
      </c>
      <c r="M150" s="10">
        <v>581.33659999999998</v>
      </c>
      <c r="N150" s="10"/>
      <c r="O150" s="10"/>
      <c r="P150" s="10">
        <f t="shared" si="11"/>
        <v>88.82529999999997</v>
      </c>
      <c r="Q150" s="173">
        <f t="shared" si="12"/>
        <v>8.008759159099807E-2</v>
      </c>
      <c r="T150" s="205">
        <v>44068</v>
      </c>
      <c r="U150">
        <f t="shared" si="14"/>
        <v>79.568790909090907</v>
      </c>
      <c r="V150">
        <f t="shared" si="14"/>
        <v>66.650800000000004</v>
      </c>
      <c r="W150">
        <f t="shared" si="14"/>
        <v>91.799090909090907</v>
      </c>
      <c r="X150">
        <f t="shared" si="14"/>
        <v>90.260081818181817</v>
      </c>
      <c r="Y150">
        <f t="shared" si="14"/>
        <v>70.615318181818182</v>
      </c>
      <c r="Z150">
        <f t="shared" si="14"/>
        <v>73.491681818181817</v>
      </c>
      <c r="AA150">
        <f t="shared" si="14"/>
        <v>82.185054545454548</v>
      </c>
      <c r="AB150">
        <f t="shared" si="14"/>
        <v>68.026618181818193</v>
      </c>
      <c r="AC150">
        <f t="shared" si="14"/>
        <v>75.351436363636367</v>
      </c>
      <c r="AD150">
        <f t="shared" si="13"/>
        <v>55.29990909090909</v>
      </c>
      <c r="AE150">
        <f t="shared" si="13"/>
        <v>61.172172727272731</v>
      </c>
      <c r="AF150">
        <f t="shared" si="13"/>
        <v>52.848781818181813</v>
      </c>
    </row>
    <row r="151" spans="1:32">
      <c r="A151" s="205">
        <v>44069</v>
      </c>
      <c r="B151" s="10">
        <v>878.79300000000001</v>
      </c>
      <c r="C151" s="257">
        <v>736.99369999999999</v>
      </c>
      <c r="D151" s="257">
        <v>1011.21</v>
      </c>
      <c r="E151" s="10">
        <v>995.30489999999998</v>
      </c>
      <c r="F151" s="10">
        <v>781.57079999999996</v>
      </c>
      <c r="G151" s="10">
        <v>813.77710000000002</v>
      </c>
      <c r="H151" s="10">
        <v>906.98889999999994</v>
      </c>
      <c r="I151" s="10">
        <v>751.30610000000001</v>
      </c>
      <c r="J151" s="10">
        <v>830.14790000000005</v>
      </c>
      <c r="K151" s="10">
        <v>611.28790000000004</v>
      </c>
      <c r="L151" s="10">
        <v>675.49929999999995</v>
      </c>
      <c r="M151" s="10">
        <v>583.07119999999998</v>
      </c>
      <c r="N151" s="10"/>
      <c r="O151" s="10"/>
      <c r="P151" s="10">
        <f t="shared" si="11"/>
        <v>88.316000000000031</v>
      </c>
      <c r="Q151" s="173">
        <f t="shared" si="12"/>
        <v>7.96283912235657E-2</v>
      </c>
      <c r="T151" s="205">
        <v>44069</v>
      </c>
      <c r="U151">
        <f t="shared" si="14"/>
        <v>79.89027272727273</v>
      </c>
      <c r="V151">
        <f t="shared" si="14"/>
        <v>66.999427272727274</v>
      </c>
      <c r="W151">
        <f t="shared" si="14"/>
        <v>91.928181818181827</v>
      </c>
      <c r="X151">
        <f t="shared" si="14"/>
        <v>90.482263636363641</v>
      </c>
      <c r="Y151">
        <f t="shared" si="14"/>
        <v>71.051890909090901</v>
      </c>
      <c r="Z151">
        <f t="shared" si="14"/>
        <v>73.979736363636363</v>
      </c>
      <c r="AA151">
        <f t="shared" si="14"/>
        <v>82.45353636363636</v>
      </c>
      <c r="AB151">
        <f t="shared" si="14"/>
        <v>68.300554545454546</v>
      </c>
      <c r="AC151">
        <f t="shared" si="14"/>
        <v>75.467990909090915</v>
      </c>
      <c r="AD151">
        <f t="shared" si="13"/>
        <v>55.571627272727277</v>
      </c>
      <c r="AE151">
        <f t="shared" si="13"/>
        <v>61.409027272727265</v>
      </c>
      <c r="AF151">
        <f t="shared" si="13"/>
        <v>53.006472727272723</v>
      </c>
    </row>
    <row r="152" spans="1:32">
      <c r="A152" s="205">
        <v>44070</v>
      </c>
      <c r="B152" s="10">
        <v>883.06</v>
      </c>
      <c r="C152" s="257">
        <v>740.77110000000005</v>
      </c>
      <c r="D152" s="257">
        <v>1011.89</v>
      </c>
      <c r="E152" s="10">
        <v>997.11559999999997</v>
      </c>
      <c r="F152" s="10">
        <v>785.72630000000004</v>
      </c>
      <c r="G152" s="10">
        <v>819.44169999999997</v>
      </c>
      <c r="H152" s="10">
        <v>910.19899999999996</v>
      </c>
      <c r="I152" s="10">
        <v>754.5326</v>
      </c>
      <c r="J152" s="10">
        <v>831.66539999999998</v>
      </c>
      <c r="K152" s="10">
        <v>613.98350000000005</v>
      </c>
      <c r="L152" s="10">
        <v>677.78139999999996</v>
      </c>
      <c r="M152" s="10">
        <v>584.91380000000004</v>
      </c>
      <c r="N152" s="10"/>
      <c r="O152" s="10"/>
      <c r="P152" s="10">
        <f t="shared" si="11"/>
        <v>86.916600000000017</v>
      </c>
      <c r="Q152" s="173">
        <f t="shared" si="12"/>
        <v>7.8366649628857393E-2</v>
      </c>
      <c r="T152" s="205">
        <v>44070</v>
      </c>
      <c r="U152">
        <f t="shared" si="14"/>
        <v>80.278181818181807</v>
      </c>
      <c r="V152">
        <f t="shared" si="14"/>
        <v>67.342827272727277</v>
      </c>
      <c r="W152">
        <f t="shared" si="14"/>
        <v>91.99</v>
      </c>
      <c r="X152">
        <f t="shared" si="14"/>
        <v>90.646872727272722</v>
      </c>
      <c r="Y152">
        <f t="shared" si="14"/>
        <v>71.429663636363642</v>
      </c>
      <c r="Z152">
        <f t="shared" si="14"/>
        <v>74.494699999999995</v>
      </c>
      <c r="AA152">
        <f t="shared" si="14"/>
        <v>82.745363636363635</v>
      </c>
      <c r="AB152">
        <f t="shared" si="14"/>
        <v>68.593872727272725</v>
      </c>
      <c r="AC152">
        <f t="shared" si="14"/>
        <v>75.605945454545449</v>
      </c>
      <c r="AD152">
        <f t="shared" si="13"/>
        <v>55.81668181818182</v>
      </c>
      <c r="AE152">
        <f t="shared" si="13"/>
        <v>61.616490909090906</v>
      </c>
      <c r="AF152">
        <f t="shared" si="13"/>
        <v>53.173981818181822</v>
      </c>
    </row>
    <row r="153" spans="1:32">
      <c r="A153" s="205">
        <v>44071</v>
      </c>
      <c r="B153" s="10">
        <v>887.48900000000003</v>
      </c>
      <c r="C153" s="257">
        <v>745.19129999999996</v>
      </c>
      <c r="D153" s="257">
        <v>1011.43</v>
      </c>
      <c r="E153" s="10">
        <v>998.92669999999998</v>
      </c>
      <c r="F153" s="10">
        <v>789.23469999999998</v>
      </c>
      <c r="G153" s="10">
        <v>824.03750000000002</v>
      </c>
      <c r="H153" s="10">
        <v>913.96879999999999</v>
      </c>
      <c r="I153" s="10">
        <v>757.9194</v>
      </c>
      <c r="J153" s="10">
        <v>832.96559999999999</v>
      </c>
      <c r="K153" s="10">
        <v>616.89210000000003</v>
      </c>
      <c r="L153" s="10">
        <v>680.14570000000003</v>
      </c>
      <c r="M153" s="10">
        <v>586.91869999999994</v>
      </c>
      <c r="N153" s="10"/>
      <c r="O153" s="10"/>
      <c r="P153" s="10">
        <f t="shared" si="11"/>
        <v>84.957899999999995</v>
      </c>
      <c r="Q153" s="173">
        <f t="shared" si="12"/>
        <v>7.6600626146254014E-2</v>
      </c>
      <c r="T153" s="205">
        <v>44071</v>
      </c>
      <c r="U153">
        <f t="shared" si="14"/>
        <v>80.680818181818182</v>
      </c>
      <c r="V153">
        <f t="shared" si="14"/>
        <v>67.744663636363626</v>
      </c>
      <c r="W153">
        <f t="shared" si="14"/>
        <v>91.948181818181808</v>
      </c>
      <c r="X153">
        <f t="shared" si="14"/>
        <v>90.811518181818187</v>
      </c>
      <c r="Y153">
        <f t="shared" si="14"/>
        <v>71.748609090909085</v>
      </c>
      <c r="Z153">
        <f t="shared" si="14"/>
        <v>74.912500000000009</v>
      </c>
      <c r="AA153">
        <f t="shared" si="14"/>
        <v>83.088072727272731</v>
      </c>
      <c r="AB153">
        <f t="shared" si="14"/>
        <v>68.90176363636364</v>
      </c>
      <c r="AC153">
        <f t="shared" si="14"/>
        <v>75.72414545454545</v>
      </c>
      <c r="AD153">
        <f t="shared" si="13"/>
        <v>56.081099999999999</v>
      </c>
      <c r="AE153">
        <f t="shared" si="13"/>
        <v>61.831427272727275</v>
      </c>
      <c r="AF153">
        <f t="shared" si="13"/>
        <v>53.356245454545451</v>
      </c>
    </row>
    <row r="154" spans="1:32">
      <c r="A154" s="205">
        <v>44072</v>
      </c>
      <c r="B154" s="10">
        <v>890.58720000000005</v>
      </c>
      <c r="C154" s="257">
        <v>749.80359999999996</v>
      </c>
      <c r="D154" s="257">
        <v>1012.96</v>
      </c>
      <c r="E154" s="10">
        <v>1000.9936</v>
      </c>
      <c r="F154" s="10">
        <v>792.60450000000003</v>
      </c>
      <c r="G154" s="10">
        <v>828.00160000000005</v>
      </c>
      <c r="H154" s="10">
        <v>916.51909999999998</v>
      </c>
      <c r="I154" s="10">
        <v>761.9008</v>
      </c>
      <c r="J154" s="10">
        <v>834.97749999999996</v>
      </c>
      <c r="K154" s="10">
        <v>619.61530000000005</v>
      </c>
      <c r="L154" s="10">
        <v>682.42790000000002</v>
      </c>
      <c r="M154" s="10">
        <v>588.57569999999998</v>
      </c>
      <c r="N154" s="10"/>
      <c r="O154" s="10"/>
      <c r="P154" s="10">
        <f t="shared" si="11"/>
        <v>84.474500000000035</v>
      </c>
      <c r="Q154" s="173">
        <f t="shared" si="12"/>
        <v>7.6164778006421269E-2</v>
      </c>
      <c r="T154" s="205">
        <v>44072</v>
      </c>
      <c r="U154">
        <f t="shared" si="14"/>
        <v>80.962472727272726</v>
      </c>
      <c r="V154">
        <f t="shared" si="14"/>
        <v>68.163963636363633</v>
      </c>
      <c r="W154">
        <f t="shared" si="14"/>
        <v>92.087272727272733</v>
      </c>
      <c r="X154">
        <f t="shared" si="14"/>
        <v>90.999418181818186</v>
      </c>
      <c r="Y154">
        <f t="shared" si="14"/>
        <v>72.054954545454549</v>
      </c>
      <c r="Z154">
        <f t="shared" si="14"/>
        <v>75.272872727272727</v>
      </c>
      <c r="AA154">
        <f t="shared" si="14"/>
        <v>83.319918181818181</v>
      </c>
      <c r="AB154">
        <f t="shared" si="14"/>
        <v>69.263709090909089</v>
      </c>
      <c r="AC154">
        <f t="shared" si="14"/>
        <v>75.907045454545454</v>
      </c>
      <c r="AD154">
        <f t="shared" si="13"/>
        <v>56.328663636363643</v>
      </c>
      <c r="AE154">
        <f t="shared" si="13"/>
        <v>62.038900000000005</v>
      </c>
      <c r="AF154">
        <f t="shared" si="13"/>
        <v>53.506881818181817</v>
      </c>
    </row>
    <row r="155" spans="1:32">
      <c r="A155" s="205">
        <v>44073</v>
      </c>
      <c r="B155" s="10">
        <v>893.48099999999999</v>
      </c>
      <c r="C155" s="257">
        <v>753.48320000000001</v>
      </c>
      <c r="D155" s="257">
        <v>1014.61</v>
      </c>
      <c r="E155" s="10">
        <v>1003.3966</v>
      </c>
      <c r="F155" s="10">
        <v>795.8152</v>
      </c>
      <c r="G155" s="10">
        <v>832.35310000000004</v>
      </c>
      <c r="H155" s="10">
        <v>918.87180000000001</v>
      </c>
      <c r="I155" s="10">
        <v>766.04380000000003</v>
      </c>
      <c r="J155" s="10">
        <v>837.33519999999999</v>
      </c>
      <c r="K155" s="10">
        <v>622.41240000000005</v>
      </c>
      <c r="L155" s="10">
        <v>684.65740000000005</v>
      </c>
      <c r="M155" s="10">
        <v>590.02880000000005</v>
      </c>
      <c r="N155" s="10"/>
      <c r="O155" s="10"/>
      <c r="P155" s="10">
        <f t="shared" si="11"/>
        <v>84.524800000000027</v>
      </c>
      <c r="Q155" s="173">
        <f t="shared" si="12"/>
        <v>7.6210130016006683E-2</v>
      </c>
      <c r="T155" s="205">
        <v>44073</v>
      </c>
      <c r="U155">
        <f t="shared" si="14"/>
        <v>81.225545454545454</v>
      </c>
      <c r="V155">
        <f t="shared" si="14"/>
        <v>68.498472727272727</v>
      </c>
      <c r="W155">
        <f t="shared" si="14"/>
        <v>92.237272727272725</v>
      </c>
      <c r="X155">
        <f t="shared" si="14"/>
        <v>91.217872727272734</v>
      </c>
      <c r="Y155">
        <f t="shared" si="14"/>
        <v>72.34683636363637</v>
      </c>
      <c r="Z155">
        <f t="shared" si="14"/>
        <v>75.66846363636364</v>
      </c>
      <c r="AA155">
        <f t="shared" si="14"/>
        <v>83.533799999999999</v>
      </c>
      <c r="AB155">
        <f t="shared" si="14"/>
        <v>69.640345454545454</v>
      </c>
      <c r="AC155">
        <f t="shared" si="14"/>
        <v>76.121381818181817</v>
      </c>
      <c r="AD155">
        <f t="shared" si="13"/>
        <v>56.58294545454546</v>
      </c>
      <c r="AE155">
        <f t="shared" si="13"/>
        <v>62.241581818181821</v>
      </c>
      <c r="AF155">
        <f t="shared" si="13"/>
        <v>53.638981818181826</v>
      </c>
    </row>
    <row r="156" spans="1:32">
      <c r="A156" s="205">
        <v>44074</v>
      </c>
      <c r="B156" s="10">
        <v>893.9298</v>
      </c>
      <c r="C156" s="257">
        <v>755.71609999999998</v>
      </c>
      <c r="D156" s="257">
        <v>1011.91</v>
      </c>
      <c r="E156" s="10">
        <v>1005.7232</v>
      </c>
      <c r="F156" s="10">
        <v>798.63530000000003</v>
      </c>
      <c r="G156" s="10">
        <v>836.39769999999999</v>
      </c>
      <c r="H156" s="10">
        <v>920.93</v>
      </c>
      <c r="I156" s="10">
        <v>769.58640000000003</v>
      </c>
      <c r="J156" s="10">
        <v>839.73919999999998</v>
      </c>
      <c r="K156" s="10">
        <v>626.01379999999995</v>
      </c>
      <c r="L156" s="10">
        <v>687.02409999999998</v>
      </c>
      <c r="M156" s="10">
        <v>591.27290000000005</v>
      </c>
      <c r="N156" s="10"/>
      <c r="O156" s="10"/>
      <c r="P156" s="10">
        <f t="shared" si="11"/>
        <v>84.79320000000007</v>
      </c>
      <c r="Q156" s="173">
        <f t="shared" si="12"/>
        <v>7.6452127617850155E-2</v>
      </c>
      <c r="T156" s="205">
        <v>44074</v>
      </c>
      <c r="U156">
        <f t="shared" si="14"/>
        <v>81.266345454545458</v>
      </c>
      <c r="V156">
        <f t="shared" si="14"/>
        <v>68.701463636363641</v>
      </c>
      <c r="W156">
        <f t="shared" si="14"/>
        <v>91.991818181818175</v>
      </c>
      <c r="X156">
        <f t="shared" si="14"/>
        <v>91.429381818181824</v>
      </c>
      <c r="Y156">
        <f t="shared" si="14"/>
        <v>72.60320909090909</v>
      </c>
      <c r="Z156">
        <f t="shared" si="14"/>
        <v>76.036154545454551</v>
      </c>
      <c r="AA156">
        <f t="shared" si="14"/>
        <v>83.720909090909089</v>
      </c>
      <c r="AB156">
        <f t="shared" si="14"/>
        <v>69.962400000000002</v>
      </c>
      <c r="AC156">
        <f t="shared" si="14"/>
        <v>76.339927272727266</v>
      </c>
      <c r="AD156">
        <f t="shared" si="13"/>
        <v>56.91034545454545</v>
      </c>
      <c r="AE156">
        <f t="shared" si="13"/>
        <v>62.456736363636359</v>
      </c>
      <c r="AF156">
        <f t="shared" si="13"/>
        <v>53.752081818181821</v>
      </c>
    </row>
    <row r="157" spans="1:32">
      <c r="A157" s="205">
        <v>44075</v>
      </c>
      <c r="B157" s="10">
        <v>898.98099999999999</v>
      </c>
      <c r="C157" s="257">
        <v>760.70129999999995</v>
      </c>
      <c r="D157" s="257">
        <v>1012.11</v>
      </c>
      <c r="E157" s="10">
        <v>1012.1631</v>
      </c>
      <c r="F157" s="10">
        <v>803.56790000000001</v>
      </c>
      <c r="G157" s="10">
        <v>839.69989999999996</v>
      </c>
      <c r="H157" s="10">
        <v>922.23919999999998</v>
      </c>
      <c r="I157" s="10">
        <v>772.79150000000004</v>
      </c>
      <c r="J157" s="10">
        <v>841.35519999999997</v>
      </c>
      <c r="K157" s="10">
        <v>629.36490000000003</v>
      </c>
      <c r="L157" s="10">
        <v>689.41880000000003</v>
      </c>
      <c r="M157" s="10">
        <v>592.49130000000002</v>
      </c>
      <c r="N157" s="10"/>
      <c r="O157" s="10"/>
      <c r="P157" s="10">
        <f t="shared" si="11"/>
        <v>89.923900000000003</v>
      </c>
      <c r="Q157" s="173">
        <f t="shared" si="12"/>
        <v>8.1078122758603169E-2</v>
      </c>
      <c r="T157" s="205">
        <v>44075</v>
      </c>
      <c r="U157">
        <f t="shared" si="14"/>
        <v>81.725545454545454</v>
      </c>
      <c r="V157">
        <f t="shared" si="14"/>
        <v>69.154663636363637</v>
      </c>
      <c r="W157">
        <f t="shared" si="14"/>
        <v>92.01</v>
      </c>
      <c r="X157">
        <f t="shared" si="14"/>
        <v>92.014827272727274</v>
      </c>
      <c r="Y157">
        <f t="shared" si="14"/>
        <v>73.051627272727274</v>
      </c>
      <c r="Z157">
        <f t="shared" si="14"/>
        <v>76.33635454545454</v>
      </c>
      <c r="AA157">
        <f t="shared" si="14"/>
        <v>83.839927272727266</v>
      </c>
      <c r="AB157">
        <f t="shared" si="14"/>
        <v>70.253772727272732</v>
      </c>
      <c r="AC157">
        <f t="shared" si="14"/>
        <v>76.486836363636357</v>
      </c>
      <c r="AD157">
        <f t="shared" si="13"/>
        <v>57.214990909090915</v>
      </c>
      <c r="AE157">
        <f t="shared" si="13"/>
        <v>62.674436363636367</v>
      </c>
      <c r="AF157">
        <f t="shared" si="13"/>
        <v>53.862845454545457</v>
      </c>
    </row>
    <row r="158" spans="1:32">
      <c r="A158" s="205">
        <v>44076</v>
      </c>
      <c r="B158" s="10">
        <v>902.47770000000003</v>
      </c>
      <c r="C158" s="257">
        <v>762.87639999999999</v>
      </c>
      <c r="D158" s="257">
        <v>1015.13</v>
      </c>
      <c r="E158" s="10">
        <v>1014.5078999999999</v>
      </c>
      <c r="F158" s="10">
        <v>807.92359999999996</v>
      </c>
      <c r="G158" s="10">
        <v>844.32159999999999</v>
      </c>
      <c r="H158" s="10">
        <v>924.25189999999998</v>
      </c>
      <c r="I158" s="10">
        <v>775.81330000000003</v>
      </c>
      <c r="J158" s="10">
        <v>842.86199999999997</v>
      </c>
      <c r="K158" s="10">
        <v>631.99469999999997</v>
      </c>
      <c r="L158" s="10">
        <v>691.89739999999995</v>
      </c>
      <c r="M158" s="10">
        <v>593.89099999999996</v>
      </c>
      <c r="N158" s="10"/>
      <c r="O158" s="10"/>
      <c r="P158" s="10">
        <f t="shared" si="11"/>
        <v>90.255999999999972</v>
      </c>
      <c r="Q158" s="173">
        <f t="shared" si="12"/>
        <v>8.1377554217515968E-2</v>
      </c>
      <c r="T158" s="205">
        <v>44076</v>
      </c>
      <c r="U158">
        <f t="shared" si="14"/>
        <v>82.043427272727271</v>
      </c>
      <c r="V158">
        <f t="shared" si="14"/>
        <v>69.352400000000003</v>
      </c>
      <c r="W158">
        <f t="shared" si="14"/>
        <v>92.284545454545452</v>
      </c>
      <c r="X158">
        <f t="shared" si="14"/>
        <v>92.227990909090906</v>
      </c>
      <c r="Y158">
        <f t="shared" si="14"/>
        <v>73.447599999999994</v>
      </c>
      <c r="Z158">
        <f t="shared" si="14"/>
        <v>76.756509090909091</v>
      </c>
      <c r="AA158">
        <f t="shared" si="14"/>
        <v>84.022899999999993</v>
      </c>
      <c r="AB158">
        <f t="shared" si="14"/>
        <v>70.528481818181817</v>
      </c>
      <c r="AC158">
        <f t="shared" si="14"/>
        <v>76.62381818181818</v>
      </c>
      <c r="AD158">
        <f t="shared" si="13"/>
        <v>57.454063636363635</v>
      </c>
      <c r="AE158">
        <f t="shared" si="13"/>
        <v>62.89976363636363</v>
      </c>
      <c r="AF158">
        <f t="shared" si="13"/>
        <v>53.990090909090902</v>
      </c>
    </row>
    <row r="159" spans="1:32">
      <c r="A159" s="205">
        <v>44077</v>
      </c>
      <c r="B159" s="10">
        <v>906.91309999999999</v>
      </c>
      <c r="C159" s="257">
        <v>765.27120000000002</v>
      </c>
      <c r="D159" s="257">
        <v>1016.84</v>
      </c>
      <c r="E159" s="10">
        <v>1016.2152</v>
      </c>
      <c r="F159" s="10">
        <v>810.85829999999999</v>
      </c>
      <c r="G159" s="10">
        <v>849.28390000000002</v>
      </c>
      <c r="H159" s="10">
        <v>927.54070000000002</v>
      </c>
      <c r="I159" s="10">
        <v>778.43600000000004</v>
      </c>
      <c r="J159" s="10">
        <v>843.92190000000005</v>
      </c>
      <c r="K159" s="10">
        <v>634.30259999999998</v>
      </c>
      <c r="L159" s="10">
        <v>693.7473</v>
      </c>
      <c r="M159" s="10">
        <v>595.42160000000001</v>
      </c>
      <c r="N159" s="10"/>
      <c r="O159" s="10"/>
      <c r="P159" s="10">
        <f t="shared" si="11"/>
        <v>88.674499999999966</v>
      </c>
      <c r="Q159" s="173">
        <f t="shared" si="12"/>
        <v>7.9951625725282749E-2</v>
      </c>
      <c r="T159" s="205">
        <v>44077</v>
      </c>
      <c r="U159">
        <f t="shared" si="14"/>
        <v>82.446645454545447</v>
      </c>
      <c r="V159">
        <f t="shared" si="14"/>
        <v>69.570109090909099</v>
      </c>
      <c r="W159">
        <f t="shared" si="14"/>
        <v>92.44</v>
      </c>
      <c r="X159">
        <f t="shared" si="14"/>
        <v>92.383200000000002</v>
      </c>
      <c r="Y159">
        <f t="shared" si="14"/>
        <v>73.714390909090909</v>
      </c>
      <c r="Z159">
        <f t="shared" si="14"/>
        <v>77.207627272727279</v>
      </c>
      <c r="AA159">
        <f t="shared" si="14"/>
        <v>84.321881818181822</v>
      </c>
      <c r="AB159">
        <f t="shared" si="14"/>
        <v>70.766909090909095</v>
      </c>
      <c r="AC159">
        <f t="shared" si="14"/>
        <v>76.720172727272725</v>
      </c>
      <c r="AD159">
        <f t="shared" si="13"/>
        <v>57.663872727272725</v>
      </c>
      <c r="AE159">
        <f t="shared" si="13"/>
        <v>63.067936363636363</v>
      </c>
      <c r="AF159">
        <f t="shared" si="13"/>
        <v>54.129236363636366</v>
      </c>
    </row>
    <row r="160" spans="1:32">
      <c r="A160" s="205">
        <v>44078</v>
      </c>
      <c r="B160" s="10">
        <v>911.49459999999999</v>
      </c>
      <c r="C160" s="257">
        <v>768.59529999999995</v>
      </c>
      <c r="D160" s="257">
        <v>1018.56</v>
      </c>
      <c r="E160" s="10">
        <v>1018.4037</v>
      </c>
      <c r="F160" s="10">
        <v>813.68700000000001</v>
      </c>
      <c r="G160" s="10">
        <v>852.49860000000001</v>
      </c>
      <c r="H160" s="10">
        <v>931.1422</v>
      </c>
      <c r="I160" s="10">
        <v>781.49220000000003</v>
      </c>
      <c r="J160" s="10">
        <v>847.2971</v>
      </c>
      <c r="K160" s="10">
        <v>636.89610000000005</v>
      </c>
      <c r="L160" s="10">
        <v>695.78620000000001</v>
      </c>
      <c r="M160" s="10">
        <v>597.03719999999998</v>
      </c>
      <c r="N160" s="10"/>
      <c r="O160" s="10"/>
      <c r="P160" s="10">
        <f t="shared" si="11"/>
        <v>87.261499999999955</v>
      </c>
      <c r="Q160" s="173">
        <f t="shared" si="12"/>
        <v>7.8677621957008601E-2</v>
      </c>
      <c r="T160" s="205">
        <v>44078</v>
      </c>
      <c r="U160">
        <f t="shared" si="14"/>
        <v>82.86314545454546</v>
      </c>
      <c r="V160">
        <f t="shared" si="14"/>
        <v>69.872299999999996</v>
      </c>
      <c r="W160">
        <f t="shared" si="14"/>
        <v>92.596363636363634</v>
      </c>
      <c r="X160">
        <f t="shared" si="14"/>
        <v>92.582154545454543</v>
      </c>
      <c r="Y160">
        <f t="shared" si="14"/>
        <v>73.971545454545449</v>
      </c>
      <c r="Z160">
        <f t="shared" si="14"/>
        <v>77.499872727272731</v>
      </c>
      <c r="AA160">
        <f t="shared" si="14"/>
        <v>84.649290909090908</v>
      </c>
      <c r="AB160">
        <f t="shared" si="14"/>
        <v>71.044745454545463</v>
      </c>
      <c r="AC160">
        <f t="shared" si="14"/>
        <v>77.02700909090909</v>
      </c>
      <c r="AD160">
        <f t="shared" si="13"/>
        <v>57.899645454545457</v>
      </c>
      <c r="AE160">
        <f t="shared" si="13"/>
        <v>63.253290909090907</v>
      </c>
      <c r="AF160">
        <f t="shared" si="13"/>
        <v>54.276109090909088</v>
      </c>
    </row>
    <row r="161" spans="1:32">
      <c r="A161" s="205">
        <v>44079</v>
      </c>
      <c r="B161" s="10">
        <v>914.93550000000005</v>
      </c>
      <c r="C161" s="257">
        <v>772.41250000000002</v>
      </c>
      <c r="D161" s="257">
        <v>1021.26</v>
      </c>
      <c r="E161" s="10">
        <v>1020.2337</v>
      </c>
      <c r="F161" s="10">
        <v>816.63509999999997</v>
      </c>
      <c r="G161" s="10">
        <v>855.27059999999994</v>
      </c>
      <c r="H161" s="10">
        <v>933.33309999999994</v>
      </c>
      <c r="I161" s="10">
        <v>785.51220000000001</v>
      </c>
      <c r="J161" s="10">
        <v>849.48209999999995</v>
      </c>
      <c r="K161" s="10">
        <v>639.57849999999996</v>
      </c>
      <c r="L161" s="10">
        <v>697.96450000000004</v>
      </c>
      <c r="M161" s="10">
        <v>598.08950000000004</v>
      </c>
      <c r="N161" s="10"/>
      <c r="O161" s="10"/>
      <c r="P161" s="10">
        <f t="shared" si="11"/>
        <v>86.900600000000054</v>
      </c>
      <c r="Q161" s="173">
        <f t="shared" si="12"/>
        <v>7.8352223542309377E-2</v>
      </c>
      <c r="T161" s="205">
        <v>44079</v>
      </c>
      <c r="U161">
        <f t="shared" si="14"/>
        <v>83.175954545454545</v>
      </c>
      <c r="V161">
        <f t="shared" si="14"/>
        <v>70.219318181818181</v>
      </c>
      <c r="W161">
        <f t="shared" si="14"/>
        <v>92.841818181818184</v>
      </c>
      <c r="X161">
        <f t="shared" si="14"/>
        <v>92.748518181818184</v>
      </c>
      <c r="Y161">
        <f t="shared" si="14"/>
        <v>74.239554545454538</v>
      </c>
      <c r="Z161">
        <f t="shared" si="14"/>
        <v>77.751872727272726</v>
      </c>
      <c r="AA161">
        <f t="shared" si="14"/>
        <v>84.848463636363633</v>
      </c>
      <c r="AB161">
        <f t="shared" si="14"/>
        <v>71.410200000000003</v>
      </c>
      <c r="AC161">
        <f t="shared" si="14"/>
        <v>77.225645454545443</v>
      </c>
      <c r="AD161">
        <f t="shared" si="13"/>
        <v>58.143499999999996</v>
      </c>
      <c r="AE161">
        <f t="shared" si="13"/>
        <v>63.451318181818188</v>
      </c>
      <c r="AF161">
        <f t="shared" si="13"/>
        <v>54.371772727272734</v>
      </c>
    </row>
    <row r="162" spans="1:32">
      <c r="A162" s="205">
        <v>44080</v>
      </c>
      <c r="B162" s="10">
        <v>918.19799999999998</v>
      </c>
      <c r="C162" s="257">
        <v>774.80439999999999</v>
      </c>
      <c r="D162" s="257">
        <v>1023.89</v>
      </c>
      <c r="E162" s="10">
        <v>1021.8913</v>
      </c>
      <c r="F162" s="10">
        <v>819.53189999999995</v>
      </c>
      <c r="G162" s="10">
        <v>859.8845</v>
      </c>
      <c r="H162" s="10">
        <v>935.63900000000001</v>
      </c>
      <c r="I162" s="10">
        <v>789.44399999999996</v>
      </c>
      <c r="J162" s="10">
        <v>851.74059999999997</v>
      </c>
      <c r="K162" s="10">
        <v>642.27539999999999</v>
      </c>
      <c r="L162" s="10">
        <v>699.90219999999999</v>
      </c>
      <c r="M162" s="10">
        <v>599.46280000000002</v>
      </c>
      <c r="N162" s="10"/>
      <c r="O162" s="10"/>
      <c r="P162" s="10">
        <f t="shared" si="11"/>
        <v>86.252299999999991</v>
      </c>
      <c r="Q162" s="173">
        <f t="shared" si="12"/>
        <v>7.7767696547990761E-2</v>
      </c>
      <c r="T162" s="205">
        <v>44080</v>
      </c>
      <c r="U162">
        <f t="shared" si="14"/>
        <v>83.472545454545454</v>
      </c>
      <c r="V162">
        <f t="shared" si="14"/>
        <v>70.436763636363636</v>
      </c>
      <c r="W162">
        <f t="shared" si="14"/>
        <v>93.080909090909088</v>
      </c>
      <c r="X162">
        <f t="shared" si="14"/>
        <v>92.899209090909096</v>
      </c>
      <c r="Y162">
        <f t="shared" si="14"/>
        <v>74.502899999999997</v>
      </c>
      <c r="Z162">
        <f t="shared" si="14"/>
        <v>78.171318181818179</v>
      </c>
      <c r="AA162">
        <f t="shared" si="14"/>
        <v>85.058090909090907</v>
      </c>
      <c r="AB162">
        <f t="shared" si="14"/>
        <v>71.767636363636356</v>
      </c>
      <c r="AC162">
        <f t="shared" si="14"/>
        <v>77.430963636363629</v>
      </c>
      <c r="AD162">
        <f t="shared" si="13"/>
        <v>58.388672727272727</v>
      </c>
      <c r="AE162">
        <f t="shared" si="13"/>
        <v>63.627472727272725</v>
      </c>
      <c r="AF162">
        <f t="shared" si="13"/>
        <v>54.496618181818185</v>
      </c>
    </row>
    <row r="163" spans="1:32">
      <c r="A163" s="205">
        <v>44081</v>
      </c>
      <c r="B163" s="10">
        <v>920.72770000000003</v>
      </c>
      <c r="C163" s="257">
        <v>776.79399999999998</v>
      </c>
      <c r="D163" s="257">
        <v>1025.28</v>
      </c>
      <c r="E163" s="10">
        <v>1023.4007</v>
      </c>
      <c r="F163" s="10">
        <v>822.25540000000001</v>
      </c>
      <c r="G163" s="10">
        <v>863.56669999999997</v>
      </c>
      <c r="H163" s="10">
        <v>937.04849999999999</v>
      </c>
      <c r="I163" s="10">
        <v>792.24710000000005</v>
      </c>
      <c r="J163" s="10">
        <v>854.29700000000003</v>
      </c>
      <c r="K163" s="10">
        <v>645.45799999999997</v>
      </c>
      <c r="L163" s="10">
        <v>701.87080000000003</v>
      </c>
      <c r="M163" s="10">
        <v>600.65440000000001</v>
      </c>
      <c r="N163" s="10"/>
      <c r="O163" s="10"/>
      <c r="P163" s="10">
        <f t="shared" si="11"/>
        <v>86.352200000000039</v>
      </c>
      <c r="Q163" s="173">
        <f t="shared" si="12"/>
        <v>7.7857769425875162E-2</v>
      </c>
      <c r="T163" s="205">
        <v>44081</v>
      </c>
      <c r="U163">
        <f t="shared" si="14"/>
        <v>83.702518181818178</v>
      </c>
      <c r="V163">
        <f t="shared" si="14"/>
        <v>70.617636363636365</v>
      </c>
      <c r="W163">
        <f t="shared" si="14"/>
        <v>93.207272727272724</v>
      </c>
      <c r="X163">
        <f t="shared" si="14"/>
        <v>93.036427272727281</v>
      </c>
      <c r="Y163">
        <f t="shared" si="14"/>
        <v>74.750490909090914</v>
      </c>
      <c r="Z163">
        <f t="shared" si="14"/>
        <v>78.506063636363635</v>
      </c>
      <c r="AA163">
        <f t="shared" si="14"/>
        <v>85.186227272727265</v>
      </c>
      <c r="AB163">
        <f t="shared" si="14"/>
        <v>72.022463636363639</v>
      </c>
      <c r="AC163">
        <f t="shared" si="14"/>
        <v>77.663363636363641</v>
      </c>
      <c r="AD163">
        <f t="shared" si="13"/>
        <v>58.677999999999997</v>
      </c>
      <c r="AE163">
        <f t="shared" si="13"/>
        <v>63.806436363636365</v>
      </c>
      <c r="AF163">
        <f t="shared" si="13"/>
        <v>54.604945454545458</v>
      </c>
    </row>
    <row r="164" spans="1:32">
      <c r="A164" s="205">
        <v>44082</v>
      </c>
      <c r="B164" s="10">
        <v>924.16210000000001</v>
      </c>
      <c r="C164" s="257">
        <v>779.08879999999999</v>
      </c>
      <c r="D164" s="257">
        <v>1026.57</v>
      </c>
      <c r="E164" s="10">
        <v>1025.0545999999999</v>
      </c>
      <c r="F164" s="10">
        <v>826.29169999999999</v>
      </c>
      <c r="G164" s="10">
        <v>867.20870000000002</v>
      </c>
      <c r="H164" s="10">
        <v>939.47659999999996</v>
      </c>
      <c r="I164" s="10">
        <v>794.93470000000002</v>
      </c>
      <c r="J164" s="10">
        <v>855.87860000000001</v>
      </c>
      <c r="K164" s="10">
        <v>648.69489999999996</v>
      </c>
      <c r="L164" s="10">
        <v>704.36590000000001</v>
      </c>
      <c r="M164" s="10">
        <v>601.60670000000005</v>
      </c>
      <c r="N164" s="10"/>
      <c r="O164" s="10"/>
      <c r="P164" s="10">
        <f t="shared" si="11"/>
        <v>85.577999999999975</v>
      </c>
      <c r="Q164" s="173">
        <f t="shared" si="12"/>
        <v>7.7159727163031627E-2</v>
      </c>
      <c r="T164" s="205">
        <v>44082</v>
      </c>
      <c r="U164">
        <f t="shared" si="14"/>
        <v>84.014736363636359</v>
      </c>
      <c r="V164">
        <f t="shared" si="14"/>
        <v>70.826254545454546</v>
      </c>
      <c r="W164">
        <f t="shared" si="14"/>
        <v>93.324545454545444</v>
      </c>
      <c r="X164">
        <f t="shared" si="14"/>
        <v>93.186781818181814</v>
      </c>
      <c r="Y164">
        <f t="shared" si="14"/>
        <v>75.117427272727269</v>
      </c>
      <c r="Z164">
        <f t="shared" si="14"/>
        <v>78.837154545454553</v>
      </c>
      <c r="AA164">
        <f t="shared" si="14"/>
        <v>85.406963636363628</v>
      </c>
      <c r="AB164">
        <f t="shared" si="14"/>
        <v>72.266790909090915</v>
      </c>
      <c r="AC164">
        <f t="shared" si="14"/>
        <v>77.807145454545449</v>
      </c>
      <c r="AD164">
        <f t="shared" si="13"/>
        <v>58.972263636363635</v>
      </c>
      <c r="AE164">
        <f t="shared" si="13"/>
        <v>64.033263636363642</v>
      </c>
      <c r="AF164">
        <f t="shared" si="13"/>
        <v>54.691518181818189</v>
      </c>
    </row>
    <row r="165" spans="1:32">
      <c r="A165" s="205">
        <v>44083</v>
      </c>
      <c r="B165" s="10">
        <v>927.3442</v>
      </c>
      <c r="C165" s="257">
        <v>781.38080000000002</v>
      </c>
      <c r="D165" s="257">
        <v>1028.05</v>
      </c>
      <c r="E165" s="10">
        <v>1025.8562999999999</v>
      </c>
      <c r="F165" s="10">
        <v>830.46799999999996</v>
      </c>
      <c r="G165" s="10">
        <v>871.48940000000005</v>
      </c>
      <c r="H165" s="10">
        <v>941.67229999999995</v>
      </c>
      <c r="I165" s="10">
        <v>797.22320000000002</v>
      </c>
      <c r="J165" s="10">
        <v>857.10590000000002</v>
      </c>
      <c r="K165" s="10">
        <v>650.98040000000003</v>
      </c>
      <c r="L165" s="10">
        <v>706.84810000000004</v>
      </c>
      <c r="M165" s="10">
        <v>602.71019999999999</v>
      </c>
      <c r="N165" s="10"/>
      <c r="O165" s="10"/>
      <c r="P165" s="10">
        <f t="shared" si="11"/>
        <v>84.183999999999969</v>
      </c>
      <c r="Q165" s="173">
        <f t="shared" si="12"/>
        <v>7.5902854372533288E-2</v>
      </c>
      <c r="T165" s="205">
        <v>44083</v>
      </c>
      <c r="U165">
        <f t="shared" si="14"/>
        <v>84.304018181818179</v>
      </c>
      <c r="V165">
        <f t="shared" si="14"/>
        <v>71.034618181818189</v>
      </c>
      <c r="W165">
        <f t="shared" si="14"/>
        <v>93.459090909090904</v>
      </c>
      <c r="X165">
        <f t="shared" si="14"/>
        <v>93.259663636363626</v>
      </c>
      <c r="Y165">
        <f t="shared" si="14"/>
        <v>75.4970909090909</v>
      </c>
      <c r="Z165">
        <f t="shared" si="14"/>
        <v>79.226309090909098</v>
      </c>
      <c r="AA165">
        <f t="shared" si="14"/>
        <v>85.60657272727272</v>
      </c>
      <c r="AB165">
        <f t="shared" si="14"/>
        <v>72.474836363636371</v>
      </c>
      <c r="AC165">
        <f t="shared" si="14"/>
        <v>77.918718181818178</v>
      </c>
      <c r="AD165">
        <f t="shared" si="13"/>
        <v>59.180036363636368</v>
      </c>
      <c r="AE165">
        <f t="shared" si="13"/>
        <v>64.258918181818188</v>
      </c>
      <c r="AF165">
        <f t="shared" si="13"/>
        <v>54.791836363636364</v>
      </c>
    </row>
    <row r="166" spans="1:32">
      <c r="A166" s="205">
        <v>44084</v>
      </c>
      <c r="B166" s="10">
        <v>931.0616</v>
      </c>
      <c r="C166" s="257">
        <v>783.72619999999995</v>
      </c>
      <c r="D166" s="257">
        <v>1029.19</v>
      </c>
      <c r="E166" s="10">
        <v>1028.0736999999999</v>
      </c>
      <c r="F166" s="10">
        <v>834.12729999999999</v>
      </c>
      <c r="G166" s="10">
        <v>876.13279999999997</v>
      </c>
      <c r="H166" s="10">
        <v>944.58569999999997</v>
      </c>
      <c r="I166" s="10">
        <v>799.79690000000005</v>
      </c>
      <c r="J166" s="10">
        <v>858.47069999999997</v>
      </c>
      <c r="K166" s="10">
        <v>653.18669999999997</v>
      </c>
      <c r="L166" s="10">
        <v>708.10590000000002</v>
      </c>
      <c r="M166" s="10">
        <v>604.28589999999997</v>
      </c>
      <c r="N166" s="10"/>
      <c r="O166" s="10"/>
      <c r="P166" s="10">
        <f t="shared" si="11"/>
        <v>83.487999999999943</v>
      </c>
      <c r="Q166" s="173">
        <f t="shared" si="12"/>
        <v>7.5275319607693347E-2</v>
      </c>
      <c r="T166" s="205">
        <v>44084</v>
      </c>
      <c r="U166">
        <f t="shared" si="14"/>
        <v>84.641963636363641</v>
      </c>
      <c r="V166">
        <f t="shared" si="14"/>
        <v>71.247836363636353</v>
      </c>
      <c r="W166">
        <f t="shared" si="14"/>
        <v>93.562727272727273</v>
      </c>
      <c r="X166">
        <f t="shared" si="14"/>
        <v>93.461245454545448</v>
      </c>
      <c r="Y166">
        <f t="shared" si="14"/>
        <v>75.829754545454549</v>
      </c>
      <c r="Z166">
        <f t="shared" si="14"/>
        <v>79.648436363636364</v>
      </c>
      <c r="AA166">
        <f t="shared" si="14"/>
        <v>85.871427272727274</v>
      </c>
      <c r="AB166">
        <f t="shared" si="14"/>
        <v>72.708809090909099</v>
      </c>
      <c r="AC166">
        <f t="shared" si="14"/>
        <v>78.042790909090911</v>
      </c>
      <c r="AD166">
        <f t="shared" si="13"/>
        <v>59.38060909090909</v>
      </c>
      <c r="AE166">
        <f t="shared" si="13"/>
        <v>64.373263636363632</v>
      </c>
      <c r="AF166">
        <f t="shared" si="13"/>
        <v>54.935081818181814</v>
      </c>
    </row>
    <row r="167" spans="1:32">
      <c r="A167" s="205">
        <v>44085</v>
      </c>
      <c r="B167" s="10">
        <v>935.27260000000001</v>
      </c>
      <c r="C167" s="257">
        <v>787.09960000000001</v>
      </c>
      <c r="D167" s="257">
        <v>1030.8399999999999</v>
      </c>
      <c r="E167" s="10">
        <v>1029.8759</v>
      </c>
      <c r="F167" s="10">
        <v>837.41579999999999</v>
      </c>
      <c r="G167" s="10">
        <v>878.38589999999999</v>
      </c>
      <c r="H167" s="10">
        <v>947.81119999999999</v>
      </c>
      <c r="I167" s="10">
        <v>802.54539999999997</v>
      </c>
      <c r="J167" s="10">
        <v>859.68870000000004</v>
      </c>
      <c r="K167" s="10">
        <v>655.33420000000001</v>
      </c>
      <c r="L167" s="10">
        <v>709.31230000000005</v>
      </c>
      <c r="M167" s="10">
        <v>605.90250000000003</v>
      </c>
      <c r="N167" s="10"/>
      <c r="O167" s="10"/>
      <c r="P167" s="10">
        <f t="shared" si="11"/>
        <v>82.064700000000016</v>
      </c>
      <c r="Q167" s="173">
        <f t="shared" si="12"/>
        <v>7.3992029046203986E-2</v>
      </c>
      <c r="T167" s="205">
        <v>44085</v>
      </c>
      <c r="U167" s="205"/>
      <c r="V167">
        <f t="shared" si="14"/>
        <v>71.554509090909093</v>
      </c>
      <c r="W167">
        <f t="shared" si="14"/>
        <v>93.712727272727264</v>
      </c>
      <c r="X167">
        <f t="shared" si="14"/>
        <v>93.625081818181812</v>
      </c>
      <c r="Y167">
        <f t="shared" si="14"/>
        <v>76.128709090909084</v>
      </c>
      <c r="Z167">
        <f t="shared" si="14"/>
        <v>79.853263636363636</v>
      </c>
      <c r="AA167">
        <f t="shared" si="14"/>
        <v>86.164654545454539</v>
      </c>
      <c r="AB167">
        <f t="shared" si="14"/>
        <v>72.958672727272727</v>
      </c>
      <c r="AC167">
        <f t="shared" si="14"/>
        <v>78.153518181818185</v>
      </c>
      <c r="AD167">
        <f t="shared" si="13"/>
        <v>59.575836363636363</v>
      </c>
      <c r="AE167">
        <f t="shared" si="13"/>
        <v>64.482936363636369</v>
      </c>
      <c r="AF167">
        <f t="shared" si="13"/>
        <v>55.082045454545458</v>
      </c>
    </row>
    <row r="168" spans="1:32">
      <c r="A168" s="205">
        <v>44086</v>
      </c>
      <c r="B168" s="10">
        <v>938.07709999999997</v>
      </c>
      <c r="C168" s="257">
        <v>790.45349999999996</v>
      </c>
      <c r="D168" s="257">
        <v>1033.73</v>
      </c>
      <c r="E168" s="10">
        <v>1031.7945999999999</v>
      </c>
      <c r="F168" s="10">
        <v>840.23850000000004</v>
      </c>
      <c r="G168" s="10">
        <v>880.21820000000002</v>
      </c>
      <c r="H168" s="10">
        <v>950.34990000000005</v>
      </c>
      <c r="I168" s="10">
        <v>806.38589999999999</v>
      </c>
      <c r="J168" s="10">
        <v>861.15809999999999</v>
      </c>
      <c r="K168" s="10">
        <v>657.79250000000002</v>
      </c>
      <c r="L168" s="10">
        <v>710.53779999999995</v>
      </c>
      <c r="M168" s="10">
        <v>606.99459999999999</v>
      </c>
      <c r="N168" s="10"/>
      <c r="O168" s="10"/>
      <c r="P168" s="10">
        <f t="shared" si="11"/>
        <v>81.444699999999898</v>
      </c>
      <c r="Q168" s="173">
        <f t="shared" si="12"/>
        <v>7.343301819246717E-2</v>
      </c>
      <c r="T168" s="205">
        <v>44086</v>
      </c>
      <c r="U168" s="205"/>
      <c r="V168">
        <f t="shared" si="14"/>
        <v>71.859409090909082</v>
      </c>
      <c r="W168">
        <f t="shared" si="14"/>
        <v>93.975454545454554</v>
      </c>
      <c r="X168">
        <f t="shared" si="14"/>
        <v>93.799509090909083</v>
      </c>
      <c r="Y168">
        <f t="shared" si="14"/>
        <v>76.385318181818192</v>
      </c>
      <c r="Z168">
        <f t="shared" si="14"/>
        <v>80.019836363636372</v>
      </c>
      <c r="AA168">
        <f t="shared" si="14"/>
        <v>86.395445454545452</v>
      </c>
      <c r="AB168">
        <f t="shared" si="14"/>
        <v>73.307809090909089</v>
      </c>
      <c r="AC168">
        <f t="shared" si="14"/>
        <v>78.287099999999995</v>
      </c>
      <c r="AD168">
        <f t="shared" si="13"/>
        <v>59.799318181818187</v>
      </c>
      <c r="AE168">
        <f t="shared" si="13"/>
        <v>64.594345454545447</v>
      </c>
      <c r="AF168">
        <f t="shared" si="13"/>
        <v>55.181327272727273</v>
      </c>
    </row>
    <row r="169" spans="1:32">
      <c r="A169" s="205">
        <v>44087</v>
      </c>
      <c r="B169" s="10">
        <v>940.70159999999998</v>
      </c>
      <c r="C169" s="257">
        <v>792.28700000000003</v>
      </c>
      <c r="D169" s="257">
        <v>1036.7</v>
      </c>
      <c r="E169" s="10">
        <v>1033.5977</v>
      </c>
      <c r="F169" s="10">
        <v>841.95749999999998</v>
      </c>
      <c r="G169" s="10">
        <v>883.28620000000001</v>
      </c>
      <c r="H169" s="10">
        <v>952.4248</v>
      </c>
      <c r="I169" s="10">
        <v>810.84690000000001</v>
      </c>
      <c r="J169" s="10">
        <v>863.48929999999996</v>
      </c>
      <c r="K169" s="10">
        <v>660.24749999999995</v>
      </c>
      <c r="L169" s="10">
        <v>711.75469999999996</v>
      </c>
      <c r="M169" s="10">
        <v>607.98900000000003</v>
      </c>
      <c r="N169" s="10"/>
      <c r="O169" s="10"/>
      <c r="P169" s="10">
        <f t="shared" si="11"/>
        <v>81.172900000000027</v>
      </c>
      <c r="Q169" s="173">
        <f t="shared" si="12"/>
        <v>7.3187955047232398E-2</v>
      </c>
      <c r="T169" s="205">
        <v>44087</v>
      </c>
      <c r="U169" s="205"/>
      <c r="V169">
        <f t="shared" si="14"/>
        <v>72.026090909090911</v>
      </c>
      <c r="W169">
        <f t="shared" si="14"/>
        <v>94.24545454545455</v>
      </c>
      <c r="X169">
        <f t="shared" si="14"/>
        <v>93.963427272727273</v>
      </c>
      <c r="Y169">
        <f t="shared" si="14"/>
        <v>76.541590909090914</v>
      </c>
      <c r="Z169">
        <f t="shared" si="14"/>
        <v>80.298745454545454</v>
      </c>
      <c r="AA169">
        <f t="shared" si="14"/>
        <v>86.584072727272726</v>
      </c>
      <c r="AB169">
        <f t="shared" si="14"/>
        <v>73.71335454545455</v>
      </c>
      <c r="AC169">
        <f t="shared" si="14"/>
        <v>78.499027272727275</v>
      </c>
      <c r="AD169">
        <f t="shared" si="13"/>
        <v>60.022499999999994</v>
      </c>
      <c r="AE169">
        <f t="shared" si="13"/>
        <v>64.704972727272718</v>
      </c>
      <c r="AF169">
        <f t="shared" si="13"/>
        <v>55.271727272727276</v>
      </c>
    </row>
    <row r="170" spans="1:32">
      <c r="A170" s="205">
        <v>44088</v>
      </c>
      <c r="B170" s="10">
        <v>943.22889999999995</v>
      </c>
      <c r="C170" s="257">
        <v>793.55290000000002</v>
      </c>
      <c r="D170" s="257">
        <v>1038.25</v>
      </c>
      <c r="E170" s="10">
        <v>1036.1878999999999</v>
      </c>
      <c r="F170" s="10">
        <v>846.46379999999999</v>
      </c>
      <c r="G170" s="10">
        <v>885.11530000000005</v>
      </c>
      <c r="H170" s="10">
        <v>954.36339999999996</v>
      </c>
      <c r="I170" s="10">
        <v>814.35050000000001</v>
      </c>
      <c r="J170" s="10">
        <v>865.79600000000005</v>
      </c>
      <c r="K170" s="10">
        <v>663.28160000000003</v>
      </c>
      <c r="L170" s="10">
        <v>713.40520000000004</v>
      </c>
      <c r="M170" s="10">
        <v>608.95360000000005</v>
      </c>
      <c r="N170" s="10"/>
      <c r="O170" s="10"/>
      <c r="P170" s="10">
        <f t="shared" si="11"/>
        <v>81.824499999999944</v>
      </c>
      <c r="Q170" s="173">
        <f t="shared" si="12"/>
        <v>7.3775457421901405E-2</v>
      </c>
      <c r="T170" s="205">
        <v>44088</v>
      </c>
      <c r="U170" s="205"/>
      <c r="V170">
        <f t="shared" si="14"/>
        <v>72.141172727272732</v>
      </c>
      <c r="W170">
        <f t="shared" si="14"/>
        <v>94.38636363636364</v>
      </c>
      <c r="X170">
        <f t="shared" si="14"/>
        <v>94.198899999999995</v>
      </c>
      <c r="Y170">
        <f t="shared" si="14"/>
        <v>76.951254545454546</v>
      </c>
      <c r="Z170">
        <f t="shared" si="14"/>
        <v>80.465027272727284</v>
      </c>
      <c r="AA170">
        <f t="shared" si="14"/>
        <v>86.760309090909089</v>
      </c>
      <c r="AB170">
        <f t="shared" si="14"/>
        <v>74.031863636363639</v>
      </c>
      <c r="AC170">
        <f t="shared" si="14"/>
        <v>78.708727272727273</v>
      </c>
      <c r="AD170">
        <f t="shared" si="13"/>
        <v>60.298327272727278</v>
      </c>
      <c r="AE170">
        <f t="shared" si="13"/>
        <v>64.855018181818181</v>
      </c>
      <c r="AF170">
        <f t="shared" si="13"/>
        <v>55.359418181818185</v>
      </c>
    </row>
    <row r="171" spans="1:32">
      <c r="A171" s="205">
        <v>44089</v>
      </c>
      <c r="B171" s="10">
        <v>946.01559999999995</v>
      </c>
      <c r="C171" s="257">
        <v>794.83090000000004</v>
      </c>
      <c r="D171" s="257">
        <v>1039.47</v>
      </c>
      <c r="E171" s="10">
        <v>1038.885</v>
      </c>
      <c r="F171" s="10">
        <v>851.02650000000006</v>
      </c>
      <c r="G171" s="10">
        <v>886.33360000000005</v>
      </c>
      <c r="H171" s="10">
        <v>956.32619999999997</v>
      </c>
      <c r="I171" s="10">
        <v>817.78309999999999</v>
      </c>
      <c r="J171" s="10">
        <v>867.29679999999996</v>
      </c>
      <c r="K171" s="10">
        <v>666.27359999999999</v>
      </c>
      <c r="L171" s="10">
        <v>715.18870000000004</v>
      </c>
      <c r="M171" s="10">
        <v>609.82150000000001</v>
      </c>
      <c r="N171" s="10"/>
      <c r="O171" s="10"/>
      <c r="P171" s="10">
        <f t="shared" si="11"/>
        <v>82.558800000000019</v>
      </c>
      <c r="Q171" s="173">
        <f t="shared" si="12"/>
        <v>7.4437524631415772E-2</v>
      </c>
      <c r="T171" s="205">
        <v>44089</v>
      </c>
      <c r="U171" s="205"/>
      <c r="V171">
        <f t="shared" si="14"/>
        <v>72.257354545454547</v>
      </c>
      <c r="W171">
        <f t="shared" si="14"/>
        <v>94.49727272727273</v>
      </c>
      <c r="X171">
        <f t="shared" si="14"/>
        <v>94.444090909090903</v>
      </c>
      <c r="Y171">
        <f t="shared" si="14"/>
        <v>77.366045454545457</v>
      </c>
      <c r="Z171">
        <f t="shared" si="14"/>
        <v>80.575781818181824</v>
      </c>
      <c r="AA171">
        <f t="shared" si="14"/>
        <v>86.938745454545455</v>
      </c>
      <c r="AB171">
        <f t="shared" si="14"/>
        <v>74.343918181818182</v>
      </c>
      <c r="AC171">
        <f t="shared" ref="AC171:AF234" si="15">J171/11</f>
        <v>78.845163636363637</v>
      </c>
      <c r="AD171">
        <f t="shared" si="13"/>
        <v>60.570327272727269</v>
      </c>
      <c r="AE171">
        <f t="shared" si="13"/>
        <v>65.017154545454545</v>
      </c>
      <c r="AF171">
        <f t="shared" si="13"/>
        <v>55.438318181818182</v>
      </c>
    </row>
    <row r="172" spans="1:32">
      <c r="A172" s="205">
        <v>44090</v>
      </c>
      <c r="B172" s="10">
        <v>949.66769999999997</v>
      </c>
      <c r="C172" s="257">
        <v>796.40210000000002</v>
      </c>
      <c r="D172" s="257">
        <v>1040.6099999999999</v>
      </c>
      <c r="E172" s="10">
        <v>1041.1251</v>
      </c>
      <c r="F172" s="10">
        <v>855.78579999999999</v>
      </c>
      <c r="G172" s="10">
        <v>888.78499999999997</v>
      </c>
      <c r="H172" s="10">
        <v>958.40179999999998</v>
      </c>
      <c r="I172" s="10">
        <v>820.89229999999998</v>
      </c>
      <c r="J172" s="10">
        <v>868.29250000000002</v>
      </c>
      <c r="K172" s="10">
        <v>668.46360000000004</v>
      </c>
      <c r="L172" s="10">
        <v>717.16690000000006</v>
      </c>
      <c r="M172" s="10">
        <v>611.01279999999997</v>
      </c>
      <c r="N172" s="10"/>
      <c r="O172" s="10"/>
      <c r="P172" s="10">
        <f t="shared" si="11"/>
        <v>82.723299999999995</v>
      </c>
      <c r="Q172" s="173">
        <f t="shared" si="12"/>
        <v>7.4585842833737828E-2</v>
      </c>
      <c r="T172" s="205">
        <v>44090</v>
      </c>
      <c r="U172" s="205"/>
      <c r="V172">
        <f t="shared" ref="V172:AB208" si="16">C172/11</f>
        <v>72.400190909090909</v>
      </c>
      <c r="W172">
        <f t="shared" si="16"/>
        <v>94.600909090909084</v>
      </c>
      <c r="X172">
        <f t="shared" si="16"/>
        <v>94.647736363636355</v>
      </c>
      <c r="Y172">
        <f t="shared" si="16"/>
        <v>77.798709090909085</v>
      </c>
      <c r="Z172">
        <f t="shared" si="16"/>
        <v>80.798636363636362</v>
      </c>
      <c r="AA172">
        <f t="shared" si="16"/>
        <v>87.127436363636363</v>
      </c>
      <c r="AB172">
        <f t="shared" si="16"/>
        <v>74.62657272727273</v>
      </c>
      <c r="AC172">
        <f t="shared" si="15"/>
        <v>78.93568181818182</v>
      </c>
      <c r="AD172">
        <f t="shared" si="13"/>
        <v>60.769418181818189</v>
      </c>
      <c r="AE172">
        <f t="shared" si="13"/>
        <v>65.196990909090914</v>
      </c>
      <c r="AF172">
        <f t="shared" si="13"/>
        <v>55.546618181818182</v>
      </c>
    </row>
    <row r="173" spans="1:32">
      <c r="A173" s="205">
        <v>44091</v>
      </c>
      <c r="B173" s="10">
        <v>953.74980000000005</v>
      </c>
      <c r="C173" s="257">
        <v>798.79369999999994</v>
      </c>
      <c r="D173" s="257">
        <v>1040.19</v>
      </c>
      <c r="E173" s="10">
        <v>1042.6590000000001</v>
      </c>
      <c r="F173" s="10">
        <v>859.16489999999999</v>
      </c>
      <c r="G173" s="10">
        <v>891.15629999999999</v>
      </c>
      <c r="H173" s="10">
        <v>961.2432</v>
      </c>
      <c r="I173" s="10">
        <v>824.00319999999999</v>
      </c>
      <c r="J173" s="10">
        <v>869.55449999999996</v>
      </c>
      <c r="K173" s="10">
        <v>670.44799999999998</v>
      </c>
      <c r="L173" s="10">
        <v>718.23059999999998</v>
      </c>
      <c r="M173" s="10">
        <v>612.41959999999995</v>
      </c>
      <c r="N173" s="10"/>
      <c r="O173" s="10"/>
      <c r="P173" s="10">
        <f t="shared" si="11"/>
        <v>81.415800000000104</v>
      </c>
      <c r="Q173" s="173">
        <f t="shared" si="12"/>
        <v>7.3406961073639948E-2</v>
      </c>
      <c r="T173" s="205">
        <v>44091</v>
      </c>
      <c r="U173" s="205"/>
      <c r="V173">
        <f t="shared" si="16"/>
        <v>72.617609090909085</v>
      </c>
      <c r="W173">
        <f t="shared" si="16"/>
        <v>94.562727272727273</v>
      </c>
      <c r="X173">
        <f t="shared" si="16"/>
        <v>94.787181818181821</v>
      </c>
      <c r="Y173">
        <f t="shared" si="16"/>
        <v>78.105900000000005</v>
      </c>
      <c r="Z173">
        <f t="shared" si="16"/>
        <v>81.014209090909091</v>
      </c>
      <c r="AA173">
        <f t="shared" si="16"/>
        <v>87.385745454545457</v>
      </c>
      <c r="AB173">
        <f t="shared" si="16"/>
        <v>74.909381818181814</v>
      </c>
      <c r="AC173">
        <f t="shared" si="15"/>
        <v>79.050409090909085</v>
      </c>
      <c r="AD173">
        <f t="shared" si="13"/>
        <v>60.949818181818181</v>
      </c>
      <c r="AE173">
        <f t="shared" si="13"/>
        <v>65.293690909090913</v>
      </c>
      <c r="AF173">
        <f t="shared" si="13"/>
        <v>55.674509090909083</v>
      </c>
    </row>
    <row r="174" spans="1:32">
      <c r="A174" s="205">
        <v>44092</v>
      </c>
      <c r="B174" s="10">
        <v>957.7296</v>
      </c>
      <c r="C174" s="257">
        <v>802.14679999999998</v>
      </c>
      <c r="D174" s="257">
        <v>1041.73</v>
      </c>
      <c r="E174" s="10">
        <v>1043.6812</v>
      </c>
      <c r="F174" s="10">
        <v>862.76110000000006</v>
      </c>
      <c r="G174" s="10">
        <v>891.80160000000001</v>
      </c>
      <c r="H174" s="10">
        <v>964.30930000000001</v>
      </c>
      <c r="I174" s="10">
        <v>827.17</v>
      </c>
      <c r="J174" s="10">
        <v>870.9923</v>
      </c>
      <c r="K174" s="10">
        <v>672.18219999999997</v>
      </c>
      <c r="L174" s="10">
        <v>719.21590000000003</v>
      </c>
      <c r="M174" s="10">
        <v>613.90480000000002</v>
      </c>
      <c r="N174" s="10"/>
      <c r="O174" s="10"/>
      <c r="P174" s="10">
        <f t="shared" si="11"/>
        <v>79.371899999999982</v>
      </c>
      <c r="Q174" s="173">
        <f t="shared" si="12"/>
        <v>7.1564118680168154E-2</v>
      </c>
      <c r="T174" s="205">
        <v>44092</v>
      </c>
      <c r="U174" s="205"/>
      <c r="V174">
        <f t="shared" si="16"/>
        <v>72.922436363636365</v>
      </c>
      <c r="W174">
        <f t="shared" si="16"/>
        <v>94.702727272727273</v>
      </c>
      <c r="X174">
        <f t="shared" si="16"/>
        <v>94.880109090909087</v>
      </c>
      <c r="Y174">
        <f t="shared" si="16"/>
        <v>78.43282727272728</v>
      </c>
      <c r="Z174">
        <f t="shared" si="16"/>
        <v>81.072872727272724</v>
      </c>
      <c r="AA174">
        <f t="shared" si="16"/>
        <v>87.664481818181812</v>
      </c>
      <c r="AB174">
        <f t="shared" si="16"/>
        <v>75.197272727272718</v>
      </c>
      <c r="AC174">
        <f t="shared" si="15"/>
        <v>79.181118181818178</v>
      </c>
      <c r="AD174">
        <f t="shared" si="13"/>
        <v>61.107472727272722</v>
      </c>
      <c r="AE174">
        <f t="shared" si="13"/>
        <v>65.383263636363637</v>
      </c>
      <c r="AF174">
        <f t="shared" si="13"/>
        <v>55.809527272727273</v>
      </c>
    </row>
    <row r="175" spans="1:32">
      <c r="A175" s="205">
        <v>44093</v>
      </c>
      <c r="B175" s="10">
        <v>960.25869999999998</v>
      </c>
      <c r="C175" s="257">
        <v>805.59990000000005</v>
      </c>
      <c r="D175" s="257">
        <v>1043.95</v>
      </c>
      <c r="E175" s="10">
        <v>1044.2226000000001</v>
      </c>
      <c r="F175" s="10">
        <v>866.34500000000003</v>
      </c>
      <c r="G175" s="10">
        <v>892.54110000000003</v>
      </c>
      <c r="H175" s="10">
        <v>966.15790000000004</v>
      </c>
      <c r="I175" s="10">
        <v>831.09939999999995</v>
      </c>
      <c r="J175" s="10">
        <v>872.47860000000003</v>
      </c>
      <c r="K175" s="10">
        <v>673.70820000000003</v>
      </c>
      <c r="L175" s="10">
        <v>720.41549999999995</v>
      </c>
      <c r="M175" s="10">
        <v>614.76829999999995</v>
      </c>
      <c r="N175" s="10"/>
      <c r="O175" s="10"/>
      <c r="P175" s="10">
        <f t="shared" si="11"/>
        <v>78.064700000000016</v>
      </c>
      <c r="Q175" s="173">
        <f t="shared" si="12"/>
        <v>7.0385507409192985E-2</v>
      </c>
      <c r="T175" s="205">
        <v>44093</v>
      </c>
      <c r="U175" s="205"/>
      <c r="V175">
        <f t="shared" si="16"/>
        <v>73.236354545454546</v>
      </c>
      <c r="W175">
        <f t="shared" si="16"/>
        <v>94.904545454545456</v>
      </c>
      <c r="X175">
        <f t="shared" si="16"/>
        <v>94.929327272727278</v>
      </c>
      <c r="Y175">
        <f t="shared" si="16"/>
        <v>78.75863636363637</v>
      </c>
      <c r="Z175">
        <f t="shared" si="16"/>
        <v>81.140100000000004</v>
      </c>
      <c r="AA175">
        <f t="shared" si="16"/>
        <v>87.832536363636365</v>
      </c>
      <c r="AB175">
        <f t="shared" si="16"/>
        <v>75.554490909090902</v>
      </c>
      <c r="AC175">
        <f t="shared" si="15"/>
        <v>79.316236363636364</v>
      </c>
      <c r="AD175">
        <f t="shared" si="13"/>
        <v>61.246200000000002</v>
      </c>
      <c r="AE175">
        <f t="shared" si="13"/>
        <v>65.492318181818177</v>
      </c>
      <c r="AF175">
        <f t="shared" si="13"/>
        <v>55.888027272727271</v>
      </c>
    </row>
    <row r="176" spans="1:32">
      <c r="A176" s="205">
        <v>44094</v>
      </c>
      <c r="B176" s="10">
        <v>962.66039999999998</v>
      </c>
      <c r="C176" s="257">
        <v>807.50819999999999</v>
      </c>
      <c r="D176" s="257">
        <v>1046.1600000000001</v>
      </c>
      <c r="E176" s="10">
        <v>1045.2626</v>
      </c>
      <c r="F176" s="10">
        <v>868.59199999999998</v>
      </c>
      <c r="G176" s="10">
        <v>893.48969999999997</v>
      </c>
      <c r="H176" s="10">
        <v>967.95259999999996</v>
      </c>
      <c r="I176" s="10">
        <v>835.09889999999996</v>
      </c>
      <c r="J176" s="10">
        <v>874.30640000000005</v>
      </c>
      <c r="K176" s="10">
        <v>676.49639999999999</v>
      </c>
      <c r="L176" s="10">
        <v>721.56640000000004</v>
      </c>
      <c r="M176" s="10">
        <v>615.44550000000004</v>
      </c>
      <c r="N176" s="10"/>
      <c r="O176" s="10"/>
      <c r="P176" s="10">
        <f t="shared" si="11"/>
        <v>77.310000000000059</v>
      </c>
      <c r="Q176" s="173">
        <f t="shared" si="12"/>
        <v>6.9705046939329982E-2</v>
      </c>
      <c r="T176" s="205">
        <v>44094</v>
      </c>
      <c r="U176" s="205"/>
      <c r="V176">
        <f t="shared" si="16"/>
        <v>73.409836363636359</v>
      </c>
      <c r="W176">
        <f t="shared" si="16"/>
        <v>95.105454545454549</v>
      </c>
      <c r="X176">
        <f t="shared" si="16"/>
        <v>95.023872727272732</v>
      </c>
      <c r="Y176">
        <f t="shared" si="16"/>
        <v>78.962909090909093</v>
      </c>
      <c r="Z176">
        <f t="shared" si="16"/>
        <v>81.226336363636364</v>
      </c>
      <c r="AA176">
        <f t="shared" si="16"/>
        <v>87.995690909090911</v>
      </c>
      <c r="AB176">
        <f t="shared" si="16"/>
        <v>75.918081818181818</v>
      </c>
      <c r="AC176">
        <f t="shared" si="15"/>
        <v>79.482399999999998</v>
      </c>
      <c r="AD176">
        <f t="shared" si="13"/>
        <v>61.499672727272724</v>
      </c>
      <c r="AE176">
        <f t="shared" si="13"/>
        <v>65.596945454545462</v>
      </c>
      <c r="AF176">
        <f t="shared" si="13"/>
        <v>55.949590909090915</v>
      </c>
    </row>
    <row r="177" spans="1:32">
      <c r="A177" s="205">
        <v>44095</v>
      </c>
      <c r="B177" s="10">
        <v>965.02409999999998</v>
      </c>
      <c r="C177" s="257">
        <v>809.29240000000004</v>
      </c>
      <c r="D177" s="257">
        <v>1047</v>
      </c>
      <c r="E177" s="10">
        <v>1047.5481</v>
      </c>
      <c r="F177" s="10">
        <v>871.75440000000003</v>
      </c>
      <c r="G177" s="10">
        <v>888.74879999999996</v>
      </c>
      <c r="H177" s="10">
        <v>970.30169999999998</v>
      </c>
      <c r="I177" s="10">
        <v>838.17039999999997</v>
      </c>
      <c r="J177" s="10">
        <v>876.40250000000003</v>
      </c>
      <c r="K177" s="10">
        <v>678.83600000000001</v>
      </c>
      <c r="L177" s="10">
        <v>722.89559999999994</v>
      </c>
      <c r="M177" s="10">
        <v>616.19200000000001</v>
      </c>
      <c r="N177" s="10"/>
      <c r="O177" s="10"/>
      <c r="P177" s="10">
        <f t="shared" si="11"/>
        <v>77.246399999999994</v>
      </c>
      <c r="Q177" s="173">
        <f t="shared" si="12"/>
        <v>6.9647703245301451E-2</v>
      </c>
      <c r="T177" s="205">
        <v>44095</v>
      </c>
      <c r="U177" s="205"/>
      <c r="V177">
        <f t="shared" si="16"/>
        <v>73.572036363636371</v>
      </c>
      <c r="W177">
        <f t="shared" si="16"/>
        <v>95.181818181818187</v>
      </c>
      <c r="X177">
        <f t="shared" si="16"/>
        <v>95.231645454545458</v>
      </c>
      <c r="Y177">
        <f t="shared" si="16"/>
        <v>79.250399999999999</v>
      </c>
      <c r="Z177">
        <f t="shared" si="16"/>
        <v>80.795345454545455</v>
      </c>
      <c r="AA177">
        <f t="shared" si="16"/>
        <v>88.209245454545453</v>
      </c>
      <c r="AB177">
        <f t="shared" si="16"/>
        <v>76.197309090909087</v>
      </c>
      <c r="AC177">
        <f t="shared" si="15"/>
        <v>79.672954545454544</v>
      </c>
      <c r="AD177">
        <f t="shared" si="13"/>
        <v>61.712363636363641</v>
      </c>
      <c r="AE177">
        <f t="shared" si="13"/>
        <v>65.71778181818182</v>
      </c>
      <c r="AF177">
        <f t="shared" si="13"/>
        <v>56.017454545454548</v>
      </c>
    </row>
    <row r="178" spans="1:32">
      <c r="A178" s="205">
        <v>44096</v>
      </c>
      <c r="B178" s="10">
        <v>967.48249999999996</v>
      </c>
      <c r="C178" s="257">
        <v>811.07809999999995</v>
      </c>
      <c r="D178" s="257">
        <v>1048</v>
      </c>
      <c r="E178" s="10">
        <v>1049.7056</v>
      </c>
      <c r="F178" s="10">
        <v>875.68</v>
      </c>
      <c r="G178" s="10">
        <v>890.87400000000002</v>
      </c>
      <c r="H178" s="10">
        <v>969.29269999999997</v>
      </c>
      <c r="I178" s="10">
        <v>840.63070000000005</v>
      </c>
      <c r="J178" s="10">
        <v>877.66669999999999</v>
      </c>
      <c r="K178" s="10">
        <v>681.51210000000003</v>
      </c>
      <c r="L178" s="10">
        <v>724.70489999999995</v>
      </c>
      <c r="M178" s="10">
        <v>617.0136</v>
      </c>
      <c r="N178" s="10"/>
      <c r="O178" s="10"/>
      <c r="P178" s="10">
        <f t="shared" si="11"/>
        <v>80.412900000000036</v>
      </c>
      <c r="Q178" s="173">
        <f t="shared" si="12"/>
        <v>7.2502715936200307E-2</v>
      </c>
      <c r="T178" s="205">
        <v>44096</v>
      </c>
      <c r="U178" s="205"/>
      <c r="V178">
        <f t="shared" si="16"/>
        <v>73.734372727272728</v>
      </c>
      <c r="W178">
        <f t="shared" si="16"/>
        <v>95.272727272727266</v>
      </c>
      <c r="X178">
        <f t="shared" si="16"/>
        <v>95.427781818181813</v>
      </c>
      <c r="Y178">
        <f t="shared" si="16"/>
        <v>79.607272727272729</v>
      </c>
      <c r="Z178">
        <f t="shared" si="16"/>
        <v>80.988545454545459</v>
      </c>
      <c r="AA178">
        <f t="shared" si="16"/>
        <v>88.117518181818184</v>
      </c>
      <c r="AB178">
        <f t="shared" si="16"/>
        <v>76.420972727272726</v>
      </c>
      <c r="AC178">
        <f t="shared" si="15"/>
        <v>79.787881818181816</v>
      </c>
      <c r="AD178">
        <f t="shared" si="13"/>
        <v>61.955645454545454</v>
      </c>
      <c r="AE178">
        <f t="shared" si="13"/>
        <v>65.882263636363632</v>
      </c>
      <c r="AF178">
        <f t="shared" si="13"/>
        <v>56.092145454545452</v>
      </c>
    </row>
    <row r="179" spans="1:32">
      <c r="A179" s="205">
        <v>44097</v>
      </c>
      <c r="B179" s="10">
        <v>970.03660000000002</v>
      </c>
      <c r="C179" s="257">
        <v>813.68610000000001</v>
      </c>
      <c r="D179" s="257">
        <v>1049.04</v>
      </c>
      <c r="E179" s="10">
        <v>1050.8579999999999</v>
      </c>
      <c r="F179" s="10">
        <v>879.98030000000006</v>
      </c>
      <c r="G179" s="10">
        <v>894.4502</v>
      </c>
      <c r="H179" s="10">
        <v>971.61630000000002</v>
      </c>
      <c r="I179" s="10">
        <v>842.89350000000002</v>
      </c>
      <c r="J179" s="10">
        <v>878.03060000000005</v>
      </c>
      <c r="K179" s="10">
        <v>683.33</v>
      </c>
      <c r="L179" s="10">
        <v>726.38049999999998</v>
      </c>
      <c r="M179" s="10">
        <v>617.61659999999995</v>
      </c>
      <c r="N179" s="10"/>
      <c r="O179" s="10"/>
      <c r="P179" s="10">
        <f t="shared" si="11"/>
        <v>79.241699999999923</v>
      </c>
      <c r="Q179" s="173">
        <f t="shared" si="12"/>
        <v>7.1446726400883398E-2</v>
      </c>
      <c r="T179" s="205">
        <v>44097</v>
      </c>
      <c r="U179" s="205"/>
      <c r="V179">
        <f t="shared" si="16"/>
        <v>73.971463636363637</v>
      </c>
      <c r="W179">
        <f t="shared" si="16"/>
        <v>95.36727272727272</v>
      </c>
      <c r="X179">
        <f t="shared" si="16"/>
        <v>95.532545454545456</v>
      </c>
      <c r="Y179">
        <f t="shared" si="16"/>
        <v>79.9982090909091</v>
      </c>
      <c r="Z179">
        <f t="shared" si="16"/>
        <v>81.31365454545454</v>
      </c>
      <c r="AA179">
        <f t="shared" si="16"/>
        <v>88.328754545454544</v>
      </c>
      <c r="AB179">
        <f t="shared" si="16"/>
        <v>76.626681818181822</v>
      </c>
      <c r="AC179">
        <f t="shared" si="15"/>
        <v>79.820963636363643</v>
      </c>
      <c r="AD179">
        <f t="shared" si="13"/>
        <v>62.120909090909095</v>
      </c>
      <c r="AE179">
        <f t="shared" si="13"/>
        <v>66.034590909090909</v>
      </c>
      <c r="AF179">
        <f t="shared" si="13"/>
        <v>56.14696363636363</v>
      </c>
    </row>
    <row r="180" spans="1:32">
      <c r="A180" s="205">
        <v>44098</v>
      </c>
      <c r="B180" s="10">
        <v>973.31650000000002</v>
      </c>
      <c r="C180" s="257">
        <v>816.55960000000005</v>
      </c>
      <c r="D180" s="257">
        <v>1050.42</v>
      </c>
      <c r="E180" s="10">
        <v>1052.3998999999999</v>
      </c>
      <c r="F180" s="10">
        <v>882.11919999999998</v>
      </c>
      <c r="G180" s="10">
        <v>898.27120000000002</v>
      </c>
      <c r="H180" s="10">
        <v>974.80859999999996</v>
      </c>
      <c r="I180" s="10">
        <v>844.51980000000003</v>
      </c>
      <c r="J180" s="10">
        <v>878.77440000000001</v>
      </c>
      <c r="K180" s="10">
        <v>685.12909999999999</v>
      </c>
      <c r="L180" s="10">
        <v>727.86109999999996</v>
      </c>
      <c r="M180" s="10">
        <v>618.5575</v>
      </c>
      <c r="N180" s="10"/>
      <c r="O180" s="10"/>
      <c r="P180" s="10">
        <f t="shared" si="11"/>
        <v>77.591299999999933</v>
      </c>
      <c r="Q180" s="173">
        <f t="shared" si="12"/>
        <v>6.9958675573452672E-2</v>
      </c>
      <c r="T180" s="205">
        <v>44098</v>
      </c>
      <c r="U180" s="205"/>
      <c r="V180">
        <f t="shared" si="16"/>
        <v>74.23269090909092</v>
      </c>
      <c r="W180">
        <f t="shared" si="16"/>
        <v>95.492727272727279</v>
      </c>
      <c r="X180">
        <f t="shared" si="16"/>
        <v>95.672718181818169</v>
      </c>
      <c r="Y180">
        <f t="shared" si="16"/>
        <v>80.192654545454545</v>
      </c>
      <c r="Z180">
        <f t="shared" si="16"/>
        <v>81.661018181818179</v>
      </c>
      <c r="AA180">
        <f t="shared" si="16"/>
        <v>88.618963636363631</v>
      </c>
      <c r="AB180">
        <f t="shared" si="16"/>
        <v>76.774527272727269</v>
      </c>
      <c r="AC180">
        <f t="shared" si="15"/>
        <v>79.888581818181819</v>
      </c>
      <c r="AD180">
        <f t="shared" si="13"/>
        <v>62.284463636363633</v>
      </c>
      <c r="AE180">
        <f t="shared" si="13"/>
        <v>66.169190909090901</v>
      </c>
      <c r="AF180">
        <f t="shared" si="13"/>
        <v>56.232500000000002</v>
      </c>
    </row>
    <row r="181" spans="1:32">
      <c r="A181" s="205">
        <v>44099</v>
      </c>
      <c r="C181" s="258">
        <v>820.59460000000001</v>
      </c>
      <c r="D181" s="258">
        <v>1051.72</v>
      </c>
      <c r="E181">
        <v>1053.0346</v>
      </c>
      <c r="F181">
        <v>883.90980000000002</v>
      </c>
      <c r="G181">
        <v>900.01250000000005</v>
      </c>
      <c r="H181">
        <v>978.01260000000002</v>
      </c>
      <c r="I181">
        <v>846.68079999999998</v>
      </c>
      <c r="J181">
        <v>879.46559999999999</v>
      </c>
      <c r="K181">
        <v>686.57299999999998</v>
      </c>
      <c r="L181">
        <v>729.16290000000004</v>
      </c>
      <c r="M181">
        <v>619.67349999999999</v>
      </c>
      <c r="P181">
        <f t="shared" si="11"/>
        <v>75.021999999999935</v>
      </c>
      <c r="Q181" s="173">
        <f t="shared" si="12"/>
        <v>6.7642116562959584E-2</v>
      </c>
      <c r="T181" s="205">
        <v>44099</v>
      </c>
      <c r="U181" s="205"/>
      <c r="V181">
        <f t="shared" si="16"/>
        <v>74.599509090909095</v>
      </c>
      <c r="W181">
        <f t="shared" si="16"/>
        <v>95.61090909090909</v>
      </c>
      <c r="X181">
        <f t="shared" si="16"/>
        <v>95.73041818181818</v>
      </c>
      <c r="Y181">
        <f t="shared" si="16"/>
        <v>80.355436363636372</v>
      </c>
      <c r="Z181">
        <f t="shared" si="16"/>
        <v>81.81931818181819</v>
      </c>
      <c r="AA181">
        <f t="shared" si="16"/>
        <v>88.910236363636372</v>
      </c>
      <c r="AB181">
        <f t="shared" si="16"/>
        <v>76.970981818181812</v>
      </c>
      <c r="AC181">
        <f t="shared" si="15"/>
        <v>79.951418181818184</v>
      </c>
      <c r="AD181">
        <f t="shared" si="13"/>
        <v>62.415727272727274</v>
      </c>
      <c r="AE181">
        <f t="shared" si="13"/>
        <v>66.287536363636363</v>
      </c>
      <c r="AF181">
        <f t="shared" si="13"/>
        <v>56.333954545454546</v>
      </c>
    </row>
    <row r="182" spans="1:32">
      <c r="A182" s="205">
        <v>44100</v>
      </c>
      <c r="C182" s="258">
        <v>825.0779</v>
      </c>
      <c r="D182" s="258">
        <v>1053.31</v>
      </c>
      <c r="E182">
        <v>1054.2628</v>
      </c>
      <c r="F182">
        <v>886.08100000000002</v>
      </c>
      <c r="G182">
        <v>902.21469999999999</v>
      </c>
      <c r="H182">
        <v>979.60400000000004</v>
      </c>
      <c r="I182">
        <v>849.53790000000004</v>
      </c>
      <c r="J182">
        <v>880.18079999999998</v>
      </c>
      <c r="K182">
        <v>687.8279</v>
      </c>
      <c r="L182">
        <v>730.39279999999997</v>
      </c>
      <c r="M182">
        <v>620.5154</v>
      </c>
      <c r="P182">
        <f t="shared" si="11"/>
        <v>74.658799999999928</v>
      </c>
      <c r="Q182" s="173">
        <f t="shared" si="12"/>
        <v>6.7314644398318982E-2</v>
      </c>
      <c r="T182" s="205">
        <v>44100</v>
      </c>
      <c r="U182" s="205"/>
      <c r="V182">
        <f t="shared" si="16"/>
        <v>75.007081818181817</v>
      </c>
      <c r="W182">
        <f t="shared" si="16"/>
        <v>95.75545454545454</v>
      </c>
      <c r="X182">
        <f t="shared" si="16"/>
        <v>95.842072727272722</v>
      </c>
      <c r="Y182">
        <f t="shared" si="16"/>
        <v>80.552818181818182</v>
      </c>
      <c r="Z182">
        <f t="shared" si="16"/>
        <v>82.019518181818185</v>
      </c>
      <c r="AA182">
        <f t="shared" si="16"/>
        <v>89.054909090909092</v>
      </c>
      <c r="AB182">
        <f t="shared" si="16"/>
        <v>77.23071818181819</v>
      </c>
      <c r="AC182">
        <f t="shared" si="15"/>
        <v>80.016436363636359</v>
      </c>
      <c r="AD182">
        <f t="shared" si="13"/>
        <v>62.52980909090909</v>
      </c>
      <c r="AE182">
        <f t="shared" si="13"/>
        <v>66.399345454545454</v>
      </c>
      <c r="AF182">
        <f t="shared" si="13"/>
        <v>56.41049090909091</v>
      </c>
    </row>
    <row r="183" spans="1:32">
      <c r="A183" s="205">
        <v>44101</v>
      </c>
      <c r="C183" s="258">
        <v>828.15170000000001</v>
      </c>
      <c r="D183" s="258">
        <v>1054.6600000000001</v>
      </c>
      <c r="E183">
        <v>1055.7828999999999</v>
      </c>
      <c r="F183">
        <v>888.75850000000003</v>
      </c>
      <c r="G183">
        <v>903.99929999999995</v>
      </c>
      <c r="H183">
        <v>981.36339999999996</v>
      </c>
      <c r="I183">
        <v>852.47299999999996</v>
      </c>
      <c r="J183">
        <v>882.23119999999994</v>
      </c>
      <c r="K183">
        <v>689.2903</v>
      </c>
      <c r="L183">
        <v>731.76469999999995</v>
      </c>
      <c r="M183">
        <v>621.26530000000002</v>
      </c>
      <c r="P183">
        <f t="shared" si="11"/>
        <v>74.419499999999971</v>
      </c>
      <c r="Q183" s="173">
        <f t="shared" si="12"/>
        <v>6.709888424138484E-2</v>
      </c>
      <c r="T183" s="205">
        <v>44101</v>
      </c>
      <c r="U183" s="205"/>
      <c r="V183">
        <f t="shared" si="16"/>
        <v>75.286518181818181</v>
      </c>
      <c r="W183">
        <f t="shared" si="16"/>
        <v>95.878181818181829</v>
      </c>
      <c r="X183">
        <f t="shared" si="16"/>
        <v>95.980263636363631</v>
      </c>
      <c r="Y183">
        <f t="shared" si="16"/>
        <v>80.796227272727279</v>
      </c>
      <c r="Z183">
        <f t="shared" si="16"/>
        <v>82.181754545454538</v>
      </c>
      <c r="AA183">
        <f t="shared" si="16"/>
        <v>89.214854545454543</v>
      </c>
      <c r="AB183">
        <f t="shared" si="16"/>
        <v>77.497545454545445</v>
      </c>
      <c r="AC183">
        <f t="shared" si="15"/>
        <v>80.202836363636365</v>
      </c>
      <c r="AD183">
        <f t="shared" si="13"/>
        <v>62.662754545454547</v>
      </c>
      <c r="AE183">
        <f t="shared" si="13"/>
        <v>66.524063636363636</v>
      </c>
      <c r="AF183">
        <f t="shared" si="13"/>
        <v>56.478663636363642</v>
      </c>
    </row>
    <row r="184" spans="1:32">
      <c r="A184" s="205">
        <v>44102</v>
      </c>
      <c r="C184" s="258">
        <v>830.64229999999998</v>
      </c>
      <c r="D184" s="258">
        <v>1054.05</v>
      </c>
      <c r="E184">
        <v>1058.0345</v>
      </c>
      <c r="F184">
        <v>891.36590000000001</v>
      </c>
      <c r="G184">
        <v>906.41409999999996</v>
      </c>
      <c r="H184">
        <v>983.60619999999994</v>
      </c>
      <c r="I184">
        <v>854.47550000000001</v>
      </c>
      <c r="J184">
        <v>884.30219999999997</v>
      </c>
      <c r="K184">
        <v>691.82039999999995</v>
      </c>
      <c r="L184">
        <v>733.43020000000001</v>
      </c>
      <c r="M184">
        <v>621.93389999999999</v>
      </c>
      <c r="P184">
        <f t="shared" si="11"/>
        <v>74.428300000000036</v>
      </c>
      <c r="Q184" s="173">
        <f t="shared" si="12"/>
        <v>6.7106818588986317E-2</v>
      </c>
      <c r="T184" s="205">
        <v>44102</v>
      </c>
      <c r="U184" s="205"/>
      <c r="V184">
        <f t="shared" si="16"/>
        <v>75.512936363636356</v>
      </c>
      <c r="W184">
        <f t="shared" si="16"/>
        <v>95.822727272727263</v>
      </c>
      <c r="X184">
        <f t="shared" si="16"/>
        <v>96.184954545454545</v>
      </c>
      <c r="Y184">
        <f t="shared" si="16"/>
        <v>81.033263636363642</v>
      </c>
      <c r="Z184">
        <f t="shared" si="16"/>
        <v>82.401281818181815</v>
      </c>
      <c r="AA184">
        <f t="shared" si="16"/>
        <v>89.418745454545444</v>
      </c>
      <c r="AB184">
        <f t="shared" si="16"/>
        <v>77.679590909090905</v>
      </c>
      <c r="AC184">
        <f t="shared" si="15"/>
        <v>80.391109090909083</v>
      </c>
      <c r="AD184">
        <f t="shared" si="13"/>
        <v>62.892763636363632</v>
      </c>
      <c r="AE184">
        <f t="shared" si="13"/>
        <v>66.675472727272734</v>
      </c>
      <c r="AF184">
        <f t="shared" si="13"/>
        <v>56.539445454545451</v>
      </c>
    </row>
    <row r="185" spans="1:32">
      <c r="A185" s="205">
        <v>44103</v>
      </c>
      <c r="C185" s="258">
        <v>833.31799999999998</v>
      </c>
      <c r="D185" s="258">
        <v>1053.5899999999999</v>
      </c>
      <c r="E185">
        <v>1060.4946</v>
      </c>
      <c r="F185">
        <v>894.34299999999996</v>
      </c>
      <c r="G185">
        <v>909.26969999999994</v>
      </c>
      <c r="H185">
        <v>985.3623</v>
      </c>
      <c r="I185">
        <v>856.46479999999997</v>
      </c>
      <c r="J185">
        <v>885.5104</v>
      </c>
      <c r="K185">
        <v>694.51949999999999</v>
      </c>
      <c r="L185">
        <v>735.26599999999996</v>
      </c>
      <c r="M185">
        <v>622.86289999999997</v>
      </c>
      <c r="P185">
        <f t="shared" si="11"/>
        <v>75.132299999999987</v>
      </c>
      <c r="Q185" s="173">
        <f t="shared" si="12"/>
        <v>6.7741566397100203E-2</v>
      </c>
      <c r="T185" s="205">
        <v>44103</v>
      </c>
      <c r="U185" s="205"/>
      <c r="V185">
        <f t="shared" si="16"/>
        <v>75.756181818181815</v>
      </c>
      <c r="W185">
        <f t="shared" si="16"/>
        <v>95.780909090909077</v>
      </c>
      <c r="X185">
        <f t="shared" si="16"/>
        <v>96.408599999999993</v>
      </c>
      <c r="Y185">
        <f t="shared" si="16"/>
        <v>81.303909090909087</v>
      </c>
      <c r="Z185">
        <f t="shared" si="16"/>
        <v>82.660881818181807</v>
      </c>
      <c r="AA185">
        <f t="shared" si="16"/>
        <v>89.578390909090913</v>
      </c>
      <c r="AB185">
        <f t="shared" si="16"/>
        <v>77.860436363636367</v>
      </c>
      <c r="AC185">
        <f t="shared" si="15"/>
        <v>80.500945454545459</v>
      </c>
      <c r="AD185">
        <f t="shared" si="13"/>
        <v>63.138136363636363</v>
      </c>
      <c r="AE185">
        <f t="shared" si="13"/>
        <v>66.842363636363629</v>
      </c>
      <c r="AF185">
        <f t="shared" si="13"/>
        <v>56.623899999999999</v>
      </c>
    </row>
    <row r="186" spans="1:32">
      <c r="A186" s="205">
        <v>44104</v>
      </c>
      <c r="C186" s="258">
        <v>832.6354</v>
      </c>
      <c r="D186" s="258">
        <v>1052.7</v>
      </c>
      <c r="E186">
        <v>1060.4259999999999</v>
      </c>
      <c r="F186">
        <v>897.37879999999996</v>
      </c>
      <c r="G186">
        <v>912.35810000000004</v>
      </c>
      <c r="H186">
        <v>986.98159999999996</v>
      </c>
      <c r="I186">
        <v>857.99</v>
      </c>
      <c r="J186">
        <v>887.56979999999999</v>
      </c>
      <c r="K186">
        <v>696.04250000000002</v>
      </c>
      <c r="L186">
        <v>737.17510000000004</v>
      </c>
      <c r="M186">
        <v>623.52099999999996</v>
      </c>
      <c r="P186">
        <f t="shared" si="11"/>
        <v>73.444399999999973</v>
      </c>
      <c r="Q186" s="173">
        <f t="shared" si="12"/>
        <v>6.6219704429322485E-2</v>
      </c>
      <c r="T186" s="205">
        <v>44104</v>
      </c>
      <c r="U186" s="205"/>
      <c r="V186">
        <f t="shared" si="16"/>
        <v>75.694127272727272</v>
      </c>
      <c r="W186">
        <f t="shared" si="16"/>
        <v>95.7</v>
      </c>
      <c r="X186">
        <f t="shared" si="16"/>
        <v>96.402363636363631</v>
      </c>
      <c r="Y186">
        <f t="shared" si="16"/>
        <v>81.579890909090906</v>
      </c>
      <c r="Z186">
        <f t="shared" si="16"/>
        <v>82.941645454545451</v>
      </c>
      <c r="AA186">
        <f t="shared" si="16"/>
        <v>89.7256</v>
      </c>
      <c r="AB186">
        <f t="shared" si="16"/>
        <v>77.99909090909091</v>
      </c>
      <c r="AC186">
        <f t="shared" si="15"/>
        <v>80.68816363636364</v>
      </c>
      <c r="AD186">
        <f t="shared" si="13"/>
        <v>63.276590909090913</v>
      </c>
      <c r="AE186">
        <f t="shared" si="13"/>
        <v>67.015918181818179</v>
      </c>
      <c r="AF186">
        <f t="shared" si="13"/>
        <v>56.683727272727268</v>
      </c>
    </row>
    <row r="187" spans="1:32">
      <c r="A187" s="205">
        <v>44105</v>
      </c>
      <c r="C187" s="258">
        <v>838.23839999999996</v>
      </c>
      <c r="D187" s="258">
        <v>1053.24</v>
      </c>
      <c r="E187">
        <v>1063.3621000000001</v>
      </c>
      <c r="F187">
        <v>898.78459999999995</v>
      </c>
      <c r="G187">
        <v>915.86680000000001</v>
      </c>
      <c r="H187">
        <v>989.20920000000001</v>
      </c>
      <c r="I187">
        <v>859.59849999999994</v>
      </c>
      <c r="J187">
        <v>888.79259999999999</v>
      </c>
      <c r="K187">
        <v>747.06410000000005</v>
      </c>
      <c r="L187">
        <v>739.36350000000004</v>
      </c>
      <c r="M187">
        <v>624.31579999999997</v>
      </c>
      <c r="P187">
        <f t="shared" si="11"/>
        <v>74.152900000000045</v>
      </c>
      <c r="Q187" s="173">
        <f t="shared" si="12"/>
        <v>6.6858509574278122E-2</v>
      </c>
      <c r="T187" s="205">
        <v>44105</v>
      </c>
      <c r="U187" s="205"/>
      <c r="V187">
        <f t="shared" si="16"/>
        <v>76.203490909090903</v>
      </c>
      <c r="W187">
        <f t="shared" si="16"/>
        <v>95.74909090909091</v>
      </c>
      <c r="X187">
        <f t="shared" si="16"/>
        <v>96.66928181818183</v>
      </c>
      <c r="Y187">
        <f t="shared" si="16"/>
        <v>81.7076909090909</v>
      </c>
      <c r="Z187">
        <f t="shared" si="16"/>
        <v>83.260618181818188</v>
      </c>
      <c r="AA187">
        <f t="shared" si="16"/>
        <v>89.928109090909089</v>
      </c>
      <c r="AB187">
        <f t="shared" si="16"/>
        <v>78.145318181818183</v>
      </c>
      <c r="AC187">
        <f t="shared" si="15"/>
        <v>80.799327272727268</v>
      </c>
      <c r="AD187">
        <f t="shared" si="13"/>
        <v>67.91491818181818</v>
      </c>
      <c r="AE187">
        <f t="shared" si="13"/>
        <v>67.214863636363646</v>
      </c>
      <c r="AF187">
        <f t="shared" si="13"/>
        <v>56.755981818181816</v>
      </c>
    </row>
    <row r="188" spans="1:32">
      <c r="A188" s="205">
        <v>44106</v>
      </c>
      <c r="C188" s="258">
        <v>840.94680000000005</v>
      </c>
      <c r="D188" s="258">
        <v>1054.45</v>
      </c>
      <c r="E188">
        <v>1064.6907000000001</v>
      </c>
      <c r="F188">
        <v>900.35770000000002</v>
      </c>
      <c r="G188">
        <v>918.74130000000002</v>
      </c>
      <c r="H188">
        <v>991.30330000000004</v>
      </c>
      <c r="I188">
        <v>861.35640000000001</v>
      </c>
      <c r="J188">
        <v>890.08010000000002</v>
      </c>
      <c r="K188">
        <v>748.54859999999996</v>
      </c>
      <c r="L188">
        <v>740.50239999999997</v>
      </c>
      <c r="M188">
        <v>625.09849999999994</v>
      </c>
      <c r="P188">
        <f t="shared" si="11"/>
        <v>73.387400000000071</v>
      </c>
      <c r="Q188" s="173">
        <f t="shared" si="12"/>
        <v>6.6168311495995169E-2</v>
      </c>
      <c r="T188" s="205">
        <v>44106</v>
      </c>
      <c r="U188" s="205"/>
      <c r="V188">
        <f t="shared" si="16"/>
        <v>76.449709090909096</v>
      </c>
      <c r="W188">
        <f t="shared" si="16"/>
        <v>95.859090909090909</v>
      </c>
      <c r="X188">
        <f t="shared" si="16"/>
        <v>96.790063636363641</v>
      </c>
      <c r="Y188">
        <f t="shared" si="16"/>
        <v>81.850700000000003</v>
      </c>
      <c r="Z188">
        <f t="shared" si="16"/>
        <v>83.521936363636371</v>
      </c>
      <c r="AA188">
        <f t="shared" si="16"/>
        <v>90.11848181818182</v>
      </c>
      <c r="AB188">
        <f t="shared" si="16"/>
        <v>78.305127272727276</v>
      </c>
      <c r="AC188">
        <f t="shared" si="15"/>
        <v>80.91637272727273</v>
      </c>
      <c r="AD188">
        <f t="shared" si="13"/>
        <v>68.049872727272728</v>
      </c>
      <c r="AE188">
        <f t="shared" si="13"/>
        <v>67.318399999999997</v>
      </c>
      <c r="AF188">
        <f t="shared" si="13"/>
        <v>56.827136363636356</v>
      </c>
    </row>
    <row r="189" spans="1:32">
      <c r="A189" s="205">
        <v>44107</v>
      </c>
      <c r="C189" s="258">
        <v>844.43619999999999</v>
      </c>
      <c r="D189" s="258">
        <v>1056.74</v>
      </c>
      <c r="E189">
        <v>1064.8791000000001</v>
      </c>
      <c r="F189">
        <v>902.03250000000003</v>
      </c>
      <c r="G189">
        <v>921.28309999999999</v>
      </c>
      <c r="H189">
        <v>992.7319</v>
      </c>
      <c r="I189">
        <v>863.74789999999996</v>
      </c>
      <c r="J189">
        <v>891.54169999999999</v>
      </c>
      <c r="K189">
        <v>750.09969999999998</v>
      </c>
      <c r="L189">
        <v>741.87149999999997</v>
      </c>
      <c r="M189">
        <v>625.7654</v>
      </c>
      <c r="P189">
        <f t="shared" si="11"/>
        <v>72.147200000000112</v>
      </c>
      <c r="Q189" s="173">
        <f t="shared" si="12"/>
        <v>6.5050109462439942E-2</v>
      </c>
      <c r="T189" s="205">
        <v>44107</v>
      </c>
      <c r="U189" s="205"/>
      <c r="V189">
        <f t="shared" si="16"/>
        <v>76.766927272727273</v>
      </c>
      <c r="W189">
        <f t="shared" si="16"/>
        <v>96.067272727272723</v>
      </c>
      <c r="X189">
        <f t="shared" si="16"/>
        <v>96.80719090909092</v>
      </c>
      <c r="Y189">
        <f t="shared" si="16"/>
        <v>82.002954545454543</v>
      </c>
      <c r="Z189">
        <f t="shared" si="16"/>
        <v>83.753009090909089</v>
      </c>
      <c r="AA189">
        <f t="shared" si="16"/>
        <v>90.248354545454546</v>
      </c>
      <c r="AB189">
        <f t="shared" si="16"/>
        <v>78.522536363636362</v>
      </c>
      <c r="AC189">
        <f t="shared" si="15"/>
        <v>81.049245454545456</v>
      </c>
      <c r="AD189">
        <f t="shared" si="13"/>
        <v>68.190881818181822</v>
      </c>
      <c r="AE189">
        <f t="shared" si="13"/>
        <v>67.44286363636364</v>
      </c>
      <c r="AF189">
        <f t="shared" si="13"/>
        <v>56.887763636363637</v>
      </c>
    </row>
    <row r="190" spans="1:32">
      <c r="A190" s="205">
        <v>44108</v>
      </c>
      <c r="C190" s="258">
        <v>846.27719999999999</v>
      </c>
      <c r="D190" s="258">
        <v>1059.19</v>
      </c>
      <c r="E190">
        <v>1064.9604999999999</v>
      </c>
      <c r="F190">
        <v>903.50189999999998</v>
      </c>
      <c r="G190">
        <v>922.71019999999999</v>
      </c>
      <c r="H190">
        <v>994.00660000000005</v>
      </c>
      <c r="I190">
        <v>866.33569999999997</v>
      </c>
      <c r="J190">
        <v>893.31700000000001</v>
      </c>
      <c r="K190">
        <v>751.42319999999995</v>
      </c>
      <c r="L190">
        <v>742.95190000000002</v>
      </c>
      <c r="M190">
        <v>626.44839999999999</v>
      </c>
      <c r="P190">
        <f t="shared" si="11"/>
        <v>70.953899999999862</v>
      </c>
      <c r="Q190" s="173">
        <f t="shared" si="12"/>
        <v>6.3974193895078413E-2</v>
      </c>
      <c r="T190" s="205">
        <v>44108</v>
      </c>
      <c r="U190" s="205"/>
      <c r="V190">
        <f t="shared" si="16"/>
        <v>76.934290909090905</v>
      </c>
      <c r="W190">
        <f t="shared" si="16"/>
        <v>96.29</v>
      </c>
      <c r="X190">
        <f t="shared" si="16"/>
        <v>96.814590909090896</v>
      </c>
      <c r="Y190">
        <f t="shared" si="16"/>
        <v>82.136536363636367</v>
      </c>
      <c r="Z190">
        <f t="shared" si="16"/>
        <v>83.882745454545457</v>
      </c>
      <c r="AA190">
        <f t="shared" si="16"/>
        <v>90.364236363636365</v>
      </c>
      <c r="AB190">
        <f t="shared" si="16"/>
        <v>78.7577909090909</v>
      </c>
      <c r="AC190">
        <f t="shared" si="15"/>
        <v>81.210636363636368</v>
      </c>
      <c r="AD190">
        <f t="shared" si="13"/>
        <v>68.311199999999999</v>
      </c>
      <c r="AE190">
        <f t="shared" si="13"/>
        <v>67.541081818181823</v>
      </c>
      <c r="AF190">
        <f t="shared" si="13"/>
        <v>56.949854545454542</v>
      </c>
    </row>
    <row r="191" spans="1:32">
      <c r="A191" s="205">
        <v>44109</v>
      </c>
      <c r="C191" s="258">
        <v>848.59019999999998</v>
      </c>
      <c r="D191" s="258">
        <v>1059.81</v>
      </c>
      <c r="E191">
        <v>1066.2634</v>
      </c>
      <c r="F191">
        <v>905.51170000000002</v>
      </c>
      <c r="G191">
        <v>925.82989999999995</v>
      </c>
      <c r="H191">
        <v>995.37329999999997</v>
      </c>
      <c r="I191">
        <v>868.07119999999998</v>
      </c>
      <c r="J191">
        <v>895.12030000000004</v>
      </c>
      <c r="K191">
        <v>753.40819999999997</v>
      </c>
      <c r="L191">
        <v>744.32399999999996</v>
      </c>
      <c r="M191">
        <v>627.19060000000002</v>
      </c>
      <c r="P191">
        <f t="shared" si="11"/>
        <v>70.890100000000075</v>
      </c>
      <c r="Q191" s="173">
        <f t="shared" si="12"/>
        <v>6.3916669874968274E-2</v>
      </c>
      <c r="T191" s="205">
        <v>44109</v>
      </c>
      <c r="U191" s="205"/>
      <c r="V191">
        <f t="shared" si="16"/>
        <v>77.144563636363628</v>
      </c>
      <c r="W191">
        <f t="shared" si="16"/>
        <v>96.346363636363634</v>
      </c>
      <c r="X191">
        <f t="shared" si="16"/>
        <v>96.933036363636361</v>
      </c>
      <c r="Y191">
        <f t="shared" si="16"/>
        <v>82.319245454545452</v>
      </c>
      <c r="Z191">
        <f t="shared" si="16"/>
        <v>84.166354545454539</v>
      </c>
      <c r="AA191">
        <f t="shared" si="16"/>
        <v>90.48848181818181</v>
      </c>
      <c r="AB191">
        <f t="shared" si="16"/>
        <v>78.915563636363629</v>
      </c>
      <c r="AC191">
        <f t="shared" si="15"/>
        <v>81.374572727272735</v>
      </c>
      <c r="AD191">
        <f t="shared" si="13"/>
        <v>68.491654545454537</v>
      </c>
      <c r="AE191">
        <f t="shared" si="13"/>
        <v>67.665818181818182</v>
      </c>
      <c r="AF191">
        <f t="shared" si="13"/>
        <v>57.017327272727272</v>
      </c>
    </row>
    <row r="192" spans="1:32">
      <c r="A192" s="205">
        <v>44110</v>
      </c>
      <c r="C192" s="258">
        <v>849.65719999999999</v>
      </c>
      <c r="D192" s="258">
        <v>1060.55</v>
      </c>
      <c r="E192">
        <v>1067.8766000000001</v>
      </c>
      <c r="F192">
        <v>908.52139999999997</v>
      </c>
      <c r="G192">
        <v>927.13589999999999</v>
      </c>
      <c r="H192">
        <v>995.61710000000005</v>
      </c>
      <c r="I192">
        <v>870.17809999999997</v>
      </c>
      <c r="J192">
        <v>895.99829999999997</v>
      </c>
      <c r="K192">
        <v>755.60429999999997</v>
      </c>
      <c r="L192">
        <v>745.92520000000002</v>
      </c>
      <c r="M192">
        <v>627.73590000000002</v>
      </c>
      <c r="P192">
        <f t="shared" si="11"/>
        <v>72.259500000000003</v>
      </c>
      <c r="Q192" s="173">
        <f t="shared" si="12"/>
        <v>6.5151362557398923E-2</v>
      </c>
      <c r="T192" s="205">
        <v>44110</v>
      </c>
      <c r="U192" s="205"/>
      <c r="V192">
        <f t="shared" si="16"/>
        <v>77.241563636363637</v>
      </c>
      <c r="W192">
        <f t="shared" si="16"/>
        <v>96.413636363636357</v>
      </c>
      <c r="X192">
        <f t="shared" si="16"/>
        <v>97.079690909090914</v>
      </c>
      <c r="Y192">
        <f t="shared" si="16"/>
        <v>82.592854545454543</v>
      </c>
      <c r="Z192">
        <f t="shared" si="16"/>
        <v>84.285081818181823</v>
      </c>
      <c r="AA192">
        <f t="shared" si="16"/>
        <v>90.510645454545454</v>
      </c>
      <c r="AB192">
        <f t="shared" si="16"/>
        <v>79.107100000000003</v>
      </c>
      <c r="AC192">
        <f t="shared" si="15"/>
        <v>81.454390909090904</v>
      </c>
      <c r="AD192">
        <f t="shared" si="13"/>
        <v>68.691299999999998</v>
      </c>
      <c r="AE192">
        <f t="shared" si="13"/>
        <v>67.811381818181815</v>
      </c>
      <c r="AF192">
        <f t="shared" si="13"/>
        <v>57.066900000000004</v>
      </c>
    </row>
    <row r="193" spans="1:32">
      <c r="A193" s="205">
        <v>44111</v>
      </c>
      <c r="C193" s="258">
        <v>850.29409999999996</v>
      </c>
      <c r="D193" s="258">
        <v>1061.06</v>
      </c>
      <c r="E193">
        <v>1067.3407999999999</v>
      </c>
      <c r="F193">
        <v>911.40300000000002</v>
      </c>
      <c r="G193">
        <v>929.25660000000005</v>
      </c>
      <c r="H193">
        <v>995.53840000000002</v>
      </c>
      <c r="I193">
        <v>871.95460000000003</v>
      </c>
      <c r="J193">
        <v>896.3732</v>
      </c>
      <c r="K193">
        <v>757.20939999999996</v>
      </c>
      <c r="L193">
        <v>747.36760000000004</v>
      </c>
      <c r="M193">
        <v>628.27340000000004</v>
      </c>
      <c r="P193">
        <f t="shared" si="11"/>
        <v>71.802399999999921</v>
      </c>
      <c r="Q193" s="173">
        <f t="shared" si="12"/>
        <v>6.4739227297329421E-2</v>
      </c>
      <c r="T193" s="205">
        <v>44111</v>
      </c>
      <c r="U193" s="205"/>
      <c r="V193">
        <f t="shared" si="16"/>
        <v>77.299463636363626</v>
      </c>
      <c r="W193">
        <f t="shared" si="16"/>
        <v>96.46</v>
      </c>
      <c r="X193">
        <f t="shared" si="16"/>
        <v>97.030981818181814</v>
      </c>
      <c r="Y193">
        <f t="shared" si="16"/>
        <v>82.854818181818189</v>
      </c>
      <c r="Z193">
        <f t="shared" si="16"/>
        <v>84.477872727272725</v>
      </c>
      <c r="AA193">
        <f t="shared" si="16"/>
        <v>90.503490909090914</v>
      </c>
      <c r="AB193">
        <f t="shared" si="16"/>
        <v>79.268600000000006</v>
      </c>
      <c r="AC193">
        <f t="shared" si="15"/>
        <v>81.488472727272722</v>
      </c>
      <c r="AD193">
        <f t="shared" si="13"/>
        <v>68.837218181818173</v>
      </c>
      <c r="AE193">
        <f t="shared" si="13"/>
        <v>67.942509090909098</v>
      </c>
      <c r="AF193">
        <f t="shared" si="13"/>
        <v>57.115763636363639</v>
      </c>
    </row>
    <row r="194" spans="1:32">
      <c r="A194" s="205">
        <v>44112</v>
      </c>
      <c r="C194" s="258">
        <v>851.50130000000001</v>
      </c>
      <c r="D194" s="258">
        <v>1061.56</v>
      </c>
      <c r="E194">
        <v>1067.4105999999999</v>
      </c>
      <c r="F194">
        <v>913.06399999999996</v>
      </c>
      <c r="G194">
        <v>931.36839999999995</v>
      </c>
      <c r="H194">
        <v>996.47730000000001</v>
      </c>
      <c r="I194">
        <v>873.40319999999997</v>
      </c>
      <c r="J194">
        <v>897.0951</v>
      </c>
      <c r="K194">
        <v>758.80349999999999</v>
      </c>
      <c r="L194">
        <v>748.14530000000002</v>
      </c>
      <c r="M194">
        <v>629.06079999999997</v>
      </c>
      <c r="P194">
        <f t="shared" si="11"/>
        <v>70.933299999999917</v>
      </c>
      <c r="Q194" s="173">
        <f t="shared" si="12"/>
        <v>6.3955620308647862E-2</v>
      </c>
      <c r="T194" s="205">
        <v>44112</v>
      </c>
      <c r="U194" s="205"/>
      <c r="V194">
        <f t="shared" si="16"/>
        <v>77.409209090909087</v>
      </c>
      <c r="W194">
        <f t="shared" si="16"/>
        <v>96.50545454545454</v>
      </c>
      <c r="X194">
        <f t="shared" si="16"/>
        <v>97.037327272727268</v>
      </c>
      <c r="Y194">
        <f t="shared" si="16"/>
        <v>83.005818181818185</v>
      </c>
      <c r="Z194">
        <f t="shared" si="16"/>
        <v>84.669854545454541</v>
      </c>
      <c r="AA194">
        <f t="shared" si="16"/>
        <v>90.588845454545449</v>
      </c>
      <c r="AB194">
        <f t="shared" si="16"/>
        <v>79.400290909090913</v>
      </c>
      <c r="AC194">
        <f t="shared" si="15"/>
        <v>81.554100000000005</v>
      </c>
      <c r="AD194">
        <f t="shared" si="13"/>
        <v>68.982136363636357</v>
      </c>
      <c r="AE194">
        <f t="shared" si="13"/>
        <v>68.013209090909086</v>
      </c>
      <c r="AF194">
        <f t="shared" si="13"/>
        <v>57.187345454545451</v>
      </c>
    </row>
    <row r="195" spans="1:32">
      <c r="A195" s="205">
        <v>44113</v>
      </c>
      <c r="C195" s="258">
        <v>853.95389999999998</v>
      </c>
      <c r="D195" s="258">
        <v>1062.27</v>
      </c>
      <c r="E195">
        <v>1067.4793</v>
      </c>
      <c r="F195">
        <v>914.53210000000001</v>
      </c>
      <c r="G195">
        <v>931.95339999999999</v>
      </c>
      <c r="H195">
        <v>997.39649999999995</v>
      </c>
      <c r="I195">
        <v>875.00609999999995</v>
      </c>
      <c r="J195">
        <v>897.97190000000001</v>
      </c>
      <c r="K195">
        <v>760.27440000000001</v>
      </c>
      <c r="L195">
        <v>748.94569999999999</v>
      </c>
      <c r="M195">
        <v>629.80160000000001</v>
      </c>
      <c r="P195">
        <f t="shared" si="11"/>
        <v>70.08280000000002</v>
      </c>
      <c r="Q195" s="173">
        <f t="shared" si="12"/>
        <v>6.3188783645578492E-2</v>
      </c>
      <c r="T195" s="205">
        <v>44113</v>
      </c>
      <c r="U195" s="205"/>
      <c r="V195">
        <f t="shared" si="16"/>
        <v>77.632172727272732</v>
      </c>
      <c r="W195">
        <f t="shared" si="16"/>
        <v>96.57</v>
      </c>
      <c r="X195">
        <f t="shared" si="16"/>
        <v>97.043572727272718</v>
      </c>
      <c r="Y195">
        <f t="shared" si="16"/>
        <v>83.139281818181814</v>
      </c>
      <c r="Z195">
        <f t="shared" si="16"/>
        <v>84.723036363636368</v>
      </c>
      <c r="AA195">
        <f t="shared" si="16"/>
        <v>90.672409090909085</v>
      </c>
      <c r="AB195">
        <f t="shared" si="16"/>
        <v>79.546009090909081</v>
      </c>
      <c r="AC195">
        <f t="shared" si="15"/>
        <v>81.633809090909097</v>
      </c>
      <c r="AD195">
        <f t="shared" si="13"/>
        <v>69.115854545454553</v>
      </c>
      <c r="AE195">
        <f t="shared" si="13"/>
        <v>68.085972727272733</v>
      </c>
      <c r="AF195">
        <f t="shared" si="13"/>
        <v>57.254690909090911</v>
      </c>
    </row>
    <row r="196" spans="1:32">
      <c r="A196" s="205">
        <v>44114</v>
      </c>
      <c r="C196" s="258">
        <v>860.97699999999998</v>
      </c>
      <c r="D196" s="258">
        <v>1064.8800000000001</v>
      </c>
      <c r="E196">
        <v>1074.0779</v>
      </c>
      <c r="F196">
        <v>916.56359999999995</v>
      </c>
      <c r="G196">
        <v>932.13469999999995</v>
      </c>
      <c r="H196">
        <v>997.17250000000001</v>
      </c>
      <c r="I196">
        <v>877.01390000000004</v>
      </c>
      <c r="J196">
        <v>898.85739999999998</v>
      </c>
      <c r="K196">
        <v>761.69240000000002</v>
      </c>
      <c r="L196">
        <v>749.18949999999995</v>
      </c>
      <c r="M196">
        <v>630.26670000000001</v>
      </c>
      <c r="P196">
        <f t="shared" si="11"/>
        <v>76.905399999999986</v>
      </c>
      <c r="Q196" s="173">
        <f t="shared" si="12"/>
        <v>6.9340247275746253E-2</v>
      </c>
      <c r="T196" s="205">
        <v>44114</v>
      </c>
      <c r="U196" s="205"/>
      <c r="V196">
        <f t="shared" si="16"/>
        <v>78.270636363636356</v>
      </c>
      <c r="W196">
        <f t="shared" si="16"/>
        <v>96.807272727272732</v>
      </c>
      <c r="X196">
        <f t="shared" si="16"/>
        <v>97.643445454545457</v>
      </c>
      <c r="Y196">
        <f t="shared" si="16"/>
        <v>83.323963636363629</v>
      </c>
      <c r="Z196">
        <f t="shared" si="16"/>
        <v>84.739518181818184</v>
      </c>
      <c r="AA196">
        <f t="shared" si="16"/>
        <v>90.652045454545458</v>
      </c>
      <c r="AB196">
        <f t="shared" si="16"/>
        <v>79.728536363636366</v>
      </c>
      <c r="AC196">
        <f t="shared" si="15"/>
        <v>81.714309090909083</v>
      </c>
      <c r="AD196">
        <f t="shared" si="13"/>
        <v>69.244763636363643</v>
      </c>
      <c r="AE196">
        <f t="shared" si="13"/>
        <v>68.108136363636362</v>
      </c>
      <c r="AF196">
        <f t="shared" si="13"/>
        <v>57.296972727272731</v>
      </c>
    </row>
    <row r="197" spans="1:32">
      <c r="A197" s="205">
        <v>44115</v>
      </c>
      <c r="C197" s="258">
        <v>860.90260000000001</v>
      </c>
      <c r="D197" s="258">
        <v>1066.08</v>
      </c>
      <c r="E197">
        <v>1074.7418</v>
      </c>
      <c r="F197">
        <v>919.23950000000002</v>
      </c>
      <c r="G197">
        <v>932.62310000000002</v>
      </c>
      <c r="H197">
        <v>996.08690000000001</v>
      </c>
      <c r="I197">
        <v>878.89049999999997</v>
      </c>
      <c r="J197">
        <v>900.54510000000005</v>
      </c>
      <c r="K197">
        <v>762.54280000000006</v>
      </c>
      <c r="L197">
        <v>749.74329999999998</v>
      </c>
      <c r="M197">
        <v>630.75390000000004</v>
      </c>
      <c r="P197">
        <f t="shared" ref="P197:P260" si="17">IF(E197="","",E197-MAX(F197:N197))</f>
        <v>78.654899999999998</v>
      </c>
      <c r="Q197" s="173">
        <f t="shared" ref="Q197:Q260" si="18">P197/1109.1019</f>
        <v>7.0917649676733946E-2</v>
      </c>
      <c r="T197" s="205">
        <v>44115</v>
      </c>
      <c r="U197" s="205"/>
      <c r="V197">
        <f t="shared" si="16"/>
        <v>78.263872727272727</v>
      </c>
      <c r="W197">
        <f t="shared" si="16"/>
        <v>96.916363636363627</v>
      </c>
      <c r="X197">
        <f t="shared" si="16"/>
        <v>97.703800000000001</v>
      </c>
      <c r="Y197">
        <f t="shared" si="16"/>
        <v>83.56722727272728</v>
      </c>
      <c r="Z197">
        <f t="shared" si="16"/>
        <v>84.78391818181818</v>
      </c>
      <c r="AA197">
        <f t="shared" si="16"/>
        <v>90.553354545454553</v>
      </c>
      <c r="AB197">
        <f t="shared" si="16"/>
        <v>79.899136363636359</v>
      </c>
      <c r="AC197">
        <f t="shared" si="15"/>
        <v>81.867736363636368</v>
      </c>
      <c r="AD197">
        <f t="shared" si="15"/>
        <v>69.322072727272726</v>
      </c>
      <c r="AE197">
        <f t="shared" si="15"/>
        <v>68.158481818181812</v>
      </c>
      <c r="AF197">
        <f t="shared" si="15"/>
        <v>57.341263636363642</v>
      </c>
    </row>
    <row r="198" spans="1:32">
      <c r="A198" s="205">
        <v>44116</v>
      </c>
      <c r="C198" s="258">
        <v>861.40039999999999</v>
      </c>
      <c r="D198" s="258">
        <v>1065.44</v>
      </c>
      <c r="E198">
        <v>1076.1777</v>
      </c>
      <c r="F198">
        <v>922.51350000000002</v>
      </c>
      <c r="G198">
        <v>934.16899999999998</v>
      </c>
      <c r="H198">
        <v>994.97590000000002</v>
      </c>
      <c r="I198">
        <v>879.39530000000002</v>
      </c>
      <c r="J198">
        <v>902.50940000000003</v>
      </c>
      <c r="K198">
        <v>764.27110000000005</v>
      </c>
      <c r="L198">
        <v>750.38610000000006</v>
      </c>
      <c r="M198">
        <v>631.21870000000001</v>
      </c>
      <c r="P198">
        <f t="shared" si="17"/>
        <v>81.201799999999935</v>
      </c>
      <c r="Q198" s="173">
        <f t="shared" si="18"/>
        <v>7.3214012166059717E-2</v>
      </c>
      <c r="T198" s="205">
        <v>44116</v>
      </c>
      <c r="U198" s="205"/>
      <c r="V198">
        <f t="shared" si="16"/>
        <v>78.309127272727267</v>
      </c>
      <c r="W198">
        <f t="shared" si="16"/>
        <v>96.858181818181819</v>
      </c>
      <c r="X198">
        <f t="shared" si="16"/>
        <v>97.834336363636353</v>
      </c>
      <c r="Y198">
        <f t="shared" si="16"/>
        <v>83.864863636363637</v>
      </c>
      <c r="Z198">
        <f t="shared" si="16"/>
        <v>84.924454545454537</v>
      </c>
      <c r="AA198">
        <f t="shared" si="16"/>
        <v>90.452354545454554</v>
      </c>
      <c r="AB198">
        <f t="shared" si="16"/>
        <v>79.945027272727273</v>
      </c>
      <c r="AC198">
        <f t="shared" si="15"/>
        <v>82.046309090909091</v>
      </c>
      <c r="AD198">
        <f t="shared" si="15"/>
        <v>69.479190909090917</v>
      </c>
      <c r="AE198">
        <f t="shared" si="15"/>
        <v>68.216918181818187</v>
      </c>
      <c r="AF198">
        <f t="shared" si="15"/>
        <v>57.383518181818182</v>
      </c>
    </row>
    <row r="199" spans="1:32">
      <c r="A199" s="205">
        <v>44117</v>
      </c>
      <c r="C199" s="258">
        <v>860.76649999999995</v>
      </c>
      <c r="D199" s="258">
        <v>1064.23</v>
      </c>
      <c r="E199">
        <v>1078.2075</v>
      </c>
      <c r="F199">
        <v>926.95770000000005</v>
      </c>
      <c r="G199">
        <v>935.99360000000001</v>
      </c>
      <c r="H199">
        <v>994.23630000000003</v>
      </c>
      <c r="I199">
        <v>879.04020000000003</v>
      </c>
      <c r="J199">
        <v>903.60979999999995</v>
      </c>
      <c r="K199">
        <v>765.89800000000002</v>
      </c>
      <c r="L199">
        <v>751.37779999999998</v>
      </c>
      <c r="M199">
        <v>631.56309999999996</v>
      </c>
      <c r="P199">
        <f t="shared" si="17"/>
        <v>83.971199999999953</v>
      </c>
      <c r="Q199" s="173">
        <f t="shared" si="18"/>
        <v>7.571098742144429E-2</v>
      </c>
      <c r="T199" s="205">
        <v>44117</v>
      </c>
      <c r="U199" s="205"/>
      <c r="V199">
        <f t="shared" si="16"/>
        <v>78.251499999999993</v>
      </c>
      <c r="W199">
        <f t="shared" si="16"/>
        <v>96.74818181818182</v>
      </c>
      <c r="X199">
        <f t="shared" si="16"/>
        <v>98.018863636363633</v>
      </c>
      <c r="Y199">
        <f t="shared" si="16"/>
        <v>84.268881818181825</v>
      </c>
      <c r="Z199">
        <f t="shared" si="16"/>
        <v>85.090327272727279</v>
      </c>
      <c r="AA199">
        <f t="shared" si="16"/>
        <v>90.385118181818186</v>
      </c>
      <c r="AB199">
        <f t="shared" si="16"/>
        <v>79.912745454545458</v>
      </c>
      <c r="AC199">
        <f t="shared" si="15"/>
        <v>82.146345454545454</v>
      </c>
      <c r="AD199">
        <f t="shared" si="15"/>
        <v>69.62709090909091</v>
      </c>
      <c r="AE199">
        <f t="shared" si="15"/>
        <v>68.307072727272725</v>
      </c>
      <c r="AF199">
        <f t="shared" si="15"/>
        <v>57.414827272727273</v>
      </c>
    </row>
    <row r="200" spans="1:32">
      <c r="A200" s="205">
        <v>44118</v>
      </c>
      <c r="C200" s="258">
        <v>860.63739999999996</v>
      </c>
      <c r="D200" s="258">
        <v>1062.8599999999999</v>
      </c>
      <c r="E200">
        <v>1078.8244999999999</v>
      </c>
      <c r="F200">
        <v>930.90139999999997</v>
      </c>
      <c r="G200">
        <v>939.58489999999995</v>
      </c>
      <c r="H200">
        <v>993.72919999999999</v>
      </c>
      <c r="I200">
        <v>878.39210000000003</v>
      </c>
      <c r="J200">
        <v>904.36019999999996</v>
      </c>
      <c r="K200">
        <v>766.30420000000004</v>
      </c>
      <c r="L200">
        <v>752.17669999999998</v>
      </c>
      <c r="M200">
        <v>632.19730000000004</v>
      </c>
      <c r="P200">
        <f t="shared" si="17"/>
        <v>85.095299999999952</v>
      </c>
      <c r="Q200" s="173">
        <f t="shared" si="18"/>
        <v>7.6724510164485296E-2</v>
      </c>
      <c r="T200" s="205">
        <v>44118</v>
      </c>
      <c r="U200" s="205"/>
      <c r="V200">
        <f t="shared" si="16"/>
        <v>78.239763636363634</v>
      </c>
      <c r="W200">
        <f t="shared" si="16"/>
        <v>96.623636363636351</v>
      </c>
      <c r="X200">
        <f t="shared" si="16"/>
        <v>98.074954545454545</v>
      </c>
      <c r="Y200">
        <f t="shared" si="16"/>
        <v>84.627399999999994</v>
      </c>
      <c r="Z200">
        <f t="shared" si="16"/>
        <v>85.416809090909084</v>
      </c>
      <c r="AA200">
        <f t="shared" si="16"/>
        <v>90.339018181818176</v>
      </c>
      <c r="AB200">
        <f t="shared" si="16"/>
        <v>79.853827272727273</v>
      </c>
      <c r="AC200">
        <f t="shared" si="15"/>
        <v>82.214563636363636</v>
      </c>
      <c r="AD200">
        <f t="shared" si="15"/>
        <v>69.664018181818179</v>
      </c>
      <c r="AE200">
        <f t="shared" si="15"/>
        <v>68.3797</v>
      </c>
      <c r="AF200">
        <f t="shared" si="15"/>
        <v>57.472481818181819</v>
      </c>
    </row>
    <row r="201" spans="1:32">
      <c r="A201" s="205">
        <v>44119</v>
      </c>
      <c r="C201" s="258">
        <v>860.58780000000002</v>
      </c>
      <c r="D201" s="258">
        <v>1061</v>
      </c>
      <c r="E201">
        <v>1079.5170000000001</v>
      </c>
      <c r="F201">
        <v>933.41150000000005</v>
      </c>
      <c r="G201">
        <v>943.2432</v>
      </c>
      <c r="H201">
        <v>994.79309999999998</v>
      </c>
      <c r="I201">
        <v>877.505</v>
      </c>
      <c r="J201">
        <v>904.99659999999994</v>
      </c>
      <c r="K201">
        <v>766.79880000000003</v>
      </c>
      <c r="L201">
        <v>752.27890000000002</v>
      </c>
      <c r="M201">
        <v>632.55409999999995</v>
      </c>
      <c r="P201">
        <f t="shared" si="17"/>
        <v>84.723900000000071</v>
      </c>
      <c r="Q201" s="173">
        <f t="shared" si="18"/>
        <v>7.6389644630488945E-2</v>
      </c>
      <c r="T201" s="205">
        <v>44119</v>
      </c>
      <c r="U201" s="205"/>
      <c r="V201">
        <f t="shared" si="16"/>
        <v>78.235254545454552</v>
      </c>
      <c r="W201">
        <f t="shared" si="16"/>
        <v>96.454545454545453</v>
      </c>
      <c r="X201">
        <f t="shared" si="16"/>
        <v>98.137909090909091</v>
      </c>
      <c r="Y201">
        <f t="shared" si="16"/>
        <v>84.855590909090907</v>
      </c>
      <c r="Z201">
        <f t="shared" si="16"/>
        <v>85.749381818181817</v>
      </c>
      <c r="AA201">
        <f t="shared" si="16"/>
        <v>90.435736363636366</v>
      </c>
      <c r="AB201">
        <f t="shared" si="16"/>
        <v>79.773181818181811</v>
      </c>
      <c r="AC201">
        <f t="shared" si="15"/>
        <v>82.272418181818182</v>
      </c>
      <c r="AD201">
        <f t="shared" si="15"/>
        <v>69.708981818181826</v>
      </c>
      <c r="AE201">
        <f t="shared" si="15"/>
        <v>68.388990909090907</v>
      </c>
      <c r="AF201">
        <f t="shared" si="15"/>
        <v>57.504918181818176</v>
      </c>
    </row>
    <row r="202" spans="1:32">
      <c r="A202" s="205">
        <v>44120</v>
      </c>
      <c r="C202" s="258">
        <v>861.35829999999999</v>
      </c>
      <c r="D202" s="258">
        <v>1059.04</v>
      </c>
      <c r="E202">
        <v>1079.9042999999999</v>
      </c>
      <c r="F202">
        <v>935.69870000000003</v>
      </c>
      <c r="G202">
        <v>945.51859999999999</v>
      </c>
      <c r="H202">
        <v>996.51909999999998</v>
      </c>
      <c r="I202">
        <v>876.8211</v>
      </c>
      <c r="J202">
        <v>905.97400000000005</v>
      </c>
      <c r="K202">
        <v>767.39610000000005</v>
      </c>
      <c r="L202">
        <v>752.61950000000002</v>
      </c>
      <c r="M202">
        <v>633.06500000000005</v>
      </c>
      <c r="P202">
        <f t="shared" si="17"/>
        <v>83.385199999999941</v>
      </c>
      <c r="Q202" s="173">
        <f t="shared" si="18"/>
        <v>7.5182632001622174E-2</v>
      </c>
      <c r="T202" s="205">
        <v>44120</v>
      </c>
      <c r="U202" s="205"/>
      <c r="V202">
        <f t="shared" si="16"/>
        <v>78.305300000000003</v>
      </c>
      <c r="W202">
        <f t="shared" si="16"/>
        <v>96.276363636363627</v>
      </c>
      <c r="X202">
        <f t="shared" si="16"/>
        <v>98.173118181818168</v>
      </c>
      <c r="Y202">
        <f t="shared" si="16"/>
        <v>85.063518181818182</v>
      </c>
      <c r="Z202">
        <f t="shared" si="16"/>
        <v>85.956236363636364</v>
      </c>
      <c r="AA202">
        <f t="shared" si="16"/>
        <v>90.592645454545448</v>
      </c>
      <c r="AB202">
        <f t="shared" si="16"/>
        <v>79.711009090909087</v>
      </c>
      <c r="AC202">
        <f t="shared" si="15"/>
        <v>82.361272727272734</v>
      </c>
      <c r="AD202">
        <f t="shared" si="15"/>
        <v>69.763281818181824</v>
      </c>
      <c r="AE202">
        <f t="shared" si="15"/>
        <v>68.419954545454544</v>
      </c>
      <c r="AF202">
        <f t="shared" si="15"/>
        <v>57.551363636363639</v>
      </c>
    </row>
    <row r="203" spans="1:32">
      <c r="A203" s="205">
        <v>44121</v>
      </c>
      <c r="C203" s="258">
        <v>862.50549999999998</v>
      </c>
      <c r="D203" s="258">
        <v>1056.52</v>
      </c>
      <c r="E203">
        <v>1080.2533000000001</v>
      </c>
      <c r="F203">
        <v>937.5163</v>
      </c>
      <c r="G203">
        <v>947.41589999999997</v>
      </c>
      <c r="H203">
        <v>996.89469999999994</v>
      </c>
      <c r="I203">
        <v>877.08159999999998</v>
      </c>
      <c r="J203">
        <v>906.90689999999995</v>
      </c>
      <c r="K203">
        <v>768.3999</v>
      </c>
      <c r="L203">
        <v>752.89189999999996</v>
      </c>
      <c r="M203">
        <v>632.87879999999996</v>
      </c>
      <c r="P203">
        <f t="shared" si="17"/>
        <v>83.358600000000138</v>
      </c>
      <c r="Q203" s="173">
        <f t="shared" si="18"/>
        <v>7.5158648632736219E-2</v>
      </c>
      <c r="T203" s="205">
        <v>44121</v>
      </c>
      <c r="U203" s="205"/>
      <c r="V203">
        <f t="shared" si="16"/>
        <v>78.409590909090909</v>
      </c>
      <c r="W203">
        <f t="shared" si="16"/>
        <v>96.047272727272727</v>
      </c>
      <c r="X203">
        <f t="shared" si="16"/>
        <v>98.204845454545463</v>
      </c>
      <c r="Y203">
        <f t="shared" si="16"/>
        <v>85.228754545454549</v>
      </c>
      <c r="Z203">
        <f t="shared" si="16"/>
        <v>86.128718181818172</v>
      </c>
      <c r="AA203">
        <f t="shared" si="16"/>
        <v>90.6267909090909</v>
      </c>
      <c r="AB203">
        <f t="shared" si="16"/>
        <v>79.734690909090901</v>
      </c>
      <c r="AC203">
        <f t="shared" si="15"/>
        <v>82.44608181818181</v>
      </c>
      <c r="AD203">
        <f t="shared" si="15"/>
        <v>69.85453636363637</v>
      </c>
      <c r="AE203">
        <f t="shared" si="15"/>
        <v>68.444718181818175</v>
      </c>
      <c r="AF203">
        <f t="shared" si="15"/>
        <v>57.53443636363636</v>
      </c>
    </row>
    <row r="204" spans="1:32">
      <c r="A204" s="205">
        <v>44122</v>
      </c>
      <c r="C204" s="258">
        <v>862.46469999999999</v>
      </c>
      <c r="D204" s="258">
        <v>1057.75</v>
      </c>
      <c r="E204">
        <v>1080.3501000000001</v>
      </c>
      <c r="F204">
        <v>939.10950000000003</v>
      </c>
      <c r="G204">
        <v>948.75229999999999</v>
      </c>
      <c r="H204">
        <v>996.73</v>
      </c>
      <c r="I204">
        <v>877.4873</v>
      </c>
      <c r="J204">
        <v>908.68579999999997</v>
      </c>
      <c r="K204">
        <v>769.37900000000002</v>
      </c>
      <c r="L204">
        <v>753.5607</v>
      </c>
      <c r="M204">
        <v>632.56799999999998</v>
      </c>
      <c r="P204">
        <f t="shared" si="17"/>
        <v>83.620100000000093</v>
      </c>
      <c r="Q204" s="173">
        <f t="shared" si="18"/>
        <v>7.5394424984755778E-2</v>
      </c>
      <c r="T204" s="205">
        <v>44122</v>
      </c>
      <c r="U204" s="205"/>
      <c r="V204">
        <f t="shared" si="16"/>
        <v>78.405881818181811</v>
      </c>
      <c r="W204">
        <f t="shared" si="16"/>
        <v>96.159090909090907</v>
      </c>
      <c r="X204">
        <f t="shared" si="16"/>
        <v>98.213645454545471</v>
      </c>
      <c r="Y204">
        <f t="shared" si="16"/>
        <v>85.373590909090908</v>
      </c>
      <c r="Z204">
        <f t="shared" si="16"/>
        <v>86.250209090909095</v>
      </c>
      <c r="AA204">
        <f t="shared" si="16"/>
        <v>90.61181818181818</v>
      </c>
      <c r="AB204">
        <f t="shared" si="16"/>
        <v>79.771572727272726</v>
      </c>
      <c r="AC204">
        <f t="shared" si="15"/>
        <v>82.607799999999997</v>
      </c>
      <c r="AD204">
        <f t="shared" si="15"/>
        <v>69.943545454545458</v>
      </c>
      <c r="AE204">
        <f t="shared" si="15"/>
        <v>68.505518181818175</v>
      </c>
      <c r="AF204">
        <f t="shared" si="15"/>
        <v>57.506181818181815</v>
      </c>
    </row>
    <row r="205" spans="1:32">
      <c r="A205" s="205">
        <v>44123</v>
      </c>
      <c r="C205" s="258">
        <v>863.19209999999998</v>
      </c>
      <c r="D205" s="258">
        <v>1056.33</v>
      </c>
      <c r="E205">
        <v>1081.3629000000001</v>
      </c>
      <c r="F205">
        <v>940.72529999999995</v>
      </c>
      <c r="G205">
        <v>950.4588</v>
      </c>
      <c r="H205">
        <v>996.01260000000002</v>
      </c>
      <c r="I205">
        <v>876.66459999999995</v>
      </c>
      <c r="J205">
        <v>910.57770000000005</v>
      </c>
      <c r="K205">
        <v>771.04060000000004</v>
      </c>
      <c r="L205">
        <v>754.44299999999998</v>
      </c>
      <c r="M205">
        <v>632.22720000000004</v>
      </c>
      <c r="P205">
        <f t="shared" si="17"/>
        <v>85.350300000000061</v>
      </c>
      <c r="Q205" s="173">
        <f t="shared" si="18"/>
        <v>7.6954425918844854E-2</v>
      </c>
      <c r="T205" s="205">
        <v>44123</v>
      </c>
      <c r="U205" s="205"/>
      <c r="V205">
        <f t="shared" si="16"/>
        <v>78.472009090909083</v>
      </c>
      <c r="W205">
        <f t="shared" si="16"/>
        <v>96.029999999999987</v>
      </c>
      <c r="X205">
        <f t="shared" si="16"/>
        <v>98.305718181818193</v>
      </c>
      <c r="Y205">
        <f t="shared" si="16"/>
        <v>85.520481818181807</v>
      </c>
      <c r="Z205">
        <f t="shared" si="16"/>
        <v>86.405345454545454</v>
      </c>
      <c r="AA205">
        <f t="shared" si="16"/>
        <v>90.546599999999998</v>
      </c>
      <c r="AB205">
        <f t="shared" si="16"/>
        <v>79.696781818181819</v>
      </c>
      <c r="AC205">
        <f t="shared" si="15"/>
        <v>82.77979090909092</v>
      </c>
      <c r="AD205">
        <f t="shared" si="15"/>
        <v>70.0946</v>
      </c>
      <c r="AE205">
        <f t="shared" si="15"/>
        <v>68.585727272727269</v>
      </c>
      <c r="AF205">
        <f t="shared" si="15"/>
        <v>57.475200000000001</v>
      </c>
    </row>
    <row r="206" spans="1:32">
      <c r="A206" s="205">
        <v>44124</v>
      </c>
      <c r="C206" s="258">
        <v>864.55380000000002</v>
      </c>
      <c r="D206" s="258">
        <v>1055.31</v>
      </c>
      <c r="E206">
        <v>1081.0698</v>
      </c>
      <c r="F206">
        <v>943.58309999999994</v>
      </c>
      <c r="G206">
        <v>952.12609999999995</v>
      </c>
      <c r="H206">
        <v>994.97749999999996</v>
      </c>
      <c r="I206">
        <v>875.57950000000005</v>
      </c>
      <c r="J206">
        <v>911.61519999999996</v>
      </c>
      <c r="K206">
        <v>772.88570000000004</v>
      </c>
      <c r="L206">
        <v>755.72230000000002</v>
      </c>
      <c r="M206">
        <v>631.96199999999999</v>
      </c>
      <c r="P206">
        <f t="shared" si="17"/>
        <v>86.092300000000023</v>
      </c>
      <c r="Q206" s="173">
        <f t="shared" si="18"/>
        <v>7.7623435682510358E-2</v>
      </c>
      <c r="T206" s="205">
        <v>44124</v>
      </c>
      <c r="U206" s="205"/>
      <c r="V206">
        <f t="shared" si="16"/>
        <v>78.595799999999997</v>
      </c>
      <c r="W206">
        <f t="shared" si="16"/>
        <v>95.937272727272727</v>
      </c>
      <c r="X206">
        <f t="shared" si="16"/>
        <v>98.27907272727272</v>
      </c>
      <c r="Y206">
        <f t="shared" si="16"/>
        <v>85.78028181818182</v>
      </c>
      <c r="Z206">
        <f t="shared" si="16"/>
        <v>86.556918181818176</v>
      </c>
      <c r="AA206">
        <f t="shared" si="16"/>
        <v>90.452500000000001</v>
      </c>
      <c r="AB206">
        <f t="shared" si="16"/>
        <v>79.598136363636371</v>
      </c>
      <c r="AC206">
        <f t="shared" si="15"/>
        <v>82.874109090909087</v>
      </c>
      <c r="AD206">
        <f t="shared" si="15"/>
        <v>70.262336363636365</v>
      </c>
      <c r="AE206">
        <f t="shared" si="15"/>
        <v>68.702027272727278</v>
      </c>
      <c r="AF206">
        <f t="shared" si="15"/>
        <v>57.451090909090908</v>
      </c>
    </row>
    <row r="207" spans="1:32">
      <c r="A207" s="205">
        <v>44125</v>
      </c>
      <c r="C207" s="258">
        <v>864.66579999999999</v>
      </c>
      <c r="D207" s="258">
        <v>1054.8599999999999</v>
      </c>
      <c r="E207">
        <v>1081.269</v>
      </c>
      <c r="F207">
        <v>946.23080000000004</v>
      </c>
      <c r="G207">
        <v>954.82079999999996</v>
      </c>
      <c r="H207">
        <v>994.06659999999999</v>
      </c>
      <c r="I207">
        <v>874.63340000000005</v>
      </c>
      <c r="J207">
        <v>912.16890000000001</v>
      </c>
      <c r="K207">
        <v>774.19359999999995</v>
      </c>
      <c r="L207">
        <v>757.04769999999996</v>
      </c>
      <c r="M207">
        <v>631.53959999999995</v>
      </c>
      <c r="P207">
        <f t="shared" si="17"/>
        <v>87.202400000000011</v>
      </c>
      <c r="Q207" s="173">
        <f t="shared" si="18"/>
        <v>7.8624335599821821E-2</v>
      </c>
      <c r="T207" s="205">
        <v>44125</v>
      </c>
      <c r="U207" s="205"/>
      <c r="V207">
        <f t="shared" si="16"/>
        <v>78.605981818181817</v>
      </c>
      <c r="W207">
        <f t="shared" si="16"/>
        <v>95.896363636363631</v>
      </c>
      <c r="X207">
        <f t="shared" si="16"/>
        <v>98.297181818181812</v>
      </c>
      <c r="Y207">
        <f t="shared" si="16"/>
        <v>86.020981818181824</v>
      </c>
      <c r="Z207">
        <f t="shared" si="16"/>
        <v>86.801890909090901</v>
      </c>
      <c r="AA207">
        <f t="shared" si="16"/>
        <v>90.369690909090906</v>
      </c>
      <c r="AB207">
        <f t="shared" si="16"/>
        <v>79.512127272727284</v>
      </c>
      <c r="AC207">
        <f t="shared" si="15"/>
        <v>82.924445454545449</v>
      </c>
      <c r="AD207">
        <f t="shared" si="15"/>
        <v>70.381236363636361</v>
      </c>
      <c r="AE207">
        <f t="shared" si="15"/>
        <v>68.822518181818182</v>
      </c>
      <c r="AF207">
        <f t="shared" si="15"/>
        <v>57.412690909090905</v>
      </c>
    </row>
    <row r="208" spans="1:32">
      <c r="A208" s="205">
        <v>44126</v>
      </c>
      <c r="C208" s="258">
        <v>863.84939999999995</v>
      </c>
      <c r="D208" s="258">
        <v>1054.26</v>
      </c>
      <c r="E208">
        <v>1081.1845000000001</v>
      </c>
      <c r="F208">
        <v>947.17510000000004</v>
      </c>
      <c r="G208">
        <v>957.25170000000003</v>
      </c>
      <c r="H208">
        <v>993.87599999999998</v>
      </c>
      <c r="I208">
        <v>873.85879999999997</v>
      </c>
      <c r="J208">
        <v>911.99689999999998</v>
      </c>
      <c r="K208">
        <v>775.71879999999999</v>
      </c>
      <c r="L208">
        <v>758.03719999999998</v>
      </c>
      <c r="M208">
        <v>631.548</v>
      </c>
      <c r="P208">
        <f t="shared" si="17"/>
        <v>87.308500000000095</v>
      </c>
      <c r="Q208" s="173">
        <f t="shared" si="18"/>
        <v>7.8719998586243609E-2</v>
      </c>
      <c r="T208" s="205">
        <v>44126</v>
      </c>
      <c r="U208" s="205"/>
      <c r="V208">
        <f t="shared" si="16"/>
        <v>78.531763636363635</v>
      </c>
      <c r="W208">
        <f t="shared" si="16"/>
        <v>95.841818181818184</v>
      </c>
      <c r="X208">
        <f t="shared" si="16"/>
        <v>98.289500000000004</v>
      </c>
      <c r="Y208">
        <f t="shared" ref="Y208:AF253" si="19">F208/11</f>
        <v>86.106827272727273</v>
      </c>
      <c r="Z208">
        <f t="shared" si="19"/>
        <v>87.022881818181816</v>
      </c>
      <c r="AA208">
        <f t="shared" si="19"/>
        <v>90.352363636363634</v>
      </c>
      <c r="AB208">
        <f t="shared" si="19"/>
        <v>79.441709090909086</v>
      </c>
      <c r="AC208">
        <f t="shared" si="15"/>
        <v>82.908809090909088</v>
      </c>
      <c r="AD208">
        <f t="shared" si="15"/>
        <v>70.519890909090904</v>
      </c>
      <c r="AE208">
        <f t="shared" si="15"/>
        <v>68.912472727272728</v>
      </c>
      <c r="AF208">
        <f t="shared" si="15"/>
        <v>57.413454545454549</v>
      </c>
    </row>
    <row r="209" spans="1:32">
      <c r="A209" s="205">
        <v>44127</v>
      </c>
      <c r="C209" s="258">
        <v>863.58399999999995</v>
      </c>
      <c r="D209" s="258">
        <v>1053.8</v>
      </c>
      <c r="E209">
        <v>1080.5286000000001</v>
      </c>
      <c r="F209">
        <v>948.04769999999996</v>
      </c>
      <c r="G209">
        <v>957.88220000000001</v>
      </c>
      <c r="H209">
        <v>993.87099999999998</v>
      </c>
      <c r="I209">
        <v>873.83820000000003</v>
      </c>
      <c r="J209">
        <v>911.48180000000002</v>
      </c>
      <c r="K209">
        <v>777.20150000000001</v>
      </c>
      <c r="L209">
        <v>758.47289999999998</v>
      </c>
      <c r="M209">
        <v>631.60360000000003</v>
      </c>
      <c r="P209">
        <f t="shared" si="17"/>
        <v>86.657600000000116</v>
      </c>
      <c r="Q209" s="173">
        <f t="shared" si="18"/>
        <v>7.8133127352861015E-2</v>
      </c>
      <c r="T209" s="205">
        <v>44127</v>
      </c>
      <c r="U209" s="205"/>
      <c r="V209">
        <f t="shared" ref="V209:AA272" si="20">C209/11</f>
        <v>78.507636363636365</v>
      </c>
      <c r="W209">
        <f t="shared" si="20"/>
        <v>95.8</v>
      </c>
      <c r="X209">
        <f t="shared" si="20"/>
        <v>98.229872727272735</v>
      </c>
      <c r="Y209">
        <f t="shared" si="19"/>
        <v>86.186154545454542</v>
      </c>
      <c r="Z209">
        <f t="shared" si="19"/>
        <v>87.080200000000005</v>
      </c>
      <c r="AA209">
        <f t="shared" si="19"/>
        <v>90.351909090909089</v>
      </c>
      <c r="AB209">
        <f t="shared" si="19"/>
        <v>79.43983636363636</v>
      </c>
      <c r="AC209">
        <f t="shared" si="15"/>
        <v>82.861981818181818</v>
      </c>
      <c r="AD209">
        <f t="shared" si="15"/>
        <v>70.654681818181814</v>
      </c>
      <c r="AE209">
        <f t="shared" si="15"/>
        <v>68.95208181818181</v>
      </c>
      <c r="AF209">
        <f t="shared" si="15"/>
        <v>57.41850909090909</v>
      </c>
    </row>
    <row r="210" spans="1:32">
      <c r="A210" s="205">
        <v>44128</v>
      </c>
      <c r="C210" s="258">
        <v>863.89</v>
      </c>
      <c r="D210" s="258">
        <v>1055.0999999999999</v>
      </c>
      <c r="E210">
        <v>1081.0644</v>
      </c>
      <c r="F210">
        <v>948.73779999999999</v>
      </c>
      <c r="G210">
        <v>958.8107</v>
      </c>
      <c r="H210">
        <v>992.85429999999997</v>
      </c>
      <c r="I210">
        <v>874.59529999999995</v>
      </c>
      <c r="J210">
        <v>911.27560000000005</v>
      </c>
      <c r="K210">
        <v>778.72929999999997</v>
      </c>
      <c r="L210">
        <v>758.61189999999999</v>
      </c>
      <c r="M210">
        <v>631.09249999999997</v>
      </c>
      <c r="P210">
        <f t="shared" si="17"/>
        <v>88.210100000000011</v>
      </c>
      <c r="Q210" s="173">
        <f t="shared" si="18"/>
        <v>7.9532908563225813E-2</v>
      </c>
      <c r="T210" s="205">
        <v>44128</v>
      </c>
      <c r="U210" s="205"/>
      <c r="V210">
        <f t="shared" si="20"/>
        <v>78.535454545454542</v>
      </c>
      <c r="W210">
        <f t="shared" si="20"/>
        <v>95.918181818181807</v>
      </c>
      <c r="X210">
        <f t="shared" si="20"/>
        <v>98.27858181818182</v>
      </c>
      <c r="Y210">
        <f t="shared" si="19"/>
        <v>86.248890909090903</v>
      </c>
      <c r="Z210">
        <f t="shared" si="19"/>
        <v>87.164609090909096</v>
      </c>
      <c r="AA210">
        <f t="shared" si="19"/>
        <v>90.259481818181811</v>
      </c>
      <c r="AB210">
        <f t="shared" si="19"/>
        <v>79.508663636363636</v>
      </c>
      <c r="AC210">
        <f t="shared" si="15"/>
        <v>82.843236363636365</v>
      </c>
      <c r="AD210">
        <f t="shared" si="15"/>
        <v>70.793572727272718</v>
      </c>
      <c r="AE210">
        <f t="shared" si="15"/>
        <v>68.964718181818185</v>
      </c>
      <c r="AF210">
        <f t="shared" si="15"/>
        <v>57.37204545454545</v>
      </c>
    </row>
    <row r="211" spans="1:32">
      <c r="A211" s="205">
        <v>44129</v>
      </c>
      <c r="C211" s="258">
        <v>862.41030000000001</v>
      </c>
      <c r="D211" s="258">
        <v>1056.29</v>
      </c>
      <c r="E211">
        <v>1081.5505000000001</v>
      </c>
      <c r="F211">
        <v>949.10860000000002</v>
      </c>
      <c r="G211">
        <v>960.19290000000001</v>
      </c>
      <c r="H211">
        <v>991.99170000000004</v>
      </c>
      <c r="I211">
        <v>875.2577</v>
      </c>
      <c r="J211">
        <v>911.72739999999999</v>
      </c>
      <c r="K211">
        <v>780.52089999999998</v>
      </c>
      <c r="L211">
        <v>758.70820000000003</v>
      </c>
      <c r="M211">
        <v>630.57560000000001</v>
      </c>
      <c r="P211">
        <f t="shared" si="17"/>
        <v>89.558800000000019</v>
      </c>
      <c r="Q211" s="173">
        <f t="shared" si="18"/>
        <v>8.0748937496185003E-2</v>
      </c>
      <c r="T211" s="205">
        <v>44129</v>
      </c>
      <c r="U211" s="205"/>
      <c r="V211">
        <f t="shared" si="20"/>
        <v>78.400936363636362</v>
      </c>
      <c r="W211">
        <f t="shared" si="20"/>
        <v>96.026363636363627</v>
      </c>
      <c r="X211">
        <f t="shared" si="20"/>
        <v>98.322772727272735</v>
      </c>
      <c r="Y211">
        <f t="shared" si="19"/>
        <v>86.282600000000002</v>
      </c>
      <c r="Z211">
        <f t="shared" si="19"/>
        <v>87.290263636363633</v>
      </c>
      <c r="AA211">
        <f t="shared" si="19"/>
        <v>90.181063636363646</v>
      </c>
      <c r="AB211">
        <f t="shared" si="19"/>
        <v>79.568881818181822</v>
      </c>
      <c r="AC211">
        <f t="shared" si="15"/>
        <v>82.884309090909085</v>
      </c>
      <c r="AD211">
        <f t="shared" si="15"/>
        <v>70.956445454545459</v>
      </c>
      <c r="AE211">
        <f t="shared" si="15"/>
        <v>68.973472727272735</v>
      </c>
      <c r="AF211">
        <f t="shared" si="15"/>
        <v>57.325054545454549</v>
      </c>
    </row>
    <row r="212" spans="1:32">
      <c r="A212" s="205">
        <v>44130</v>
      </c>
      <c r="C212" s="258">
        <v>861.39409999999998</v>
      </c>
      <c r="D212" s="258">
        <v>1056.25</v>
      </c>
      <c r="E212">
        <v>1083.0274999999999</v>
      </c>
      <c r="F212">
        <v>949.20650000000001</v>
      </c>
      <c r="G212">
        <v>960.86720000000003</v>
      </c>
      <c r="H212">
        <v>991.32979999999998</v>
      </c>
      <c r="I212">
        <v>875.07590000000005</v>
      </c>
      <c r="J212">
        <v>912.26469999999995</v>
      </c>
      <c r="K212">
        <v>782.57420000000002</v>
      </c>
      <c r="L212">
        <v>758.57460000000003</v>
      </c>
      <c r="M212">
        <v>630.34190000000001</v>
      </c>
      <c r="P212">
        <f t="shared" si="17"/>
        <v>91.697699999999941</v>
      </c>
      <c r="Q212" s="173">
        <f t="shared" si="18"/>
        <v>8.2677434778535633E-2</v>
      </c>
      <c r="T212" s="205">
        <v>44130</v>
      </c>
      <c r="U212" s="205"/>
      <c r="V212">
        <f t="shared" si="20"/>
        <v>78.308554545454541</v>
      </c>
      <c r="W212">
        <f t="shared" si="20"/>
        <v>96.022727272727266</v>
      </c>
      <c r="X212">
        <f t="shared" si="20"/>
        <v>98.457045454545451</v>
      </c>
      <c r="Y212">
        <f t="shared" si="19"/>
        <v>86.291499999999999</v>
      </c>
      <c r="Z212">
        <f t="shared" si="19"/>
        <v>87.351563636363636</v>
      </c>
      <c r="AA212">
        <f t="shared" si="19"/>
        <v>90.120890909090903</v>
      </c>
      <c r="AB212">
        <f t="shared" si="19"/>
        <v>79.552354545454548</v>
      </c>
      <c r="AC212">
        <f t="shared" si="15"/>
        <v>82.933154545454542</v>
      </c>
      <c r="AD212">
        <f t="shared" si="15"/>
        <v>71.143109090909093</v>
      </c>
      <c r="AE212">
        <f t="shared" si="15"/>
        <v>68.961327272727274</v>
      </c>
      <c r="AF212">
        <f t="shared" si="15"/>
        <v>57.303809090909091</v>
      </c>
    </row>
    <row r="213" spans="1:32">
      <c r="A213" s="205">
        <v>44131</v>
      </c>
      <c r="C213" s="258">
        <v>861.79830000000004</v>
      </c>
      <c r="D213" s="258">
        <v>1054.5899999999999</v>
      </c>
      <c r="E213">
        <v>1084.0727999999999</v>
      </c>
      <c r="F213">
        <v>949.5761</v>
      </c>
      <c r="G213">
        <v>961.63980000000004</v>
      </c>
      <c r="H213">
        <v>990.6671</v>
      </c>
      <c r="I213">
        <v>874.71640000000002</v>
      </c>
      <c r="J213">
        <v>911.70870000000002</v>
      </c>
      <c r="K213">
        <v>784.70029999999997</v>
      </c>
      <c r="L213">
        <v>758.66020000000003</v>
      </c>
      <c r="M213">
        <v>629.88490000000002</v>
      </c>
      <c r="P213">
        <f t="shared" si="17"/>
        <v>93.405699999999911</v>
      </c>
      <c r="Q213" s="173">
        <f t="shared" si="18"/>
        <v>8.4217419517539305E-2</v>
      </c>
      <c r="T213" s="205">
        <v>44131</v>
      </c>
      <c r="U213" s="205"/>
      <c r="V213">
        <f t="shared" si="20"/>
        <v>78.345300000000009</v>
      </c>
      <c r="W213">
        <f t="shared" si="20"/>
        <v>95.871818181818171</v>
      </c>
      <c r="X213">
        <f t="shared" si="20"/>
        <v>98.552072727272716</v>
      </c>
      <c r="Y213">
        <f t="shared" si="19"/>
        <v>86.325100000000006</v>
      </c>
      <c r="Z213">
        <f t="shared" si="19"/>
        <v>87.421800000000005</v>
      </c>
      <c r="AA213">
        <f t="shared" si="19"/>
        <v>90.060645454545451</v>
      </c>
      <c r="AB213">
        <f t="shared" si="19"/>
        <v>79.519672727272734</v>
      </c>
      <c r="AC213">
        <f t="shared" si="15"/>
        <v>82.882609090909099</v>
      </c>
      <c r="AD213">
        <f t="shared" si="15"/>
        <v>71.336390909090909</v>
      </c>
      <c r="AE213">
        <f t="shared" si="15"/>
        <v>68.9691090909091</v>
      </c>
      <c r="AF213">
        <f t="shared" si="15"/>
        <v>57.262263636363635</v>
      </c>
    </row>
    <row r="214" spans="1:32">
      <c r="A214" s="205">
        <v>44132</v>
      </c>
      <c r="C214" s="258">
        <v>861.3836</v>
      </c>
      <c r="D214" s="258">
        <v>1053.71</v>
      </c>
      <c r="E214">
        <v>1083.6242</v>
      </c>
      <c r="F214">
        <v>949.33900000000006</v>
      </c>
      <c r="G214">
        <v>963.32799999999997</v>
      </c>
      <c r="H214">
        <v>990.22630000000004</v>
      </c>
      <c r="I214">
        <v>874.31110000000001</v>
      </c>
      <c r="J214">
        <v>910.49699999999996</v>
      </c>
      <c r="K214">
        <v>786.12329999999997</v>
      </c>
      <c r="L214">
        <v>758.14689999999996</v>
      </c>
      <c r="M214">
        <v>629.46519999999998</v>
      </c>
      <c r="P214">
        <f t="shared" si="17"/>
        <v>93.397899999999936</v>
      </c>
      <c r="Q214" s="173">
        <f t="shared" si="18"/>
        <v>8.4210386800347148E-2</v>
      </c>
      <c r="T214" s="205">
        <v>44132</v>
      </c>
      <c r="U214" s="205"/>
      <c r="V214">
        <f t="shared" si="20"/>
        <v>78.307599999999994</v>
      </c>
      <c r="W214">
        <f t="shared" si="20"/>
        <v>95.791818181818186</v>
      </c>
      <c r="X214">
        <f t="shared" si="20"/>
        <v>98.511290909090903</v>
      </c>
      <c r="Y214">
        <f t="shared" si="19"/>
        <v>86.303545454545457</v>
      </c>
      <c r="Z214">
        <f t="shared" si="19"/>
        <v>87.575272727272718</v>
      </c>
      <c r="AA214">
        <f t="shared" si="19"/>
        <v>90.020572727272736</v>
      </c>
      <c r="AB214">
        <f t="shared" si="19"/>
        <v>79.482827272727278</v>
      </c>
      <c r="AC214">
        <f t="shared" si="15"/>
        <v>82.772454545454536</v>
      </c>
      <c r="AD214">
        <f t="shared" si="15"/>
        <v>71.465754545454544</v>
      </c>
      <c r="AE214">
        <f t="shared" si="15"/>
        <v>68.922445454545453</v>
      </c>
      <c r="AF214">
        <f t="shared" si="15"/>
        <v>57.224109090909089</v>
      </c>
    </row>
    <row r="215" spans="1:32">
      <c r="A215" s="205">
        <v>44133</v>
      </c>
      <c r="C215" s="258">
        <v>861.30560000000003</v>
      </c>
      <c r="D215" s="258">
        <v>1052.75</v>
      </c>
      <c r="E215">
        <v>1083.2802999999999</v>
      </c>
      <c r="F215">
        <v>947.89620000000002</v>
      </c>
      <c r="G215">
        <v>964.8261</v>
      </c>
      <c r="H215">
        <v>990.97789999999998</v>
      </c>
      <c r="I215">
        <v>875.34550000000002</v>
      </c>
      <c r="J215">
        <v>908.87869999999998</v>
      </c>
      <c r="K215">
        <v>786.85500000000002</v>
      </c>
      <c r="L215">
        <v>756.62559999999996</v>
      </c>
      <c r="M215">
        <v>629.58969999999999</v>
      </c>
      <c r="P215">
        <f t="shared" si="17"/>
        <v>92.302399999999921</v>
      </c>
      <c r="Q215" s="173">
        <f t="shared" si="18"/>
        <v>8.3222650687010749E-2</v>
      </c>
      <c r="T215" s="205">
        <v>44133</v>
      </c>
      <c r="U215" s="205"/>
      <c r="V215">
        <f t="shared" si="20"/>
        <v>78.300509090909088</v>
      </c>
      <c r="W215">
        <f t="shared" si="20"/>
        <v>95.704545454545453</v>
      </c>
      <c r="X215">
        <f t="shared" si="20"/>
        <v>98.48002727272727</v>
      </c>
      <c r="Y215">
        <f t="shared" si="19"/>
        <v>86.172381818181819</v>
      </c>
      <c r="Z215">
        <f t="shared" si="19"/>
        <v>87.711463636363632</v>
      </c>
      <c r="AA215">
        <f t="shared" si="19"/>
        <v>90.088899999999995</v>
      </c>
      <c r="AB215">
        <f t="shared" si="19"/>
        <v>79.57686363636364</v>
      </c>
      <c r="AC215">
        <f t="shared" si="15"/>
        <v>82.625336363636364</v>
      </c>
      <c r="AD215">
        <f t="shared" si="15"/>
        <v>71.532272727272726</v>
      </c>
      <c r="AE215">
        <f t="shared" si="15"/>
        <v>68.784145454545452</v>
      </c>
      <c r="AF215">
        <f t="shared" si="15"/>
        <v>57.235427272727271</v>
      </c>
    </row>
    <row r="216" spans="1:32">
      <c r="A216" s="205">
        <v>44134</v>
      </c>
      <c r="C216" s="258">
        <v>861.94899999999996</v>
      </c>
      <c r="D216" s="258">
        <v>1053.22</v>
      </c>
      <c r="E216">
        <v>1082.1167</v>
      </c>
      <c r="F216">
        <v>948.36120000000005</v>
      </c>
      <c r="G216">
        <v>964.19970000000001</v>
      </c>
      <c r="H216">
        <v>991.5335</v>
      </c>
      <c r="I216">
        <v>875.03030000000001</v>
      </c>
      <c r="J216">
        <v>907.61350000000004</v>
      </c>
      <c r="K216">
        <v>787.09879999999998</v>
      </c>
      <c r="L216">
        <v>754.83360000000005</v>
      </c>
      <c r="M216">
        <v>629.83989999999994</v>
      </c>
      <c r="P216">
        <f t="shared" si="17"/>
        <v>90.583200000000033</v>
      </c>
      <c r="Q216" s="173">
        <f t="shared" si="18"/>
        <v>8.1672567687423536E-2</v>
      </c>
      <c r="T216" s="205">
        <v>44134</v>
      </c>
      <c r="U216" s="205"/>
      <c r="V216">
        <f t="shared" si="20"/>
        <v>78.358999999999995</v>
      </c>
      <c r="W216">
        <f t="shared" si="20"/>
        <v>95.74727272727273</v>
      </c>
      <c r="X216">
        <f t="shared" si="20"/>
        <v>98.374245454545459</v>
      </c>
      <c r="Y216">
        <f t="shared" si="19"/>
        <v>86.21465454545455</v>
      </c>
      <c r="Z216">
        <f t="shared" si="19"/>
        <v>87.654518181818176</v>
      </c>
      <c r="AA216">
        <f t="shared" si="19"/>
        <v>90.139409090909098</v>
      </c>
      <c r="AB216">
        <f t="shared" si="19"/>
        <v>79.548209090909097</v>
      </c>
      <c r="AC216">
        <f t="shared" si="15"/>
        <v>82.510318181818192</v>
      </c>
      <c r="AD216">
        <f t="shared" si="15"/>
        <v>71.554436363636356</v>
      </c>
      <c r="AE216">
        <f t="shared" si="15"/>
        <v>68.62123636363637</v>
      </c>
      <c r="AF216">
        <f t="shared" si="15"/>
        <v>57.258172727272722</v>
      </c>
    </row>
    <row r="217" spans="1:32">
      <c r="A217" s="205">
        <v>44135</v>
      </c>
      <c r="C217" s="258">
        <v>862.46420000000001</v>
      </c>
      <c r="D217" s="258">
        <v>1054.42</v>
      </c>
      <c r="E217">
        <v>1078.0986</v>
      </c>
      <c r="F217">
        <v>947.0856</v>
      </c>
      <c r="G217">
        <v>963.3596</v>
      </c>
      <c r="H217">
        <v>990.36149999999998</v>
      </c>
      <c r="I217">
        <v>876.62059999999997</v>
      </c>
      <c r="J217">
        <v>911.15440000000001</v>
      </c>
      <c r="K217">
        <v>787.12580000000003</v>
      </c>
      <c r="L217">
        <v>753.39890000000003</v>
      </c>
      <c r="M217">
        <v>630.14499999999998</v>
      </c>
      <c r="P217">
        <f t="shared" si="17"/>
        <v>87.737100000000055</v>
      </c>
      <c r="Q217" s="173">
        <f t="shared" si="18"/>
        <v>7.91064373796493E-2</v>
      </c>
      <c r="T217" s="205">
        <v>44135</v>
      </c>
      <c r="U217" s="205"/>
      <c r="V217">
        <f t="shared" si="20"/>
        <v>78.405836363636368</v>
      </c>
      <c r="W217">
        <f t="shared" si="20"/>
        <v>95.856363636363639</v>
      </c>
      <c r="X217">
        <f t="shared" si="20"/>
        <v>98.008963636363646</v>
      </c>
      <c r="Y217">
        <f t="shared" si="19"/>
        <v>86.098690909090905</v>
      </c>
      <c r="Z217">
        <f t="shared" si="19"/>
        <v>87.578145454545449</v>
      </c>
      <c r="AA217">
        <f t="shared" si="19"/>
        <v>90.032863636363629</v>
      </c>
      <c r="AB217">
        <f t="shared" si="19"/>
        <v>79.692781818181814</v>
      </c>
      <c r="AC217">
        <f t="shared" si="15"/>
        <v>82.832218181818178</v>
      </c>
      <c r="AD217">
        <f t="shared" si="15"/>
        <v>71.55689090909091</v>
      </c>
      <c r="AE217">
        <f t="shared" si="15"/>
        <v>68.490809090909096</v>
      </c>
      <c r="AF217">
        <f t="shared" si="15"/>
        <v>57.285909090909087</v>
      </c>
    </row>
    <row r="218" spans="1:32">
      <c r="A218" s="205">
        <v>44136</v>
      </c>
      <c r="C218" s="258">
        <v>862.79830000000004</v>
      </c>
      <c r="D218" s="258">
        <v>1056.26</v>
      </c>
      <c r="E218">
        <v>1078.807</v>
      </c>
      <c r="F218">
        <v>947.23620000000005</v>
      </c>
      <c r="G218">
        <v>962.94929999999999</v>
      </c>
      <c r="H218">
        <v>989.56330000000003</v>
      </c>
      <c r="I218">
        <v>877.28089999999997</v>
      </c>
      <c r="J218">
        <v>911.64409999999998</v>
      </c>
      <c r="K218">
        <v>789.42650000000003</v>
      </c>
      <c r="L218">
        <v>752.59760000000006</v>
      </c>
      <c r="M218">
        <v>629.94939999999997</v>
      </c>
      <c r="P218">
        <f t="shared" si="17"/>
        <v>89.24369999999999</v>
      </c>
      <c r="Q218" s="173">
        <f t="shared" si="18"/>
        <v>8.0464833754229428E-2</v>
      </c>
      <c r="T218" s="205">
        <v>44136</v>
      </c>
      <c r="U218" s="205"/>
      <c r="V218">
        <f t="shared" si="20"/>
        <v>78.436209090909088</v>
      </c>
      <c r="W218">
        <f t="shared" si="20"/>
        <v>96.023636363636356</v>
      </c>
      <c r="X218">
        <f t="shared" si="20"/>
        <v>98.073363636363638</v>
      </c>
      <c r="Y218">
        <f t="shared" si="19"/>
        <v>86.112381818181817</v>
      </c>
      <c r="Z218">
        <f t="shared" si="19"/>
        <v>87.540845454545448</v>
      </c>
      <c r="AA218">
        <f t="shared" si="19"/>
        <v>89.960300000000004</v>
      </c>
      <c r="AB218">
        <f t="shared" si="19"/>
        <v>79.752809090909082</v>
      </c>
      <c r="AC218">
        <f t="shared" si="15"/>
        <v>82.876736363636368</v>
      </c>
      <c r="AD218">
        <f t="shared" si="15"/>
        <v>71.766045454545463</v>
      </c>
      <c r="AE218">
        <f t="shared" si="15"/>
        <v>68.417963636363638</v>
      </c>
      <c r="AF218">
        <f t="shared" si="15"/>
        <v>57.26812727272727</v>
      </c>
    </row>
    <row r="219" spans="1:32">
      <c r="A219" s="205">
        <v>44137</v>
      </c>
      <c r="C219" s="258">
        <v>859.83839999999998</v>
      </c>
      <c r="D219" s="258">
        <v>1056.9100000000001</v>
      </c>
      <c r="E219">
        <v>1080.2419</v>
      </c>
      <c r="F219">
        <v>947.12980000000005</v>
      </c>
      <c r="G219">
        <v>961.63980000000004</v>
      </c>
      <c r="H219">
        <v>987.61689999999999</v>
      </c>
      <c r="I219">
        <v>875.42049999999995</v>
      </c>
      <c r="J219">
        <v>912.13430000000005</v>
      </c>
      <c r="K219">
        <v>790.12660000000005</v>
      </c>
      <c r="L219">
        <v>751.85739999999998</v>
      </c>
      <c r="M219">
        <v>629.14430000000004</v>
      </c>
      <c r="P219">
        <f t="shared" si="17"/>
        <v>92.625</v>
      </c>
      <c r="Q219" s="173">
        <f t="shared" si="18"/>
        <v>8.3513516657035755E-2</v>
      </c>
      <c r="T219" s="205">
        <v>44137</v>
      </c>
      <c r="U219" s="205"/>
      <c r="V219">
        <f t="shared" si="20"/>
        <v>78.167127272727271</v>
      </c>
      <c r="W219">
        <f t="shared" si="20"/>
        <v>96.082727272727283</v>
      </c>
      <c r="X219">
        <f t="shared" si="20"/>
        <v>98.20380909090909</v>
      </c>
      <c r="Y219">
        <f t="shared" si="19"/>
        <v>86.102709090909102</v>
      </c>
      <c r="Z219">
        <f t="shared" si="19"/>
        <v>87.421800000000005</v>
      </c>
      <c r="AA219">
        <f t="shared" si="19"/>
        <v>89.783354545454543</v>
      </c>
      <c r="AB219">
        <f t="shared" si="19"/>
        <v>79.583681818181816</v>
      </c>
      <c r="AC219">
        <f t="shared" si="15"/>
        <v>82.921300000000002</v>
      </c>
      <c r="AD219">
        <f t="shared" si="15"/>
        <v>71.829690909090914</v>
      </c>
      <c r="AE219">
        <f t="shared" si="15"/>
        <v>68.350672727272723</v>
      </c>
      <c r="AF219">
        <f t="shared" si="15"/>
        <v>57.194936363636366</v>
      </c>
    </row>
    <row r="220" spans="1:32">
      <c r="A220" s="205">
        <v>44138</v>
      </c>
      <c r="C220" s="258">
        <v>856.23109999999997</v>
      </c>
      <c r="D220" s="258">
        <v>1055.82</v>
      </c>
      <c r="E220">
        <v>1081.5509999999999</v>
      </c>
      <c r="F220">
        <v>947.47709999999995</v>
      </c>
      <c r="G220">
        <v>960.94050000000004</v>
      </c>
      <c r="H220">
        <v>984.33519999999999</v>
      </c>
      <c r="I220">
        <v>873.39909999999998</v>
      </c>
      <c r="J220">
        <v>911.39260000000002</v>
      </c>
      <c r="K220">
        <v>790.64829999999995</v>
      </c>
      <c r="L220">
        <v>751.41229999999996</v>
      </c>
      <c r="M220">
        <v>628.52710000000002</v>
      </c>
      <c r="P220">
        <f t="shared" si="17"/>
        <v>97.215799999999945</v>
      </c>
      <c r="Q220" s="173">
        <f t="shared" si="18"/>
        <v>8.7652721539833223E-2</v>
      </c>
      <c r="T220" s="205">
        <v>44138</v>
      </c>
      <c r="U220" s="205"/>
      <c r="V220">
        <f t="shared" si="20"/>
        <v>77.839190909090902</v>
      </c>
      <c r="W220">
        <f t="shared" si="20"/>
        <v>95.983636363636364</v>
      </c>
      <c r="X220">
        <f t="shared" si="20"/>
        <v>98.322818181818178</v>
      </c>
      <c r="Y220">
        <f t="shared" si="19"/>
        <v>86.134281818181819</v>
      </c>
      <c r="Z220">
        <f t="shared" si="19"/>
        <v>87.358227272727277</v>
      </c>
      <c r="AA220">
        <f t="shared" si="19"/>
        <v>89.485018181818177</v>
      </c>
      <c r="AB220">
        <f t="shared" si="19"/>
        <v>79.39991818181818</v>
      </c>
      <c r="AC220">
        <f t="shared" si="15"/>
        <v>82.85387272727273</v>
      </c>
      <c r="AD220">
        <f t="shared" si="15"/>
        <v>71.877118181818176</v>
      </c>
      <c r="AE220">
        <f t="shared" si="15"/>
        <v>68.310209090909083</v>
      </c>
      <c r="AF220">
        <f t="shared" si="15"/>
        <v>57.138827272727276</v>
      </c>
    </row>
    <row r="221" spans="1:32">
      <c r="A221" s="205">
        <v>44139</v>
      </c>
      <c r="C221" s="258">
        <v>853.22299999999996</v>
      </c>
      <c r="D221" s="258">
        <v>1053.76</v>
      </c>
      <c r="E221">
        <v>1082.0378000000001</v>
      </c>
      <c r="F221">
        <v>948.04010000000005</v>
      </c>
      <c r="G221">
        <v>961.05669999999998</v>
      </c>
      <c r="H221">
        <v>981.43499999999995</v>
      </c>
      <c r="I221">
        <v>871.70050000000003</v>
      </c>
      <c r="J221">
        <v>910.46280000000002</v>
      </c>
      <c r="K221">
        <v>789.92759999999998</v>
      </c>
      <c r="L221">
        <v>750.99680000000001</v>
      </c>
      <c r="M221">
        <v>628.08410000000003</v>
      </c>
      <c r="P221">
        <f t="shared" si="17"/>
        <v>100.60280000000012</v>
      </c>
      <c r="Q221" s="173">
        <f t="shared" si="18"/>
        <v>9.0706543735972436E-2</v>
      </c>
      <c r="T221" s="205">
        <v>44139</v>
      </c>
      <c r="U221" s="205"/>
      <c r="V221">
        <f t="shared" si="20"/>
        <v>77.565727272727273</v>
      </c>
      <c r="W221">
        <f t="shared" si="20"/>
        <v>95.796363636363637</v>
      </c>
      <c r="X221">
        <f t="shared" si="20"/>
        <v>98.367072727272728</v>
      </c>
      <c r="Y221">
        <f t="shared" si="19"/>
        <v>86.185463636363636</v>
      </c>
      <c r="Z221">
        <f t="shared" si="19"/>
        <v>87.368790909090905</v>
      </c>
      <c r="AA221">
        <f t="shared" si="19"/>
        <v>89.221363636363634</v>
      </c>
      <c r="AB221">
        <f t="shared" si="19"/>
        <v>79.245500000000007</v>
      </c>
      <c r="AC221">
        <f t="shared" si="15"/>
        <v>82.769345454545459</v>
      </c>
      <c r="AD221">
        <f t="shared" si="15"/>
        <v>71.811599999999999</v>
      </c>
      <c r="AE221">
        <f t="shared" si="15"/>
        <v>68.272436363636359</v>
      </c>
      <c r="AF221">
        <f t="shared" si="15"/>
        <v>57.098554545454547</v>
      </c>
    </row>
    <row r="222" spans="1:32">
      <c r="A222" s="205">
        <v>44140</v>
      </c>
      <c r="C222" s="258">
        <v>850.38570000000004</v>
      </c>
      <c r="D222" s="258">
        <v>1051.46</v>
      </c>
      <c r="E222">
        <v>1081.8977</v>
      </c>
      <c r="F222">
        <v>948.05690000000004</v>
      </c>
      <c r="G222">
        <v>960.95389999999998</v>
      </c>
      <c r="H222">
        <v>979.63350000000003</v>
      </c>
      <c r="I222">
        <v>870.28060000000005</v>
      </c>
      <c r="J222">
        <v>909.13729999999998</v>
      </c>
      <c r="K222">
        <v>789.12289999999996</v>
      </c>
      <c r="L222">
        <v>749.87980000000005</v>
      </c>
      <c r="M222">
        <v>627.84079999999994</v>
      </c>
      <c r="P222">
        <f t="shared" si="17"/>
        <v>102.26419999999996</v>
      </c>
      <c r="Q222" s="173">
        <f t="shared" si="18"/>
        <v>9.2204512497904803E-2</v>
      </c>
      <c r="T222" s="205">
        <v>44140</v>
      </c>
      <c r="U222" s="205"/>
      <c r="V222">
        <f t="shared" si="20"/>
        <v>77.307790909090912</v>
      </c>
      <c r="W222">
        <f t="shared" si="20"/>
        <v>95.587272727272733</v>
      </c>
      <c r="X222">
        <f t="shared" si="20"/>
        <v>98.354336363636364</v>
      </c>
      <c r="Y222">
        <f t="shared" si="19"/>
        <v>86.186990909090909</v>
      </c>
      <c r="Z222">
        <f t="shared" si="19"/>
        <v>87.359445454545451</v>
      </c>
      <c r="AA222">
        <f t="shared" si="19"/>
        <v>89.057590909090905</v>
      </c>
      <c r="AB222">
        <f t="shared" si="19"/>
        <v>79.11641818181819</v>
      </c>
      <c r="AC222">
        <f t="shared" si="15"/>
        <v>82.648845454545452</v>
      </c>
      <c r="AD222">
        <f t="shared" si="15"/>
        <v>71.738445454545456</v>
      </c>
      <c r="AE222">
        <f t="shared" si="15"/>
        <v>68.170890909090915</v>
      </c>
      <c r="AF222">
        <f t="shared" si="15"/>
        <v>57.076436363636361</v>
      </c>
    </row>
    <row r="223" spans="1:32">
      <c r="A223" s="205">
        <v>44141</v>
      </c>
      <c r="C223" s="258">
        <v>849.59910000000002</v>
      </c>
      <c r="D223" s="258">
        <v>1049.8800000000001</v>
      </c>
      <c r="E223">
        <v>1081.7493999999999</v>
      </c>
      <c r="F223">
        <v>948.50149999999996</v>
      </c>
      <c r="G223">
        <v>958.52319999999997</v>
      </c>
      <c r="H223">
        <v>977.75559999999996</v>
      </c>
      <c r="I223">
        <v>869.84929999999997</v>
      </c>
      <c r="J223">
        <v>907.59760000000006</v>
      </c>
      <c r="K223">
        <v>788.404</v>
      </c>
      <c r="L223">
        <v>748.41340000000002</v>
      </c>
      <c r="M223">
        <v>627.75310000000002</v>
      </c>
      <c r="P223">
        <f t="shared" si="17"/>
        <v>103.99379999999996</v>
      </c>
      <c r="Q223" s="173">
        <f t="shared" si="18"/>
        <v>9.3763972453748373E-2</v>
      </c>
      <c r="T223" s="205">
        <v>44141</v>
      </c>
      <c r="U223" s="205"/>
      <c r="V223">
        <f t="shared" si="20"/>
        <v>77.236281818181823</v>
      </c>
      <c r="W223">
        <f t="shared" si="20"/>
        <v>95.443636363636372</v>
      </c>
      <c r="X223">
        <f t="shared" si="20"/>
        <v>98.340854545454533</v>
      </c>
      <c r="Y223">
        <f t="shared" si="19"/>
        <v>86.227409090909092</v>
      </c>
      <c r="Z223">
        <f t="shared" si="19"/>
        <v>87.138472727272728</v>
      </c>
      <c r="AA223">
        <f t="shared" si="19"/>
        <v>88.886872727272717</v>
      </c>
      <c r="AB223">
        <f t="shared" si="19"/>
        <v>79.077209090909093</v>
      </c>
      <c r="AC223">
        <f t="shared" si="15"/>
        <v>82.508872727272731</v>
      </c>
      <c r="AD223">
        <f t="shared" si="15"/>
        <v>71.673090909090902</v>
      </c>
      <c r="AE223">
        <f t="shared" si="15"/>
        <v>68.03758181818182</v>
      </c>
      <c r="AF223">
        <f t="shared" si="15"/>
        <v>57.068463636363639</v>
      </c>
    </row>
    <row r="224" spans="1:32">
      <c r="A224" s="205">
        <v>44142</v>
      </c>
      <c r="C224" s="258">
        <v>849.15740000000005</v>
      </c>
      <c r="D224" s="258">
        <v>1049.28</v>
      </c>
      <c r="E224">
        <v>1081.3223</v>
      </c>
      <c r="F224">
        <v>948.42619999999999</v>
      </c>
      <c r="G224">
        <v>955.5326</v>
      </c>
      <c r="H224">
        <v>973.26570000000004</v>
      </c>
      <c r="I224">
        <v>870.44899999999996</v>
      </c>
      <c r="J224">
        <v>906.68899999999996</v>
      </c>
      <c r="K224">
        <v>788.51030000000003</v>
      </c>
      <c r="L224">
        <v>746.66729999999995</v>
      </c>
      <c r="M224">
        <v>626.89350000000002</v>
      </c>
      <c r="P224">
        <f t="shared" si="17"/>
        <v>108.0566</v>
      </c>
      <c r="Q224" s="173">
        <f t="shared" si="18"/>
        <v>9.7427116480460471E-2</v>
      </c>
      <c r="T224" s="205">
        <v>44142</v>
      </c>
      <c r="U224" s="205"/>
      <c r="V224">
        <f t="shared" si="20"/>
        <v>77.196127272727281</v>
      </c>
      <c r="W224">
        <f t="shared" si="20"/>
        <v>95.38909090909091</v>
      </c>
      <c r="X224">
        <f t="shared" si="20"/>
        <v>98.302027272727273</v>
      </c>
      <c r="Y224">
        <f t="shared" si="19"/>
        <v>86.220563636363636</v>
      </c>
      <c r="Z224">
        <f t="shared" si="19"/>
        <v>86.866600000000005</v>
      </c>
      <c r="AA224">
        <f t="shared" si="19"/>
        <v>88.478700000000003</v>
      </c>
      <c r="AB224">
        <f t="shared" si="19"/>
        <v>79.131727272727275</v>
      </c>
      <c r="AC224">
        <f t="shared" si="15"/>
        <v>82.426272727272718</v>
      </c>
      <c r="AD224">
        <f t="shared" si="15"/>
        <v>71.682754545454543</v>
      </c>
      <c r="AE224">
        <f t="shared" si="15"/>
        <v>67.878845454545456</v>
      </c>
      <c r="AF224">
        <f t="shared" si="15"/>
        <v>56.990318181818182</v>
      </c>
    </row>
    <row r="225" spans="1:32">
      <c r="A225" s="205">
        <v>44143</v>
      </c>
      <c r="C225" s="258">
        <v>846.10090000000002</v>
      </c>
      <c r="D225" s="258">
        <v>1048.96</v>
      </c>
      <c r="E225">
        <v>1080.5103999999999</v>
      </c>
      <c r="F225">
        <v>947.23059999999998</v>
      </c>
      <c r="G225">
        <v>952.16330000000005</v>
      </c>
      <c r="H225">
        <v>968.40020000000004</v>
      </c>
      <c r="I225">
        <v>871.16010000000006</v>
      </c>
      <c r="J225">
        <v>906.43610000000001</v>
      </c>
      <c r="K225">
        <v>788.35159999999996</v>
      </c>
      <c r="L225">
        <v>744.14890000000003</v>
      </c>
      <c r="M225">
        <v>626.01769999999999</v>
      </c>
      <c r="P225">
        <f t="shared" si="17"/>
        <v>112.11019999999985</v>
      </c>
      <c r="Q225" s="173">
        <f t="shared" si="18"/>
        <v>0.10108196550740726</v>
      </c>
      <c r="T225" s="205">
        <v>44143</v>
      </c>
      <c r="U225" s="205"/>
      <c r="V225">
        <f t="shared" si="20"/>
        <v>76.918263636363633</v>
      </c>
      <c r="W225">
        <f t="shared" si="20"/>
        <v>95.36</v>
      </c>
      <c r="X225">
        <f t="shared" si="20"/>
        <v>98.228218181818178</v>
      </c>
      <c r="Y225">
        <f t="shared" si="19"/>
        <v>86.111872727272726</v>
      </c>
      <c r="Z225">
        <f t="shared" si="19"/>
        <v>86.560299999999998</v>
      </c>
      <c r="AA225">
        <f t="shared" si="19"/>
        <v>88.036381818181823</v>
      </c>
      <c r="AB225">
        <f t="shared" si="19"/>
        <v>79.196372727272731</v>
      </c>
      <c r="AC225">
        <f t="shared" si="15"/>
        <v>82.403281818181824</v>
      </c>
      <c r="AD225">
        <f t="shared" si="15"/>
        <v>71.668327272727268</v>
      </c>
      <c r="AE225">
        <f t="shared" si="15"/>
        <v>67.649900000000002</v>
      </c>
      <c r="AF225">
        <f t="shared" si="15"/>
        <v>56.910699999999999</v>
      </c>
    </row>
    <row r="226" spans="1:32">
      <c r="A226" s="205">
        <v>44144</v>
      </c>
      <c r="C226" s="258">
        <v>842.81449999999995</v>
      </c>
      <c r="D226" s="258">
        <v>1047.03</v>
      </c>
      <c r="E226">
        <v>1080.4135000000001</v>
      </c>
      <c r="F226">
        <v>947.1046</v>
      </c>
      <c r="G226">
        <v>949.9846</v>
      </c>
      <c r="H226">
        <v>962.82270000000005</v>
      </c>
      <c r="I226">
        <v>870.81910000000005</v>
      </c>
      <c r="J226">
        <v>906.1241</v>
      </c>
      <c r="K226">
        <v>788.59760000000006</v>
      </c>
      <c r="L226">
        <v>742.69320000000005</v>
      </c>
      <c r="M226">
        <v>625.13919999999996</v>
      </c>
      <c r="P226">
        <f t="shared" si="17"/>
        <v>117.59080000000006</v>
      </c>
      <c r="Q226" s="173">
        <f t="shared" si="18"/>
        <v>0.10602344112835806</v>
      </c>
      <c r="T226" s="205">
        <v>44144</v>
      </c>
      <c r="U226" s="205"/>
      <c r="V226">
        <f t="shared" si="20"/>
        <v>76.619500000000002</v>
      </c>
      <c r="W226">
        <f t="shared" si="20"/>
        <v>95.184545454545457</v>
      </c>
      <c r="X226">
        <f t="shared" si="20"/>
        <v>98.219409090909096</v>
      </c>
      <c r="Y226">
        <f t="shared" si="19"/>
        <v>86.100418181818185</v>
      </c>
      <c r="Z226">
        <f t="shared" si="19"/>
        <v>86.36223636363637</v>
      </c>
      <c r="AA226">
        <f t="shared" si="19"/>
        <v>87.529336363636375</v>
      </c>
      <c r="AB226">
        <f t="shared" si="19"/>
        <v>79.165372727272725</v>
      </c>
      <c r="AC226">
        <f t="shared" si="15"/>
        <v>82.374918181818188</v>
      </c>
      <c r="AD226">
        <f t="shared" si="15"/>
        <v>71.690690909090918</v>
      </c>
      <c r="AE226">
        <f t="shared" si="15"/>
        <v>67.517563636363647</v>
      </c>
      <c r="AF226">
        <f t="shared" si="15"/>
        <v>56.830836363636358</v>
      </c>
    </row>
    <row r="227" spans="1:32">
      <c r="A227" s="205">
        <v>44145</v>
      </c>
      <c r="C227" s="258">
        <v>839.56060000000002</v>
      </c>
      <c r="D227" s="258">
        <v>1044.04</v>
      </c>
      <c r="E227">
        <v>1080.1595</v>
      </c>
      <c r="F227">
        <v>946.20299999999997</v>
      </c>
      <c r="G227">
        <v>947.31169999999997</v>
      </c>
      <c r="H227">
        <v>958.01589999999999</v>
      </c>
      <c r="I227">
        <v>870.28560000000004</v>
      </c>
      <c r="J227">
        <v>904.76689999999996</v>
      </c>
      <c r="K227">
        <v>788.38779999999997</v>
      </c>
      <c r="L227">
        <v>741.81560000000002</v>
      </c>
      <c r="M227">
        <v>624.39350000000002</v>
      </c>
      <c r="P227">
        <f t="shared" si="17"/>
        <v>122.14359999999999</v>
      </c>
      <c r="Q227" s="173">
        <f t="shared" si="18"/>
        <v>0.11012838405560391</v>
      </c>
      <c r="T227" s="205">
        <v>44145</v>
      </c>
      <c r="U227" s="205"/>
      <c r="V227">
        <f t="shared" si="20"/>
        <v>76.323690909090914</v>
      </c>
      <c r="W227">
        <f t="shared" si="20"/>
        <v>94.912727272727267</v>
      </c>
      <c r="X227">
        <f t="shared" si="20"/>
        <v>98.196318181818185</v>
      </c>
      <c r="Y227">
        <f t="shared" si="19"/>
        <v>86.018454545454546</v>
      </c>
      <c r="Z227">
        <f t="shared" si="19"/>
        <v>86.11924545454545</v>
      </c>
      <c r="AA227">
        <f t="shared" si="19"/>
        <v>87.09235454545454</v>
      </c>
      <c r="AB227">
        <f t="shared" si="19"/>
        <v>79.116872727272735</v>
      </c>
      <c r="AC227">
        <f t="shared" si="15"/>
        <v>82.251536363636362</v>
      </c>
      <c r="AD227">
        <f t="shared" si="15"/>
        <v>71.671618181818175</v>
      </c>
      <c r="AE227">
        <f t="shared" si="15"/>
        <v>67.437781818181818</v>
      </c>
      <c r="AF227">
        <f t="shared" si="15"/>
        <v>56.763045454545455</v>
      </c>
    </row>
    <row r="228" spans="1:32">
      <c r="A228" s="205">
        <v>44146</v>
      </c>
      <c r="C228" s="258">
        <v>836.20060000000001</v>
      </c>
      <c r="D228" s="258">
        <v>1041.9100000000001</v>
      </c>
      <c r="E228">
        <v>1078.7661000000001</v>
      </c>
      <c r="F228">
        <v>947.11490000000003</v>
      </c>
      <c r="G228">
        <v>945.85249999999996</v>
      </c>
      <c r="H228">
        <v>953.48400000000004</v>
      </c>
      <c r="I228">
        <v>870.07560000000001</v>
      </c>
      <c r="J228">
        <v>903.85410000000002</v>
      </c>
      <c r="K228">
        <v>787.32050000000004</v>
      </c>
      <c r="L228">
        <v>740.75</v>
      </c>
      <c r="M228">
        <v>623.40210000000002</v>
      </c>
      <c r="P228">
        <f t="shared" si="17"/>
        <v>125.28210000000001</v>
      </c>
      <c r="Q228" s="173">
        <f t="shared" si="18"/>
        <v>0.11295815109504367</v>
      </c>
      <c r="T228" s="205">
        <v>44146</v>
      </c>
      <c r="U228" s="205"/>
      <c r="V228">
        <f t="shared" si="20"/>
        <v>76.018236363636362</v>
      </c>
      <c r="W228">
        <f t="shared" si="20"/>
        <v>94.719090909090923</v>
      </c>
      <c r="X228">
        <f t="shared" si="20"/>
        <v>98.069645454545466</v>
      </c>
      <c r="Y228">
        <f t="shared" si="19"/>
        <v>86.101354545454555</v>
      </c>
      <c r="Z228">
        <f t="shared" si="19"/>
        <v>85.986590909090907</v>
      </c>
      <c r="AA228">
        <f t="shared" si="19"/>
        <v>86.680363636363637</v>
      </c>
      <c r="AB228">
        <f t="shared" si="19"/>
        <v>79.097781818181815</v>
      </c>
      <c r="AC228">
        <f t="shared" si="15"/>
        <v>82.168554545454541</v>
      </c>
      <c r="AD228">
        <f t="shared" si="15"/>
        <v>71.574590909090915</v>
      </c>
      <c r="AE228">
        <f t="shared" si="15"/>
        <v>67.340909090909093</v>
      </c>
      <c r="AF228">
        <f t="shared" si="15"/>
        <v>56.672918181818183</v>
      </c>
    </row>
    <row r="229" spans="1:32">
      <c r="A229" s="205">
        <v>44147</v>
      </c>
      <c r="C229" s="258">
        <v>832.59820000000002</v>
      </c>
      <c r="D229" s="258">
        <v>1039.6600000000001</v>
      </c>
      <c r="E229">
        <v>1076.8761999999999</v>
      </c>
      <c r="F229">
        <v>946.69410000000005</v>
      </c>
      <c r="G229">
        <v>944.22059999999999</v>
      </c>
      <c r="H229">
        <v>949.42729999999995</v>
      </c>
      <c r="I229">
        <v>869.22180000000003</v>
      </c>
      <c r="J229">
        <v>902.60540000000003</v>
      </c>
      <c r="K229">
        <v>785.86329999999998</v>
      </c>
      <c r="L229">
        <v>738.93079999999998</v>
      </c>
      <c r="M229">
        <v>634.14070000000004</v>
      </c>
      <c r="P229">
        <f t="shared" si="17"/>
        <v>127.44889999999998</v>
      </c>
      <c r="Q229" s="173">
        <f t="shared" si="18"/>
        <v>0.1149118038658125</v>
      </c>
      <c r="T229" s="205">
        <v>44147</v>
      </c>
      <c r="U229" s="205"/>
      <c r="V229">
        <f t="shared" si="20"/>
        <v>75.69074545454545</v>
      </c>
      <c r="W229">
        <f t="shared" si="20"/>
        <v>94.514545454545456</v>
      </c>
      <c r="X229">
        <f t="shared" si="20"/>
        <v>97.897836363636358</v>
      </c>
      <c r="Y229">
        <f t="shared" si="19"/>
        <v>86.063100000000006</v>
      </c>
      <c r="Z229">
        <f t="shared" si="19"/>
        <v>85.838236363636369</v>
      </c>
      <c r="AA229">
        <f t="shared" si="19"/>
        <v>86.311572727272718</v>
      </c>
      <c r="AB229">
        <f t="shared" si="19"/>
        <v>79.020163636363634</v>
      </c>
      <c r="AC229">
        <f t="shared" si="15"/>
        <v>82.055036363636361</v>
      </c>
      <c r="AD229">
        <f t="shared" si="15"/>
        <v>71.442118181818174</v>
      </c>
      <c r="AE229">
        <f t="shared" si="15"/>
        <v>67.175527272727265</v>
      </c>
      <c r="AF229">
        <f t="shared" si="15"/>
        <v>57.64915454545455</v>
      </c>
    </row>
    <row r="230" spans="1:32">
      <c r="A230" s="205">
        <v>44148</v>
      </c>
      <c r="C230" s="258">
        <v>830.74270000000001</v>
      </c>
      <c r="D230" s="258">
        <v>1037.6099999999999</v>
      </c>
      <c r="E230">
        <v>1074.7729999999999</v>
      </c>
      <c r="F230">
        <v>945.7242</v>
      </c>
      <c r="G230">
        <v>940.97730000000001</v>
      </c>
      <c r="H230">
        <v>945.7604</v>
      </c>
      <c r="I230">
        <v>868.53020000000004</v>
      </c>
      <c r="J230">
        <v>901.45569999999998</v>
      </c>
      <c r="K230">
        <v>784.2826</v>
      </c>
      <c r="L230">
        <v>737.02229999999997</v>
      </c>
      <c r="M230">
        <v>633.42899999999997</v>
      </c>
      <c r="P230">
        <f t="shared" si="17"/>
        <v>129.01259999999991</v>
      </c>
      <c r="Q230" s="173">
        <f t="shared" si="18"/>
        <v>0.11632168333676096</v>
      </c>
      <c r="T230" s="205">
        <v>44148</v>
      </c>
      <c r="U230" s="205"/>
      <c r="V230">
        <f t="shared" si="20"/>
        <v>75.52206363636364</v>
      </c>
      <c r="W230">
        <f t="shared" si="20"/>
        <v>94.328181818181804</v>
      </c>
      <c r="X230">
        <f t="shared" si="20"/>
        <v>97.706636363636349</v>
      </c>
      <c r="Y230">
        <f t="shared" si="19"/>
        <v>85.974927272727271</v>
      </c>
      <c r="Z230">
        <f t="shared" si="19"/>
        <v>85.543390909090917</v>
      </c>
      <c r="AA230">
        <f t="shared" si="19"/>
        <v>85.978218181818178</v>
      </c>
      <c r="AB230">
        <f t="shared" si="19"/>
        <v>78.957290909090915</v>
      </c>
      <c r="AC230">
        <f t="shared" si="15"/>
        <v>81.950518181818182</v>
      </c>
      <c r="AD230">
        <f t="shared" si="15"/>
        <v>71.298418181818178</v>
      </c>
      <c r="AE230">
        <f t="shared" si="15"/>
        <v>67.002027272727275</v>
      </c>
      <c r="AF230">
        <f t="shared" si="15"/>
        <v>57.584454545454541</v>
      </c>
    </row>
    <row r="231" spans="1:32">
      <c r="A231" s="205">
        <v>44149</v>
      </c>
      <c r="C231" s="258">
        <v>829.57830000000001</v>
      </c>
      <c r="D231" s="258">
        <v>1037.44</v>
      </c>
      <c r="E231">
        <v>1072.4209000000001</v>
      </c>
      <c r="F231">
        <v>944.60919999999999</v>
      </c>
      <c r="G231">
        <v>936.10170000000005</v>
      </c>
      <c r="H231">
        <v>940.90970000000004</v>
      </c>
      <c r="I231">
        <v>867.51</v>
      </c>
      <c r="J231">
        <v>900.71040000000005</v>
      </c>
      <c r="K231">
        <v>782.48940000000005</v>
      </c>
      <c r="L231">
        <v>735.23350000000005</v>
      </c>
      <c r="M231">
        <v>631.84619999999995</v>
      </c>
      <c r="P231">
        <f t="shared" si="17"/>
        <v>127.81170000000009</v>
      </c>
      <c r="Q231" s="173">
        <f t="shared" si="18"/>
        <v>0.11523891537828949</v>
      </c>
      <c r="T231" s="205">
        <v>44149</v>
      </c>
      <c r="U231" s="205"/>
      <c r="V231">
        <f t="shared" si="20"/>
        <v>75.416209090909092</v>
      </c>
      <c r="W231">
        <f t="shared" si="20"/>
        <v>94.312727272727273</v>
      </c>
      <c r="X231">
        <f t="shared" si="20"/>
        <v>97.492809090909091</v>
      </c>
      <c r="Y231">
        <f t="shared" si="19"/>
        <v>85.873563636363642</v>
      </c>
      <c r="Z231">
        <f t="shared" si="19"/>
        <v>85.100154545454544</v>
      </c>
      <c r="AA231">
        <f t="shared" si="19"/>
        <v>85.537245454545456</v>
      </c>
      <c r="AB231">
        <f t="shared" si="19"/>
        <v>78.86454545454545</v>
      </c>
      <c r="AC231">
        <f t="shared" si="15"/>
        <v>81.882763636363634</v>
      </c>
      <c r="AD231">
        <f t="shared" si="15"/>
        <v>71.135400000000004</v>
      </c>
      <c r="AE231">
        <f t="shared" si="15"/>
        <v>66.839409090909101</v>
      </c>
      <c r="AF231">
        <f t="shared" si="15"/>
        <v>57.440563636363635</v>
      </c>
    </row>
    <row r="232" spans="1:32">
      <c r="A232" s="205">
        <v>44150</v>
      </c>
      <c r="C232" s="258">
        <v>825.95690000000002</v>
      </c>
      <c r="D232" s="258">
        <v>1037.76</v>
      </c>
      <c r="E232">
        <v>1070.8503000000001</v>
      </c>
      <c r="F232">
        <v>942.88099999999997</v>
      </c>
      <c r="G232">
        <v>931.94420000000002</v>
      </c>
      <c r="H232">
        <v>936.01160000000004</v>
      </c>
      <c r="I232">
        <v>867.75450000000001</v>
      </c>
      <c r="J232">
        <v>900.35820000000001</v>
      </c>
      <c r="K232">
        <v>780.18629999999996</v>
      </c>
      <c r="L232">
        <v>732.99069999999995</v>
      </c>
      <c r="M232">
        <v>629.91269999999997</v>
      </c>
      <c r="P232">
        <f t="shared" si="17"/>
        <v>127.96930000000009</v>
      </c>
      <c r="Q232" s="173">
        <f t="shared" si="18"/>
        <v>0.11538101233078774</v>
      </c>
      <c r="T232" s="205">
        <v>44150</v>
      </c>
      <c r="U232" s="205"/>
      <c r="V232">
        <f t="shared" si="20"/>
        <v>75.086990909090915</v>
      </c>
      <c r="W232">
        <f t="shared" si="20"/>
        <v>94.341818181818184</v>
      </c>
      <c r="X232">
        <f t="shared" si="20"/>
        <v>97.350027272727274</v>
      </c>
      <c r="Y232">
        <f t="shared" si="19"/>
        <v>85.716454545454539</v>
      </c>
      <c r="Z232">
        <f t="shared" si="19"/>
        <v>84.722200000000001</v>
      </c>
      <c r="AA232">
        <f t="shared" si="19"/>
        <v>85.091963636363644</v>
      </c>
      <c r="AB232">
        <f t="shared" si="19"/>
        <v>78.886772727272728</v>
      </c>
      <c r="AC232">
        <f t="shared" si="15"/>
        <v>81.850745454545461</v>
      </c>
      <c r="AD232">
        <f t="shared" si="15"/>
        <v>70.926027272727268</v>
      </c>
      <c r="AE232">
        <f t="shared" si="15"/>
        <v>66.635518181818171</v>
      </c>
      <c r="AF232">
        <f t="shared" si="15"/>
        <v>57.264790909090905</v>
      </c>
    </row>
    <row r="233" spans="1:32">
      <c r="A233" s="205">
        <v>44151</v>
      </c>
      <c r="C233" s="258">
        <v>821.75810000000001</v>
      </c>
      <c r="D233" s="258">
        <v>1036.19</v>
      </c>
      <c r="E233">
        <v>1069.4259</v>
      </c>
      <c r="F233">
        <v>940.31960000000004</v>
      </c>
      <c r="G233">
        <v>928.98050000000001</v>
      </c>
      <c r="H233">
        <v>932.63340000000005</v>
      </c>
      <c r="I233">
        <v>866.77030000000002</v>
      </c>
      <c r="J233">
        <v>899.87490000000003</v>
      </c>
      <c r="K233">
        <v>778.60969999999998</v>
      </c>
      <c r="L233">
        <v>730.84479999999996</v>
      </c>
      <c r="M233">
        <v>627.59280000000001</v>
      </c>
      <c r="P233">
        <f t="shared" si="17"/>
        <v>129.10629999999992</v>
      </c>
      <c r="Q233" s="173">
        <f t="shared" si="18"/>
        <v>0.11640616610610795</v>
      </c>
      <c r="T233" s="205">
        <v>44151</v>
      </c>
      <c r="U233" s="205"/>
      <c r="V233">
        <f t="shared" si="20"/>
        <v>74.705281818181817</v>
      </c>
      <c r="W233">
        <f t="shared" si="20"/>
        <v>94.199090909090913</v>
      </c>
      <c r="X233">
        <f t="shared" si="20"/>
        <v>97.220536363636356</v>
      </c>
      <c r="Y233">
        <f t="shared" si="19"/>
        <v>85.48360000000001</v>
      </c>
      <c r="Z233">
        <f t="shared" si="19"/>
        <v>84.45277272727273</v>
      </c>
      <c r="AA233">
        <f t="shared" si="19"/>
        <v>84.78485454545455</v>
      </c>
      <c r="AB233">
        <f t="shared" si="19"/>
        <v>78.797300000000007</v>
      </c>
      <c r="AC233">
        <f t="shared" si="15"/>
        <v>81.806809090909098</v>
      </c>
      <c r="AD233">
        <f t="shared" si="15"/>
        <v>70.782699999999991</v>
      </c>
      <c r="AE233">
        <f t="shared" si="15"/>
        <v>66.440436363636366</v>
      </c>
      <c r="AF233">
        <f t="shared" si="15"/>
        <v>57.05389090909091</v>
      </c>
    </row>
    <row r="234" spans="1:32">
      <c r="A234" s="205">
        <v>44152</v>
      </c>
      <c r="C234" s="258">
        <v>818.1825</v>
      </c>
      <c r="D234" s="258">
        <v>1034.47</v>
      </c>
      <c r="E234">
        <v>1068.3351</v>
      </c>
      <c r="F234">
        <v>938.13049999999998</v>
      </c>
      <c r="G234">
        <v>924.54229999999995</v>
      </c>
      <c r="H234">
        <v>929.04089999999997</v>
      </c>
      <c r="I234">
        <v>865.58219999999994</v>
      </c>
      <c r="J234">
        <v>898.20690000000002</v>
      </c>
      <c r="K234">
        <v>777.1078</v>
      </c>
      <c r="L234">
        <v>729.23689999999999</v>
      </c>
      <c r="M234">
        <v>625.08960000000002</v>
      </c>
      <c r="P234">
        <f t="shared" si="17"/>
        <v>130.20460000000003</v>
      </c>
      <c r="Q234" s="173">
        <f t="shared" si="18"/>
        <v>0.11739642678459035</v>
      </c>
      <c r="T234" s="205">
        <v>44152</v>
      </c>
      <c r="U234" s="205"/>
      <c r="V234">
        <f t="shared" si="20"/>
        <v>74.380227272727268</v>
      </c>
      <c r="W234">
        <f t="shared" si="20"/>
        <v>94.042727272727276</v>
      </c>
      <c r="X234">
        <f t="shared" si="20"/>
        <v>97.121372727272728</v>
      </c>
      <c r="Y234">
        <f t="shared" si="19"/>
        <v>85.284590909090909</v>
      </c>
      <c r="Z234">
        <f t="shared" si="19"/>
        <v>84.049300000000002</v>
      </c>
      <c r="AA234">
        <f t="shared" si="19"/>
        <v>84.45826363636364</v>
      </c>
      <c r="AB234">
        <f t="shared" si="19"/>
        <v>78.6892909090909</v>
      </c>
      <c r="AC234">
        <f t="shared" si="15"/>
        <v>81.655172727272728</v>
      </c>
      <c r="AD234">
        <f t="shared" si="15"/>
        <v>70.646163636363639</v>
      </c>
      <c r="AE234">
        <f t="shared" si="15"/>
        <v>66.294263636363638</v>
      </c>
      <c r="AF234">
        <f t="shared" si="15"/>
        <v>56.826327272727276</v>
      </c>
    </row>
    <row r="235" spans="1:32">
      <c r="A235" s="205">
        <v>44153</v>
      </c>
      <c r="C235" s="258">
        <v>815.02099999999996</v>
      </c>
      <c r="D235" s="258">
        <v>1033.08</v>
      </c>
      <c r="E235">
        <v>1065.7409</v>
      </c>
      <c r="F235">
        <v>935.49400000000003</v>
      </c>
      <c r="G235">
        <v>923.22799999999995</v>
      </c>
      <c r="H235">
        <v>925.67930000000001</v>
      </c>
      <c r="I235">
        <v>864.70309999999995</v>
      </c>
      <c r="J235">
        <v>896.09349999999995</v>
      </c>
      <c r="K235">
        <v>774.76189999999997</v>
      </c>
      <c r="L235">
        <v>727.86590000000001</v>
      </c>
      <c r="M235">
        <v>623.12130000000002</v>
      </c>
      <c r="P235">
        <f t="shared" si="17"/>
        <v>130.24689999999998</v>
      </c>
      <c r="Q235" s="173">
        <f t="shared" si="18"/>
        <v>0.11743456575090169</v>
      </c>
      <c r="T235" s="205">
        <v>44153</v>
      </c>
      <c r="U235" s="205"/>
      <c r="V235">
        <f t="shared" si="20"/>
        <v>74.092818181818174</v>
      </c>
      <c r="W235">
        <f t="shared" si="20"/>
        <v>93.916363636363627</v>
      </c>
      <c r="X235">
        <f t="shared" si="20"/>
        <v>96.885536363636362</v>
      </c>
      <c r="Y235">
        <f t="shared" si="19"/>
        <v>85.044909090909087</v>
      </c>
      <c r="Z235">
        <f t="shared" si="19"/>
        <v>83.929818181818177</v>
      </c>
      <c r="AA235">
        <f t="shared" si="19"/>
        <v>84.152663636363641</v>
      </c>
      <c r="AB235">
        <f t="shared" si="19"/>
        <v>78.609372727272728</v>
      </c>
      <c r="AC235">
        <f t="shared" si="19"/>
        <v>81.463045454545451</v>
      </c>
      <c r="AD235">
        <f t="shared" si="19"/>
        <v>70.432900000000004</v>
      </c>
      <c r="AE235">
        <f t="shared" si="19"/>
        <v>66.169627272727269</v>
      </c>
      <c r="AF235">
        <f t="shared" si="19"/>
        <v>56.647390909090909</v>
      </c>
    </row>
    <row r="236" spans="1:32">
      <c r="A236" s="205">
        <v>44154</v>
      </c>
      <c r="C236" s="258">
        <v>812.80039999999997</v>
      </c>
      <c r="D236" s="258">
        <v>1030.79</v>
      </c>
      <c r="E236">
        <v>1062.1443999999999</v>
      </c>
      <c r="F236">
        <v>931.40300000000002</v>
      </c>
      <c r="G236">
        <v>920.9502</v>
      </c>
      <c r="H236">
        <v>923.27599999999995</v>
      </c>
      <c r="I236">
        <v>863.50490000000002</v>
      </c>
      <c r="J236">
        <v>893.66759999999999</v>
      </c>
      <c r="K236">
        <v>772.20360000000005</v>
      </c>
      <c r="L236">
        <v>725.69929999999999</v>
      </c>
      <c r="M236">
        <v>622.04480000000001</v>
      </c>
      <c r="P236">
        <f t="shared" si="17"/>
        <v>130.74139999999989</v>
      </c>
      <c r="Q236" s="173">
        <f t="shared" si="18"/>
        <v>0.11788042198827708</v>
      </c>
      <c r="T236" s="205">
        <v>44154</v>
      </c>
      <c r="U236" s="205"/>
      <c r="V236">
        <f t="shared" si="20"/>
        <v>73.890945454545445</v>
      </c>
      <c r="W236">
        <f t="shared" si="20"/>
        <v>93.708181818181814</v>
      </c>
      <c r="X236">
        <f t="shared" si="20"/>
        <v>96.558581818181807</v>
      </c>
      <c r="Y236">
        <f t="shared" si="19"/>
        <v>84.673000000000002</v>
      </c>
      <c r="Z236">
        <f t="shared" si="19"/>
        <v>83.722745454545461</v>
      </c>
      <c r="AA236">
        <f t="shared" si="19"/>
        <v>83.934181818181813</v>
      </c>
      <c r="AB236">
        <f t="shared" si="19"/>
        <v>78.500445454545456</v>
      </c>
      <c r="AC236">
        <f t="shared" si="19"/>
        <v>81.242509090909095</v>
      </c>
      <c r="AD236">
        <f t="shared" si="19"/>
        <v>70.200327272727279</v>
      </c>
      <c r="AE236">
        <f t="shared" si="19"/>
        <v>65.972663636363635</v>
      </c>
      <c r="AF236">
        <f t="shared" si="19"/>
        <v>56.549527272727275</v>
      </c>
    </row>
    <row r="237" spans="1:32">
      <c r="A237" s="205">
        <v>44155</v>
      </c>
      <c r="C237" s="258">
        <v>811.24980000000005</v>
      </c>
      <c r="D237" s="258">
        <v>1027.3499999999999</v>
      </c>
      <c r="E237">
        <v>1058.1135999999999</v>
      </c>
      <c r="F237">
        <v>925.50070000000005</v>
      </c>
      <c r="G237">
        <v>914.72329999999999</v>
      </c>
      <c r="H237">
        <v>921.39120000000003</v>
      </c>
      <c r="I237">
        <v>862.74649999999997</v>
      </c>
      <c r="J237">
        <v>890.87270000000001</v>
      </c>
      <c r="K237">
        <v>769.38800000000003</v>
      </c>
      <c r="L237">
        <v>723.7337</v>
      </c>
      <c r="M237">
        <v>621.16560000000004</v>
      </c>
      <c r="P237">
        <f t="shared" si="17"/>
        <v>132.61289999999985</v>
      </c>
      <c r="Q237" s="173">
        <f t="shared" si="18"/>
        <v>0.11956782329919358</v>
      </c>
      <c r="T237" s="205">
        <v>44155</v>
      </c>
      <c r="U237" s="205"/>
      <c r="V237">
        <f t="shared" si="20"/>
        <v>73.749981818181823</v>
      </c>
      <c r="W237">
        <f t="shared" si="20"/>
        <v>93.395454545454541</v>
      </c>
      <c r="X237">
        <f t="shared" si="20"/>
        <v>96.19214545454544</v>
      </c>
      <c r="Y237">
        <f t="shared" si="19"/>
        <v>84.136427272727275</v>
      </c>
      <c r="Z237">
        <f t="shared" si="19"/>
        <v>83.156663636363632</v>
      </c>
      <c r="AA237">
        <f t="shared" si="19"/>
        <v>83.762836363636367</v>
      </c>
      <c r="AB237">
        <f t="shared" si="19"/>
        <v>78.4315</v>
      </c>
      <c r="AC237">
        <f t="shared" si="19"/>
        <v>80.988427272727279</v>
      </c>
      <c r="AD237">
        <f t="shared" si="19"/>
        <v>69.944363636363633</v>
      </c>
      <c r="AE237">
        <f t="shared" si="19"/>
        <v>65.793972727272731</v>
      </c>
      <c r="AF237">
        <f t="shared" si="19"/>
        <v>56.469600000000007</v>
      </c>
    </row>
    <row r="238" spans="1:32">
      <c r="A238" s="205">
        <v>44156</v>
      </c>
      <c r="C238" s="258">
        <v>809.08050000000003</v>
      </c>
      <c r="D238" s="258">
        <v>1025.05</v>
      </c>
      <c r="E238">
        <v>1053.5613000000001</v>
      </c>
      <c r="F238">
        <v>920.02099999999996</v>
      </c>
      <c r="G238">
        <v>911.00660000000005</v>
      </c>
      <c r="H238">
        <v>918.99180000000001</v>
      </c>
      <c r="I238">
        <v>860.86519999999996</v>
      </c>
      <c r="J238">
        <v>888.07100000000003</v>
      </c>
      <c r="K238">
        <v>765.68050000000005</v>
      </c>
      <c r="L238">
        <v>721.72810000000004</v>
      </c>
      <c r="M238">
        <v>619.14670000000001</v>
      </c>
      <c r="P238">
        <f t="shared" si="17"/>
        <v>133.54030000000012</v>
      </c>
      <c r="Q238" s="173">
        <f t="shared" si="18"/>
        <v>0.12040399534073482</v>
      </c>
      <c r="T238" s="205">
        <v>44156</v>
      </c>
      <c r="U238" s="205"/>
      <c r="V238">
        <f t="shared" si="20"/>
        <v>73.552772727272725</v>
      </c>
      <c r="W238">
        <f t="shared" si="20"/>
        <v>93.186363636363637</v>
      </c>
      <c r="X238">
        <f t="shared" si="20"/>
        <v>95.778300000000002</v>
      </c>
      <c r="Y238">
        <f t="shared" si="19"/>
        <v>83.638272727272721</v>
      </c>
      <c r="Z238">
        <f t="shared" si="19"/>
        <v>82.818781818181819</v>
      </c>
      <c r="AA238">
        <f t="shared" si="19"/>
        <v>83.544709090909095</v>
      </c>
      <c r="AB238">
        <f t="shared" si="19"/>
        <v>78.260472727272727</v>
      </c>
      <c r="AC238">
        <f t="shared" si="19"/>
        <v>80.733727272727279</v>
      </c>
      <c r="AD238">
        <f t="shared" si="19"/>
        <v>69.607318181818187</v>
      </c>
      <c r="AE238">
        <f t="shared" si="19"/>
        <v>65.611645454545453</v>
      </c>
      <c r="AF238">
        <f t="shared" si="19"/>
        <v>56.286063636363636</v>
      </c>
    </row>
    <row r="239" spans="1:32">
      <c r="A239" s="205">
        <v>44157</v>
      </c>
      <c r="C239" s="258">
        <v>804.8492</v>
      </c>
      <c r="D239" s="258">
        <v>1022.43</v>
      </c>
      <c r="E239">
        <v>1051.2292</v>
      </c>
      <c r="F239">
        <v>914.32399999999996</v>
      </c>
      <c r="G239">
        <v>908.22159999999997</v>
      </c>
      <c r="H239">
        <v>916.42269999999996</v>
      </c>
      <c r="I239">
        <v>857.76310000000001</v>
      </c>
      <c r="J239">
        <v>886.49429999999995</v>
      </c>
      <c r="K239">
        <v>762.35760000000005</v>
      </c>
      <c r="L239">
        <v>719.62080000000003</v>
      </c>
      <c r="M239">
        <v>616.84730000000002</v>
      </c>
      <c r="P239">
        <f t="shared" si="17"/>
        <v>134.80650000000003</v>
      </c>
      <c r="Q239" s="173">
        <f t="shared" si="18"/>
        <v>0.12154563976493056</v>
      </c>
      <c r="T239" s="205">
        <v>44157</v>
      </c>
      <c r="U239" s="205"/>
      <c r="V239">
        <f t="shared" si="20"/>
        <v>73.168109090909084</v>
      </c>
      <c r="W239">
        <f t="shared" si="20"/>
        <v>92.948181818181808</v>
      </c>
      <c r="X239">
        <f t="shared" si="20"/>
        <v>95.56629090909091</v>
      </c>
      <c r="Y239">
        <f t="shared" si="19"/>
        <v>83.120363636363635</v>
      </c>
      <c r="Z239">
        <f t="shared" si="19"/>
        <v>82.565600000000003</v>
      </c>
      <c r="AA239">
        <f t="shared" si="19"/>
        <v>83.311154545454542</v>
      </c>
      <c r="AB239">
        <f t="shared" si="19"/>
        <v>77.978463636363642</v>
      </c>
      <c r="AC239">
        <f t="shared" si="19"/>
        <v>80.5903909090909</v>
      </c>
      <c r="AD239">
        <f t="shared" si="19"/>
        <v>69.305236363636368</v>
      </c>
      <c r="AE239">
        <f t="shared" si="19"/>
        <v>65.420072727272725</v>
      </c>
      <c r="AF239">
        <f t="shared" si="19"/>
        <v>56.077027272727271</v>
      </c>
    </row>
    <row r="240" spans="1:32">
      <c r="A240" s="205">
        <v>44158</v>
      </c>
      <c r="C240" s="258">
        <v>799.84879999999998</v>
      </c>
      <c r="D240" s="258">
        <v>1018.46</v>
      </c>
      <c r="E240">
        <v>1051.0032000000001</v>
      </c>
      <c r="F240">
        <v>909.32</v>
      </c>
      <c r="G240">
        <v>905.16920000000005</v>
      </c>
      <c r="H240">
        <v>913.17560000000003</v>
      </c>
      <c r="I240">
        <v>852.55060000000003</v>
      </c>
      <c r="J240">
        <v>885.27660000000003</v>
      </c>
      <c r="K240">
        <v>760.22910000000002</v>
      </c>
      <c r="L240">
        <v>717.71090000000004</v>
      </c>
      <c r="M240">
        <v>614.71400000000006</v>
      </c>
      <c r="P240">
        <f t="shared" si="17"/>
        <v>137.82760000000007</v>
      </c>
      <c r="Q240" s="173">
        <f t="shared" si="18"/>
        <v>0.12426955539432408</v>
      </c>
      <c r="T240" s="205">
        <v>44158</v>
      </c>
      <c r="U240" s="205"/>
      <c r="V240">
        <f t="shared" si="20"/>
        <v>72.713527272727276</v>
      </c>
      <c r="W240">
        <f t="shared" si="20"/>
        <v>92.587272727272733</v>
      </c>
      <c r="X240">
        <f t="shared" si="20"/>
        <v>95.545745454545468</v>
      </c>
      <c r="Y240">
        <f t="shared" si="19"/>
        <v>82.665454545454551</v>
      </c>
      <c r="Z240">
        <f t="shared" si="19"/>
        <v>82.288109090909089</v>
      </c>
      <c r="AA240">
        <f t="shared" si="19"/>
        <v>83.015963636363637</v>
      </c>
      <c r="AB240">
        <f t="shared" si="19"/>
        <v>77.504599999999996</v>
      </c>
      <c r="AC240">
        <f t="shared" si="19"/>
        <v>80.479690909090905</v>
      </c>
      <c r="AD240">
        <f t="shared" si="19"/>
        <v>69.111736363636368</v>
      </c>
      <c r="AE240">
        <f t="shared" si="19"/>
        <v>65.246445454545452</v>
      </c>
      <c r="AF240">
        <f t="shared" si="19"/>
        <v>55.883090909090917</v>
      </c>
    </row>
    <row r="241" spans="1:32">
      <c r="A241" s="205">
        <v>44159</v>
      </c>
      <c r="C241" s="258">
        <v>793.15440000000001</v>
      </c>
      <c r="D241" s="258">
        <v>1014.08</v>
      </c>
      <c r="E241">
        <v>1050.9495999999999</v>
      </c>
      <c r="F241">
        <v>906.11419999999998</v>
      </c>
      <c r="G241">
        <v>901.6454</v>
      </c>
      <c r="H241">
        <v>909.7672</v>
      </c>
      <c r="I241">
        <v>847.17499999999995</v>
      </c>
      <c r="J241">
        <v>882.53089999999997</v>
      </c>
      <c r="K241">
        <v>758.44650000000001</v>
      </c>
      <c r="L241">
        <v>716.59019999999998</v>
      </c>
      <c r="M241">
        <v>612.55809999999997</v>
      </c>
      <c r="P241">
        <f t="shared" si="17"/>
        <v>141.18239999999992</v>
      </c>
      <c r="Q241" s="173">
        <f t="shared" si="18"/>
        <v>0.12729434509128507</v>
      </c>
      <c r="T241" s="205">
        <v>44159</v>
      </c>
      <c r="U241" s="205"/>
      <c r="V241">
        <f t="shared" si="20"/>
        <v>72.104945454545458</v>
      </c>
      <c r="W241">
        <f t="shared" si="20"/>
        <v>92.189090909090908</v>
      </c>
      <c r="X241">
        <f t="shared" si="20"/>
        <v>95.540872727272713</v>
      </c>
      <c r="Y241">
        <f t="shared" si="19"/>
        <v>82.374018181818187</v>
      </c>
      <c r="Z241">
        <f t="shared" si="19"/>
        <v>81.967763636363642</v>
      </c>
      <c r="AA241">
        <f t="shared" si="19"/>
        <v>82.706109090909095</v>
      </c>
      <c r="AB241">
        <f t="shared" si="19"/>
        <v>77.015909090909091</v>
      </c>
      <c r="AC241">
        <f t="shared" si="19"/>
        <v>80.230081818181816</v>
      </c>
      <c r="AD241">
        <f t="shared" si="19"/>
        <v>68.949681818181816</v>
      </c>
      <c r="AE241">
        <f t="shared" si="19"/>
        <v>65.144563636363628</v>
      </c>
      <c r="AF241">
        <f t="shared" si="19"/>
        <v>55.687099999999994</v>
      </c>
    </row>
    <row r="242" spans="1:32">
      <c r="A242" s="205">
        <v>44160</v>
      </c>
      <c r="C242" s="258">
        <v>787.24519999999995</v>
      </c>
      <c r="D242" s="258">
        <v>1008.72</v>
      </c>
      <c r="E242">
        <v>1049.4684</v>
      </c>
      <c r="F242">
        <v>903.30880000000002</v>
      </c>
      <c r="G242">
        <v>899.10019999999997</v>
      </c>
      <c r="H242">
        <v>905.56889999999999</v>
      </c>
      <c r="I242">
        <v>842.14009999999996</v>
      </c>
      <c r="J242">
        <v>878.94470000000001</v>
      </c>
      <c r="K242">
        <v>754.50900000000001</v>
      </c>
      <c r="L242">
        <v>715.53250000000003</v>
      </c>
      <c r="M242">
        <v>610.52509999999995</v>
      </c>
      <c r="P242">
        <f t="shared" si="17"/>
        <v>143.89949999999999</v>
      </c>
      <c r="Q242" s="173">
        <f t="shared" si="18"/>
        <v>0.12974416507626577</v>
      </c>
      <c r="T242" s="205">
        <v>44160</v>
      </c>
      <c r="U242" s="205"/>
      <c r="V242">
        <f t="shared" si="20"/>
        <v>71.567745454545445</v>
      </c>
      <c r="W242">
        <f t="shared" si="20"/>
        <v>91.701818181818183</v>
      </c>
      <c r="X242">
        <f t="shared" si="20"/>
        <v>95.406218181818176</v>
      </c>
      <c r="Y242">
        <f t="shared" si="19"/>
        <v>82.118981818181823</v>
      </c>
      <c r="Z242">
        <f t="shared" si="19"/>
        <v>81.736381818181812</v>
      </c>
      <c r="AA242">
        <f t="shared" si="19"/>
        <v>82.324445454545454</v>
      </c>
      <c r="AB242">
        <f t="shared" si="19"/>
        <v>76.558190909090911</v>
      </c>
      <c r="AC242">
        <f t="shared" si="19"/>
        <v>79.904063636363631</v>
      </c>
      <c r="AD242">
        <f t="shared" si="19"/>
        <v>68.591727272727269</v>
      </c>
      <c r="AE242">
        <f t="shared" si="19"/>
        <v>65.04840909090909</v>
      </c>
      <c r="AF242">
        <f t="shared" si="19"/>
        <v>55.502281818181814</v>
      </c>
    </row>
    <row r="243" spans="1:32">
      <c r="A243" s="205">
        <v>44161</v>
      </c>
      <c r="C243" s="258">
        <v>781.46429999999998</v>
      </c>
      <c r="D243" s="258">
        <v>1002.96</v>
      </c>
      <c r="E243">
        <v>1048.7737</v>
      </c>
      <c r="F243">
        <v>893.94359999999995</v>
      </c>
      <c r="G243">
        <v>896.23320000000001</v>
      </c>
      <c r="H243">
        <v>902.34040000000005</v>
      </c>
      <c r="I243">
        <v>837.03530000000001</v>
      </c>
      <c r="J243">
        <v>875.12800000000004</v>
      </c>
      <c r="K243">
        <v>749.5797</v>
      </c>
      <c r="L243">
        <v>713.90250000000003</v>
      </c>
      <c r="M243">
        <v>609.02890000000002</v>
      </c>
      <c r="P243">
        <f t="shared" si="17"/>
        <v>146.43329999999992</v>
      </c>
      <c r="Q243" s="173">
        <f t="shared" si="18"/>
        <v>0.13202871620723031</v>
      </c>
      <c r="T243" s="205">
        <v>44161</v>
      </c>
      <c r="U243" s="205"/>
      <c r="V243">
        <f t="shared" si="20"/>
        <v>71.042209090909083</v>
      </c>
      <c r="W243">
        <f t="shared" si="20"/>
        <v>91.178181818181827</v>
      </c>
      <c r="X243">
        <f t="shared" si="20"/>
        <v>95.343063636363638</v>
      </c>
      <c r="Y243">
        <f t="shared" si="19"/>
        <v>81.267600000000002</v>
      </c>
      <c r="Z243">
        <f t="shared" si="19"/>
        <v>81.475745454545461</v>
      </c>
      <c r="AA243">
        <f t="shared" si="19"/>
        <v>82.03094545454546</v>
      </c>
      <c r="AB243">
        <f t="shared" si="19"/>
        <v>76.094118181818189</v>
      </c>
      <c r="AC243">
        <f t="shared" si="19"/>
        <v>79.557090909090917</v>
      </c>
      <c r="AD243">
        <f t="shared" si="19"/>
        <v>68.143609090909095</v>
      </c>
      <c r="AE243">
        <f t="shared" si="19"/>
        <v>64.900227272727278</v>
      </c>
      <c r="AF243">
        <f t="shared" si="19"/>
        <v>55.366263636363641</v>
      </c>
    </row>
    <row r="244" spans="1:32">
      <c r="A244" s="205">
        <v>44162</v>
      </c>
      <c r="C244" s="258">
        <v>776.46109999999999</v>
      </c>
      <c r="D244" s="258">
        <v>997.09</v>
      </c>
      <c r="E244">
        <v>1048.1572000000001</v>
      </c>
      <c r="F244">
        <v>894.31989999999996</v>
      </c>
      <c r="G244">
        <v>890.73559999999998</v>
      </c>
      <c r="H244">
        <v>899.3614</v>
      </c>
      <c r="I244">
        <v>832.41420000000005</v>
      </c>
      <c r="J244">
        <v>871.73860000000002</v>
      </c>
      <c r="K244">
        <v>744.48299999999995</v>
      </c>
      <c r="L244">
        <v>712.06</v>
      </c>
      <c r="M244">
        <v>607.85</v>
      </c>
      <c r="P244">
        <f t="shared" si="17"/>
        <v>148.7958000000001</v>
      </c>
      <c r="Q244" s="173">
        <f t="shared" si="18"/>
        <v>0.13415881804909008</v>
      </c>
      <c r="T244" s="205">
        <v>44162</v>
      </c>
      <c r="U244" s="205"/>
      <c r="V244">
        <f t="shared" si="20"/>
        <v>70.587372727272722</v>
      </c>
      <c r="W244">
        <f t="shared" si="20"/>
        <v>90.644545454545451</v>
      </c>
      <c r="X244">
        <f t="shared" si="20"/>
        <v>95.287018181818198</v>
      </c>
      <c r="Y244">
        <f t="shared" si="19"/>
        <v>81.301809090909089</v>
      </c>
      <c r="Z244">
        <f t="shared" si="19"/>
        <v>80.97596363636363</v>
      </c>
      <c r="AA244">
        <f t="shared" si="19"/>
        <v>81.760127272727274</v>
      </c>
      <c r="AB244">
        <f t="shared" si="19"/>
        <v>75.674018181818184</v>
      </c>
      <c r="AC244">
        <f t="shared" si="19"/>
        <v>79.248963636363641</v>
      </c>
      <c r="AD244">
        <f t="shared" si="19"/>
        <v>67.680272727272722</v>
      </c>
      <c r="AE244">
        <f t="shared" si="19"/>
        <v>64.732727272727274</v>
      </c>
      <c r="AF244">
        <f t="shared" si="19"/>
        <v>55.259090909090908</v>
      </c>
    </row>
    <row r="245" spans="1:32">
      <c r="A245" s="205">
        <v>44163</v>
      </c>
      <c r="C245" s="258">
        <v>771.36429999999996</v>
      </c>
      <c r="D245" s="258">
        <v>992.34</v>
      </c>
      <c r="E245">
        <v>1047.8358000000001</v>
      </c>
      <c r="F245">
        <v>889.20410000000004</v>
      </c>
      <c r="G245">
        <v>884.91679999999997</v>
      </c>
      <c r="H245">
        <v>893.42560000000003</v>
      </c>
      <c r="I245">
        <v>828.75919999999996</v>
      </c>
      <c r="J245">
        <v>868.8107</v>
      </c>
      <c r="K245">
        <v>739.41690000000006</v>
      </c>
      <c r="L245">
        <v>709.92250000000001</v>
      </c>
      <c r="M245">
        <v>605.6087</v>
      </c>
      <c r="P245">
        <f t="shared" si="17"/>
        <v>154.41020000000003</v>
      </c>
      <c r="Q245" s="173">
        <f t="shared" si="18"/>
        <v>0.13922093181879866</v>
      </c>
      <c r="T245" s="205">
        <v>44163</v>
      </c>
      <c r="U245" s="205"/>
      <c r="V245">
        <f t="shared" si="20"/>
        <v>70.124027272727275</v>
      </c>
      <c r="W245">
        <f t="shared" si="20"/>
        <v>90.212727272727278</v>
      </c>
      <c r="X245">
        <f t="shared" si="20"/>
        <v>95.257800000000003</v>
      </c>
      <c r="Y245">
        <f t="shared" si="19"/>
        <v>80.836736363636362</v>
      </c>
      <c r="Z245">
        <f t="shared" si="19"/>
        <v>80.446981818181811</v>
      </c>
      <c r="AA245">
        <f t="shared" si="19"/>
        <v>81.22050909090909</v>
      </c>
      <c r="AB245">
        <f t="shared" si="19"/>
        <v>75.341745454545446</v>
      </c>
      <c r="AC245">
        <f t="shared" si="19"/>
        <v>78.982790909090909</v>
      </c>
      <c r="AD245">
        <f t="shared" si="19"/>
        <v>67.21971818181818</v>
      </c>
      <c r="AE245">
        <f t="shared" si="19"/>
        <v>64.538409090909099</v>
      </c>
      <c r="AF245">
        <f t="shared" si="19"/>
        <v>55.055336363636364</v>
      </c>
    </row>
    <row r="246" spans="1:32">
      <c r="A246" s="205">
        <v>44164</v>
      </c>
      <c r="C246" s="258">
        <v>764.63329999999996</v>
      </c>
      <c r="D246" s="258">
        <v>987.48</v>
      </c>
      <c r="E246">
        <v>1047.2941000000001</v>
      </c>
      <c r="F246">
        <v>885.45510000000002</v>
      </c>
      <c r="G246">
        <v>878.42</v>
      </c>
      <c r="H246">
        <v>885.83140000000003</v>
      </c>
      <c r="I246">
        <v>825.84119999999996</v>
      </c>
      <c r="J246">
        <v>866.30190000000005</v>
      </c>
      <c r="K246">
        <v>735.31299999999999</v>
      </c>
      <c r="L246">
        <v>707.20680000000004</v>
      </c>
      <c r="M246">
        <v>603.46789999999999</v>
      </c>
      <c r="P246">
        <f t="shared" si="17"/>
        <v>161.46270000000004</v>
      </c>
      <c r="Q246" s="173">
        <f t="shared" si="18"/>
        <v>0.14557968028005366</v>
      </c>
      <c r="T246" s="205">
        <v>44164</v>
      </c>
      <c r="U246" s="205"/>
      <c r="V246">
        <f t="shared" si="20"/>
        <v>69.512118181818181</v>
      </c>
      <c r="W246">
        <f t="shared" si="20"/>
        <v>89.770909090909086</v>
      </c>
      <c r="X246">
        <f t="shared" si="20"/>
        <v>95.208554545454547</v>
      </c>
      <c r="Y246">
        <f t="shared" si="19"/>
        <v>80.495918181818183</v>
      </c>
      <c r="Z246">
        <f t="shared" si="19"/>
        <v>79.856363636363639</v>
      </c>
      <c r="AA246">
        <f t="shared" si="19"/>
        <v>80.53012727272727</v>
      </c>
      <c r="AB246">
        <f t="shared" si="19"/>
        <v>75.07647272727273</v>
      </c>
      <c r="AC246">
        <f t="shared" si="19"/>
        <v>78.754718181818191</v>
      </c>
      <c r="AD246">
        <f t="shared" si="19"/>
        <v>66.846636363636364</v>
      </c>
      <c r="AE246">
        <f t="shared" si="19"/>
        <v>64.291527272727279</v>
      </c>
      <c r="AF246">
        <f t="shared" si="19"/>
        <v>54.860718181818179</v>
      </c>
    </row>
    <row r="247" spans="1:32">
      <c r="A247" s="205">
        <v>44165</v>
      </c>
      <c r="C247" s="258">
        <v>758.58050000000003</v>
      </c>
      <c r="D247" s="258">
        <v>981.57</v>
      </c>
      <c r="E247">
        <v>1044.2951</v>
      </c>
      <c r="F247">
        <v>881.43759999999997</v>
      </c>
      <c r="G247">
        <v>871.10429999999997</v>
      </c>
      <c r="H247">
        <v>878.15170000000001</v>
      </c>
      <c r="I247">
        <v>821.18960000000004</v>
      </c>
      <c r="J247">
        <v>863.88829999999996</v>
      </c>
      <c r="K247">
        <v>732.66909999999996</v>
      </c>
      <c r="L247">
        <v>703.84019999999998</v>
      </c>
      <c r="M247">
        <v>601.85850000000005</v>
      </c>
      <c r="P247">
        <f t="shared" si="17"/>
        <v>162.85750000000007</v>
      </c>
      <c r="Q247" s="173">
        <f t="shared" si="18"/>
        <v>0.14683727437487942</v>
      </c>
      <c r="T247" s="205">
        <v>44165</v>
      </c>
      <c r="U247" s="205"/>
      <c r="V247">
        <f t="shared" si="20"/>
        <v>68.961863636363645</v>
      </c>
      <c r="W247">
        <f t="shared" si="20"/>
        <v>89.233636363636364</v>
      </c>
      <c r="X247">
        <f t="shared" si="20"/>
        <v>94.935918181818181</v>
      </c>
      <c r="Y247">
        <f t="shared" si="19"/>
        <v>80.130690909090902</v>
      </c>
      <c r="Z247">
        <f t="shared" si="19"/>
        <v>79.191299999999998</v>
      </c>
      <c r="AA247">
        <f t="shared" si="19"/>
        <v>79.831972727272728</v>
      </c>
      <c r="AB247">
        <f t="shared" si="19"/>
        <v>74.653599999999997</v>
      </c>
      <c r="AC247">
        <f t="shared" si="19"/>
        <v>78.535299999999992</v>
      </c>
      <c r="AD247">
        <f t="shared" si="19"/>
        <v>66.606281818181813</v>
      </c>
      <c r="AE247">
        <f t="shared" si="19"/>
        <v>63.985472727272729</v>
      </c>
      <c r="AF247">
        <f t="shared" si="19"/>
        <v>54.714409090909093</v>
      </c>
    </row>
    <row r="248" spans="1:32">
      <c r="A248" s="205">
        <v>44166</v>
      </c>
      <c r="C248" s="258">
        <v>752.2115</v>
      </c>
      <c r="D248" s="258">
        <v>975.1</v>
      </c>
      <c r="E248">
        <v>1044.7375</v>
      </c>
      <c r="F248">
        <v>878.7124</v>
      </c>
      <c r="G248">
        <v>865.34050000000002</v>
      </c>
      <c r="H248">
        <v>871.54759999999999</v>
      </c>
      <c r="I248">
        <v>817.40800000000002</v>
      </c>
      <c r="J248">
        <v>860.35770000000002</v>
      </c>
      <c r="K248">
        <v>730.07650000000001</v>
      </c>
      <c r="L248">
        <v>700.98180000000002</v>
      </c>
      <c r="M248">
        <v>599.37300000000005</v>
      </c>
      <c r="P248">
        <f t="shared" si="17"/>
        <v>166.02509999999995</v>
      </c>
      <c r="Q248" s="173">
        <f t="shared" si="18"/>
        <v>0.14969327885922831</v>
      </c>
      <c r="T248" s="205">
        <v>44166</v>
      </c>
      <c r="U248" s="205"/>
      <c r="V248">
        <f t="shared" si="20"/>
        <v>68.382863636363638</v>
      </c>
      <c r="W248">
        <f t="shared" si="20"/>
        <v>88.645454545454541</v>
      </c>
      <c r="X248">
        <f t="shared" si="20"/>
        <v>94.976136363636357</v>
      </c>
      <c r="Y248">
        <f t="shared" si="19"/>
        <v>79.88294545454545</v>
      </c>
      <c r="Z248">
        <f t="shared" si="19"/>
        <v>78.667318181818189</v>
      </c>
      <c r="AA248">
        <f t="shared" si="19"/>
        <v>79.2316</v>
      </c>
      <c r="AB248">
        <f t="shared" si="19"/>
        <v>74.309818181818187</v>
      </c>
      <c r="AC248">
        <f t="shared" si="19"/>
        <v>78.214336363636363</v>
      </c>
      <c r="AD248">
        <f t="shared" si="19"/>
        <v>66.370590909090907</v>
      </c>
      <c r="AE248">
        <f t="shared" si="19"/>
        <v>63.725618181818184</v>
      </c>
      <c r="AF248">
        <f t="shared" si="19"/>
        <v>54.488454545454552</v>
      </c>
    </row>
    <row r="249" spans="1:32">
      <c r="A249" s="205">
        <v>44167</v>
      </c>
      <c r="C249" s="258">
        <v>745.92349999999999</v>
      </c>
      <c r="D249" s="258">
        <v>967.79</v>
      </c>
      <c r="E249">
        <v>1041.18</v>
      </c>
      <c r="F249">
        <v>877.15689999999995</v>
      </c>
      <c r="G249">
        <v>858.5752</v>
      </c>
      <c r="H249">
        <v>865.18629999999996</v>
      </c>
      <c r="I249">
        <v>813.75319999999999</v>
      </c>
      <c r="J249">
        <v>855.30079999999998</v>
      </c>
      <c r="K249">
        <v>725.97140000000002</v>
      </c>
      <c r="L249">
        <v>698.18129999999996</v>
      </c>
      <c r="M249">
        <v>597.39009999999996</v>
      </c>
      <c r="P249">
        <f t="shared" si="17"/>
        <v>164.02310000000011</v>
      </c>
      <c r="Q249" s="173">
        <f t="shared" si="18"/>
        <v>0.14788821477990446</v>
      </c>
      <c r="T249" s="205">
        <v>44167</v>
      </c>
      <c r="U249" s="205"/>
      <c r="V249">
        <f t="shared" si="20"/>
        <v>67.811227272727265</v>
      </c>
      <c r="W249">
        <f t="shared" si="20"/>
        <v>87.980909090909094</v>
      </c>
      <c r="X249">
        <f t="shared" si="20"/>
        <v>94.652727272727276</v>
      </c>
      <c r="Y249">
        <f t="shared" si="19"/>
        <v>79.741536363636357</v>
      </c>
      <c r="Z249">
        <f t="shared" si="19"/>
        <v>78.052290909090914</v>
      </c>
      <c r="AA249">
        <f t="shared" si="19"/>
        <v>78.653300000000002</v>
      </c>
      <c r="AB249">
        <f t="shared" si="19"/>
        <v>73.977563636363641</v>
      </c>
      <c r="AC249">
        <f t="shared" si="19"/>
        <v>77.754618181818174</v>
      </c>
      <c r="AD249">
        <f t="shared" si="19"/>
        <v>65.997399999999999</v>
      </c>
      <c r="AE249">
        <f t="shared" si="19"/>
        <v>63.47102727272727</v>
      </c>
      <c r="AF249">
        <f t="shared" si="19"/>
        <v>54.308190909090904</v>
      </c>
    </row>
    <row r="250" spans="1:32">
      <c r="A250" s="205">
        <v>44168</v>
      </c>
      <c r="C250" s="258">
        <v>739.28790000000004</v>
      </c>
      <c r="D250" s="258">
        <v>960.6</v>
      </c>
      <c r="E250">
        <v>1037.5255</v>
      </c>
      <c r="F250">
        <v>874.69619999999998</v>
      </c>
      <c r="G250">
        <v>853.26710000000003</v>
      </c>
      <c r="H250">
        <v>859.75070000000005</v>
      </c>
      <c r="I250">
        <v>809.88930000000005</v>
      </c>
      <c r="J250">
        <v>849.80589999999995</v>
      </c>
      <c r="K250">
        <v>721.2627</v>
      </c>
      <c r="L250">
        <v>693.7681</v>
      </c>
      <c r="M250">
        <v>595.96469999999999</v>
      </c>
      <c r="P250">
        <f t="shared" si="17"/>
        <v>162.82929999999999</v>
      </c>
      <c r="Q250" s="173">
        <f t="shared" si="18"/>
        <v>0.14681184839733843</v>
      </c>
      <c r="T250" s="205">
        <v>44168</v>
      </c>
      <c r="U250" s="205"/>
      <c r="V250">
        <f t="shared" si="20"/>
        <v>67.20799090909091</v>
      </c>
      <c r="W250">
        <f t="shared" si="20"/>
        <v>87.327272727272728</v>
      </c>
      <c r="X250">
        <f t="shared" si="20"/>
        <v>94.320499999999996</v>
      </c>
      <c r="Y250">
        <f t="shared" si="19"/>
        <v>79.517836363636363</v>
      </c>
      <c r="Z250">
        <f t="shared" si="19"/>
        <v>77.569736363636366</v>
      </c>
      <c r="AA250">
        <f t="shared" si="19"/>
        <v>78.159154545454555</v>
      </c>
      <c r="AB250">
        <f t="shared" si="19"/>
        <v>73.626300000000001</v>
      </c>
      <c r="AC250">
        <f t="shared" si="19"/>
        <v>77.255081818181807</v>
      </c>
      <c r="AD250">
        <f t="shared" si="19"/>
        <v>65.569336363636367</v>
      </c>
      <c r="AE250">
        <f t="shared" si="19"/>
        <v>63.069827272727274</v>
      </c>
      <c r="AF250">
        <f t="shared" si="19"/>
        <v>54.178609090909092</v>
      </c>
    </row>
    <row r="251" spans="1:32">
      <c r="A251" s="205">
        <v>44169</v>
      </c>
      <c r="C251" s="258">
        <v>734.54639999999995</v>
      </c>
      <c r="D251" s="258">
        <v>954.08</v>
      </c>
      <c r="E251">
        <v>1033.4263000000001</v>
      </c>
      <c r="F251">
        <v>871.0086</v>
      </c>
      <c r="G251">
        <v>846.85879999999997</v>
      </c>
      <c r="H251">
        <v>853.88340000000005</v>
      </c>
      <c r="I251">
        <v>806.47789999999998</v>
      </c>
      <c r="J251">
        <v>844.41409999999996</v>
      </c>
      <c r="K251">
        <v>716.27049999999997</v>
      </c>
      <c r="L251">
        <v>690.10919999999999</v>
      </c>
      <c r="M251">
        <v>594.83010000000002</v>
      </c>
      <c r="P251">
        <f t="shared" si="17"/>
        <v>162.41770000000008</v>
      </c>
      <c r="Q251" s="173">
        <f t="shared" si="18"/>
        <v>0.14644073732089008</v>
      </c>
      <c r="T251" s="205">
        <v>44169</v>
      </c>
      <c r="U251" s="205"/>
      <c r="V251">
        <f t="shared" si="20"/>
        <v>66.776945454545455</v>
      </c>
      <c r="W251">
        <f t="shared" si="20"/>
        <v>86.734545454545454</v>
      </c>
      <c r="X251">
        <f t="shared" si="20"/>
        <v>93.947845454545458</v>
      </c>
      <c r="Y251">
        <f t="shared" si="19"/>
        <v>79.182599999999994</v>
      </c>
      <c r="Z251">
        <f t="shared" si="19"/>
        <v>76.987163636363633</v>
      </c>
      <c r="AA251">
        <f t="shared" si="19"/>
        <v>77.625763636363644</v>
      </c>
      <c r="AB251">
        <f t="shared" si="19"/>
        <v>73.316172727272729</v>
      </c>
      <c r="AC251">
        <f t="shared" si="19"/>
        <v>76.764918181818175</v>
      </c>
      <c r="AD251">
        <f t="shared" si="19"/>
        <v>65.115499999999997</v>
      </c>
      <c r="AE251">
        <f t="shared" si="19"/>
        <v>62.737200000000001</v>
      </c>
      <c r="AF251">
        <f t="shared" si="19"/>
        <v>54.075463636363637</v>
      </c>
    </row>
    <row r="252" spans="1:32">
      <c r="A252" s="205">
        <v>44170</v>
      </c>
      <c r="C252" s="258">
        <v>729.54129999999998</v>
      </c>
      <c r="D252" s="258">
        <v>949.35</v>
      </c>
      <c r="E252">
        <v>1029.0147999999999</v>
      </c>
      <c r="F252">
        <v>866.75519999999995</v>
      </c>
      <c r="G252">
        <v>840.88649999999996</v>
      </c>
      <c r="H252">
        <v>846.11860000000001</v>
      </c>
      <c r="I252">
        <v>803.95159999999998</v>
      </c>
      <c r="J252">
        <v>839.61099999999999</v>
      </c>
      <c r="K252">
        <v>711.56679999999994</v>
      </c>
      <c r="L252">
        <v>686.50160000000005</v>
      </c>
      <c r="M252">
        <v>592.59159999999997</v>
      </c>
      <c r="P252">
        <f t="shared" si="17"/>
        <v>162.25959999999998</v>
      </c>
      <c r="Q252" s="173">
        <f t="shared" si="18"/>
        <v>0.14629818955318713</v>
      </c>
      <c r="T252" s="205">
        <v>44170</v>
      </c>
      <c r="U252" s="205"/>
      <c r="V252">
        <f t="shared" si="20"/>
        <v>66.321936363636368</v>
      </c>
      <c r="W252">
        <f t="shared" si="20"/>
        <v>86.304545454545462</v>
      </c>
      <c r="X252">
        <f t="shared" si="20"/>
        <v>93.54679999999999</v>
      </c>
      <c r="Y252">
        <f t="shared" si="19"/>
        <v>78.795927272727269</v>
      </c>
      <c r="Z252">
        <f t="shared" si="19"/>
        <v>76.444227272727275</v>
      </c>
      <c r="AA252">
        <f t="shared" si="19"/>
        <v>76.919872727272733</v>
      </c>
      <c r="AB252">
        <f t="shared" si="19"/>
        <v>73.08650909090909</v>
      </c>
      <c r="AC252">
        <f t="shared" si="19"/>
        <v>76.328272727272733</v>
      </c>
      <c r="AD252">
        <f t="shared" si="19"/>
        <v>64.68789090909091</v>
      </c>
      <c r="AE252">
        <f t="shared" si="19"/>
        <v>62.409236363636367</v>
      </c>
      <c r="AF252">
        <f t="shared" si="19"/>
        <v>53.871963636363631</v>
      </c>
    </row>
    <row r="253" spans="1:32">
      <c r="A253" s="205">
        <v>44171</v>
      </c>
      <c r="C253" s="258">
        <v>722.57820000000004</v>
      </c>
      <c r="D253" s="258">
        <v>944.57</v>
      </c>
      <c r="E253">
        <v>1026.0092</v>
      </c>
      <c r="F253">
        <v>858.6508</v>
      </c>
      <c r="G253">
        <v>835.14610000000005</v>
      </c>
      <c r="H253">
        <v>838.0104</v>
      </c>
      <c r="I253">
        <v>801.70569999999998</v>
      </c>
      <c r="J253">
        <v>836.38549999999998</v>
      </c>
      <c r="K253">
        <v>706.98080000000004</v>
      </c>
      <c r="L253">
        <v>681.38729999999998</v>
      </c>
      <c r="M253">
        <v>590.07650000000001</v>
      </c>
      <c r="P253">
        <f t="shared" si="17"/>
        <v>167.35839999999996</v>
      </c>
      <c r="Q253" s="173">
        <f t="shared" si="18"/>
        <v>0.15089542268388503</v>
      </c>
      <c r="T253" s="205">
        <v>44171</v>
      </c>
      <c r="U253" s="205"/>
      <c r="V253">
        <f t="shared" si="20"/>
        <v>65.68892727272727</v>
      </c>
      <c r="W253">
        <f t="shared" si="20"/>
        <v>85.87</v>
      </c>
      <c r="X253">
        <f t="shared" si="20"/>
        <v>93.273563636363633</v>
      </c>
      <c r="Y253">
        <f t="shared" si="19"/>
        <v>78.059163636363635</v>
      </c>
      <c r="Z253">
        <f t="shared" si="19"/>
        <v>75.92237272727273</v>
      </c>
      <c r="AA253">
        <f t="shared" si="19"/>
        <v>76.182763636363632</v>
      </c>
      <c r="AB253">
        <f t="shared" ref="AB253:AF303" si="21">I253/11</f>
        <v>72.882336363636355</v>
      </c>
      <c r="AC253">
        <f t="shared" si="21"/>
        <v>76.035045454545454</v>
      </c>
      <c r="AD253">
        <f t="shared" si="21"/>
        <v>64.270981818181824</v>
      </c>
      <c r="AE253">
        <f t="shared" si="21"/>
        <v>61.944299999999998</v>
      </c>
      <c r="AF253">
        <f t="shared" si="21"/>
        <v>53.643318181818181</v>
      </c>
    </row>
    <row r="254" spans="1:32">
      <c r="A254" s="205">
        <v>44172</v>
      </c>
      <c r="C254" s="258">
        <v>715.75009999999997</v>
      </c>
      <c r="D254" s="258">
        <v>938.25</v>
      </c>
      <c r="E254">
        <v>1024.4643000000001</v>
      </c>
      <c r="F254">
        <v>860.95479999999998</v>
      </c>
      <c r="G254">
        <v>828.69129999999996</v>
      </c>
      <c r="H254">
        <v>831.06700000000001</v>
      </c>
      <c r="I254">
        <v>798.86479999999995</v>
      </c>
      <c r="J254">
        <v>833.14099999999996</v>
      </c>
      <c r="K254">
        <v>703.447</v>
      </c>
      <c r="L254">
        <v>676.46190000000001</v>
      </c>
      <c r="M254">
        <v>587.71140000000003</v>
      </c>
      <c r="P254">
        <f t="shared" si="17"/>
        <v>163.50950000000012</v>
      </c>
      <c r="Q254" s="173">
        <f t="shared" si="18"/>
        <v>0.14742513740171226</v>
      </c>
      <c r="T254" s="205">
        <v>44172</v>
      </c>
      <c r="U254" s="205"/>
      <c r="V254">
        <f t="shared" si="20"/>
        <v>65.068190909090902</v>
      </c>
      <c r="W254">
        <f t="shared" si="20"/>
        <v>85.295454545454547</v>
      </c>
      <c r="X254">
        <f t="shared" si="20"/>
        <v>93.13311818181819</v>
      </c>
      <c r="Y254">
        <f t="shared" si="20"/>
        <v>78.268618181818184</v>
      </c>
      <c r="Z254">
        <f t="shared" si="20"/>
        <v>75.335572727272719</v>
      </c>
      <c r="AA254">
        <f t="shared" si="20"/>
        <v>75.551545454545462</v>
      </c>
      <c r="AB254">
        <f t="shared" si="21"/>
        <v>72.624072727272718</v>
      </c>
      <c r="AC254">
        <f t="shared" si="21"/>
        <v>75.74009090909091</v>
      </c>
      <c r="AD254">
        <f t="shared" si="21"/>
        <v>63.949727272727273</v>
      </c>
      <c r="AE254">
        <f t="shared" si="21"/>
        <v>61.496536363636366</v>
      </c>
      <c r="AF254">
        <f t="shared" si="21"/>
        <v>53.428309090909096</v>
      </c>
    </row>
    <row r="255" spans="1:32">
      <c r="A255" s="205">
        <v>44173</v>
      </c>
      <c r="C255" s="258">
        <v>708.92909999999995</v>
      </c>
      <c r="D255" s="258">
        <v>931.91</v>
      </c>
      <c r="E255">
        <v>1024.2739999999999</v>
      </c>
      <c r="F255">
        <v>859.47199999999998</v>
      </c>
      <c r="G255">
        <v>822.64840000000004</v>
      </c>
      <c r="H255">
        <v>825.35080000000005</v>
      </c>
      <c r="I255">
        <v>795.83870000000002</v>
      </c>
      <c r="J255">
        <v>828.75729999999999</v>
      </c>
      <c r="K255">
        <v>700.77099999999996</v>
      </c>
      <c r="L255">
        <v>672.17970000000003</v>
      </c>
      <c r="M255">
        <v>585.78039999999999</v>
      </c>
      <c r="P255">
        <f t="shared" si="17"/>
        <v>164.80199999999991</v>
      </c>
      <c r="Q255" s="173">
        <f t="shared" si="18"/>
        <v>0.14859049470567126</v>
      </c>
      <c r="T255" s="205">
        <v>44173</v>
      </c>
      <c r="U255" s="205"/>
      <c r="V255">
        <f t="shared" si="20"/>
        <v>64.448099999999997</v>
      </c>
      <c r="W255">
        <f t="shared" si="20"/>
        <v>84.719090909090909</v>
      </c>
      <c r="X255">
        <f t="shared" si="20"/>
        <v>93.11581818181817</v>
      </c>
      <c r="Y255">
        <f t="shared" si="20"/>
        <v>78.133818181818185</v>
      </c>
      <c r="Z255">
        <f t="shared" si="20"/>
        <v>74.786218181818185</v>
      </c>
      <c r="AA255">
        <f t="shared" si="20"/>
        <v>75.031890909090919</v>
      </c>
      <c r="AB255">
        <f t="shared" si="21"/>
        <v>72.348972727272724</v>
      </c>
      <c r="AC255">
        <f t="shared" si="21"/>
        <v>75.34157272727272</v>
      </c>
      <c r="AD255">
        <f t="shared" si="21"/>
        <v>63.706454545454541</v>
      </c>
      <c r="AE255">
        <f t="shared" si="21"/>
        <v>61.107245454545456</v>
      </c>
      <c r="AF255">
        <f t="shared" si="21"/>
        <v>53.252763636363632</v>
      </c>
    </row>
    <row r="256" spans="1:32">
      <c r="A256" s="205">
        <v>44174</v>
      </c>
      <c r="C256" s="258">
        <v>701.92570000000001</v>
      </c>
      <c r="D256" s="258">
        <v>924</v>
      </c>
      <c r="E256">
        <v>1021.2876</v>
      </c>
      <c r="F256">
        <v>857.71870000000001</v>
      </c>
      <c r="G256">
        <v>816.60569999999996</v>
      </c>
      <c r="H256">
        <v>820.25210000000004</v>
      </c>
      <c r="I256">
        <v>792.06989999999996</v>
      </c>
      <c r="J256">
        <v>823.23910000000001</v>
      </c>
      <c r="K256">
        <v>696.45429999999999</v>
      </c>
      <c r="L256">
        <v>668.149</v>
      </c>
      <c r="M256">
        <v>583.7518</v>
      </c>
      <c r="P256">
        <f t="shared" si="17"/>
        <v>163.56889999999999</v>
      </c>
      <c r="Q256" s="173">
        <f t="shared" si="18"/>
        <v>0.14747869424802176</v>
      </c>
      <c r="T256" s="205">
        <v>44174</v>
      </c>
      <c r="U256" s="205"/>
      <c r="V256">
        <f t="shared" si="20"/>
        <v>63.811427272727272</v>
      </c>
      <c r="W256">
        <f t="shared" si="20"/>
        <v>84</v>
      </c>
      <c r="X256">
        <f t="shared" si="20"/>
        <v>92.84432727272727</v>
      </c>
      <c r="Y256">
        <f t="shared" si="20"/>
        <v>77.974427272727269</v>
      </c>
      <c r="Z256">
        <f t="shared" si="20"/>
        <v>74.236881818181814</v>
      </c>
      <c r="AA256">
        <f t="shared" si="20"/>
        <v>74.568372727272731</v>
      </c>
      <c r="AB256">
        <f t="shared" si="21"/>
        <v>72.006354545454542</v>
      </c>
      <c r="AC256">
        <f t="shared" si="21"/>
        <v>74.839918181818177</v>
      </c>
      <c r="AD256">
        <f t="shared" si="21"/>
        <v>63.314027272727273</v>
      </c>
      <c r="AE256">
        <f t="shared" si="21"/>
        <v>60.740818181818184</v>
      </c>
      <c r="AF256">
        <f t="shared" si="21"/>
        <v>53.068345454545458</v>
      </c>
    </row>
    <row r="257" spans="1:32">
      <c r="A257" s="205">
        <v>44175</v>
      </c>
      <c r="C257" s="258">
        <v>695.2</v>
      </c>
      <c r="D257" s="258">
        <v>916.88</v>
      </c>
      <c r="E257">
        <v>1017.9026</v>
      </c>
      <c r="F257">
        <v>852.92550000000006</v>
      </c>
      <c r="G257">
        <v>810.36469999999997</v>
      </c>
      <c r="H257">
        <v>816.44780000000003</v>
      </c>
      <c r="I257">
        <v>787.57749999999999</v>
      </c>
      <c r="J257">
        <v>818.02750000000003</v>
      </c>
      <c r="K257">
        <v>692.15390000000002</v>
      </c>
      <c r="L257">
        <v>662.80010000000004</v>
      </c>
      <c r="M257">
        <v>582.16060000000004</v>
      </c>
      <c r="P257">
        <f t="shared" si="17"/>
        <v>164.97709999999995</v>
      </c>
      <c r="Q257" s="173">
        <f t="shared" si="18"/>
        <v>0.14874837019033144</v>
      </c>
      <c r="T257" s="205">
        <v>44175</v>
      </c>
      <c r="U257" s="205"/>
      <c r="V257">
        <f t="shared" si="20"/>
        <v>63.2</v>
      </c>
      <c r="W257">
        <f t="shared" si="20"/>
        <v>83.352727272727279</v>
      </c>
      <c r="X257">
        <f t="shared" si="20"/>
        <v>92.536600000000007</v>
      </c>
      <c r="Y257">
        <f t="shared" si="20"/>
        <v>77.538681818181828</v>
      </c>
      <c r="Z257">
        <f t="shared" si="20"/>
        <v>73.669518181818177</v>
      </c>
      <c r="AA257">
        <f t="shared" si="20"/>
        <v>74.222527272727277</v>
      </c>
      <c r="AB257">
        <f t="shared" si="21"/>
        <v>71.597954545454542</v>
      </c>
      <c r="AC257">
        <f t="shared" si="21"/>
        <v>74.366136363636372</v>
      </c>
      <c r="AD257">
        <f t="shared" si="21"/>
        <v>62.923081818181821</v>
      </c>
      <c r="AE257">
        <f t="shared" si="21"/>
        <v>60.254554545454546</v>
      </c>
      <c r="AF257">
        <f t="shared" si="21"/>
        <v>52.923690909090915</v>
      </c>
    </row>
    <row r="258" spans="1:32">
      <c r="A258" s="205">
        <v>44176</v>
      </c>
      <c r="C258" s="258">
        <v>689.74069999999995</v>
      </c>
      <c r="D258" s="258">
        <v>910.28</v>
      </c>
      <c r="E258">
        <v>1013.7723999999999</v>
      </c>
      <c r="F258">
        <v>847.41719999999998</v>
      </c>
      <c r="G258">
        <v>803.92240000000004</v>
      </c>
      <c r="H258">
        <v>812.76949999999999</v>
      </c>
      <c r="I258">
        <v>782.98739999999998</v>
      </c>
      <c r="J258">
        <v>812.74950000000001</v>
      </c>
      <c r="K258">
        <v>687.56880000000001</v>
      </c>
      <c r="L258">
        <v>657.0403</v>
      </c>
      <c r="M258">
        <v>580.4008</v>
      </c>
      <c r="P258">
        <f t="shared" si="17"/>
        <v>166.35519999999997</v>
      </c>
      <c r="Q258" s="173">
        <f t="shared" si="18"/>
        <v>0.14999090705732268</v>
      </c>
      <c r="T258" s="205">
        <v>44176</v>
      </c>
      <c r="U258" s="205"/>
      <c r="V258">
        <f t="shared" si="20"/>
        <v>62.703699999999998</v>
      </c>
      <c r="W258">
        <f t="shared" si="20"/>
        <v>82.75272727272727</v>
      </c>
      <c r="X258">
        <f t="shared" si="20"/>
        <v>92.161127272727271</v>
      </c>
      <c r="Y258">
        <f t="shared" si="20"/>
        <v>77.037927272727273</v>
      </c>
      <c r="Z258">
        <f t="shared" si="20"/>
        <v>73.083854545454543</v>
      </c>
      <c r="AA258">
        <f t="shared" si="20"/>
        <v>73.888136363636363</v>
      </c>
      <c r="AB258">
        <f t="shared" si="21"/>
        <v>71.180672727272722</v>
      </c>
      <c r="AC258">
        <f t="shared" si="21"/>
        <v>73.886318181818183</v>
      </c>
      <c r="AD258">
        <f t="shared" si="21"/>
        <v>62.506254545454546</v>
      </c>
      <c r="AE258">
        <f t="shared" si="21"/>
        <v>59.730936363636367</v>
      </c>
      <c r="AF258">
        <f t="shared" si="21"/>
        <v>52.763709090909089</v>
      </c>
    </row>
    <row r="259" spans="1:32">
      <c r="A259" s="205">
        <v>44177</v>
      </c>
      <c r="C259" s="258">
        <v>685.74429999999995</v>
      </c>
      <c r="D259" s="258">
        <v>905.22</v>
      </c>
      <c r="E259">
        <v>1007.9416</v>
      </c>
      <c r="F259">
        <v>836.05859999999996</v>
      </c>
      <c r="G259">
        <v>794.18409999999994</v>
      </c>
      <c r="H259">
        <v>806.63940000000002</v>
      </c>
      <c r="I259">
        <v>779.56799999999998</v>
      </c>
      <c r="J259">
        <v>808.12130000000002</v>
      </c>
      <c r="K259">
        <v>682.76639999999998</v>
      </c>
      <c r="L259">
        <v>650.64649999999995</v>
      </c>
      <c r="M259">
        <v>578.16909999999996</v>
      </c>
      <c r="P259">
        <f t="shared" si="17"/>
        <v>171.88300000000004</v>
      </c>
      <c r="Q259" s="173">
        <f t="shared" si="18"/>
        <v>0.15497493963359008</v>
      </c>
      <c r="T259" s="205">
        <v>44177</v>
      </c>
      <c r="U259" s="205"/>
      <c r="V259">
        <f t="shared" si="20"/>
        <v>62.340390909090907</v>
      </c>
      <c r="W259">
        <f t="shared" si="20"/>
        <v>82.292727272727276</v>
      </c>
      <c r="X259">
        <f t="shared" si="20"/>
        <v>91.631054545454546</v>
      </c>
      <c r="Y259">
        <f t="shared" si="20"/>
        <v>76.005327272727271</v>
      </c>
      <c r="Z259">
        <f t="shared" si="20"/>
        <v>72.198554545454542</v>
      </c>
      <c r="AA259">
        <f t="shared" si="20"/>
        <v>73.330854545454542</v>
      </c>
      <c r="AB259">
        <f t="shared" si="21"/>
        <v>70.869818181818175</v>
      </c>
      <c r="AC259">
        <f t="shared" si="21"/>
        <v>73.465572727272729</v>
      </c>
      <c r="AD259">
        <f t="shared" si="21"/>
        <v>62.069672727272724</v>
      </c>
      <c r="AE259">
        <f t="shared" si="21"/>
        <v>59.149681818181811</v>
      </c>
      <c r="AF259">
        <f t="shared" si="21"/>
        <v>52.560827272727266</v>
      </c>
    </row>
    <row r="260" spans="1:32">
      <c r="A260" s="205">
        <v>44178</v>
      </c>
      <c r="C260" s="258">
        <v>679.78340000000003</v>
      </c>
      <c r="D260" s="258">
        <v>901.17</v>
      </c>
      <c r="E260">
        <v>1004.1151</v>
      </c>
      <c r="F260">
        <v>833.90459999999996</v>
      </c>
      <c r="G260">
        <v>786.23940000000005</v>
      </c>
      <c r="H260">
        <v>800.43439999999998</v>
      </c>
      <c r="I260">
        <v>776.34299999999996</v>
      </c>
      <c r="J260">
        <v>804.55160000000001</v>
      </c>
      <c r="K260">
        <v>678.10509999999999</v>
      </c>
      <c r="L260">
        <v>644.06280000000004</v>
      </c>
      <c r="M260">
        <v>575.67570000000001</v>
      </c>
      <c r="P260">
        <f t="shared" si="17"/>
        <v>170.21050000000002</v>
      </c>
      <c r="Q260" s="173">
        <f t="shared" si="18"/>
        <v>0.15346696277411484</v>
      </c>
      <c r="T260" s="205">
        <v>44178</v>
      </c>
      <c r="U260" s="205"/>
      <c r="V260">
        <f t="shared" si="20"/>
        <v>61.798490909090908</v>
      </c>
      <c r="W260">
        <f t="shared" si="20"/>
        <v>81.924545454545452</v>
      </c>
      <c r="X260">
        <f t="shared" si="20"/>
        <v>91.283190909090905</v>
      </c>
      <c r="Y260">
        <f t="shared" si="20"/>
        <v>75.809509090909089</v>
      </c>
      <c r="Z260">
        <f t="shared" si="20"/>
        <v>71.476309090909098</v>
      </c>
      <c r="AA260">
        <f t="shared" si="20"/>
        <v>72.766763636363635</v>
      </c>
      <c r="AB260">
        <f t="shared" si="21"/>
        <v>70.576636363636354</v>
      </c>
      <c r="AC260">
        <f t="shared" si="21"/>
        <v>73.141054545454551</v>
      </c>
      <c r="AD260">
        <f t="shared" si="21"/>
        <v>61.645918181818182</v>
      </c>
      <c r="AE260">
        <f t="shared" si="21"/>
        <v>58.55116363636364</v>
      </c>
      <c r="AF260">
        <f t="shared" si="21"/>
        <v>52.334154545454545</v>
      </c>
    </row>
    <row r="261" spans="1:32">
      <c r="A261" s="205">
        <v>44179</v>
      </c>
      <c r="C261" s="258">
        <v>674.44889999999998</v>
      </c>
      <c r="D261" s="258">
        <v>896.14</v>
      </c>
      <c r="E261">
        <v>1002.4521999999999</v>
      </c>
      <c r="F261">
        <v>826.36320000000001</v>
      </c>
      <c r="G261">
        <v>779.59590000000003</v>
      </c>
      <c r="H261">
        <v>794.03809999999999</v>
      </c>
      <c r="I261">
        <v>771.73760000000004</v>
      </c>
      <c r="J261">
        <v>801.15750000000003</v>
      </c>
      <c r="K261">
        <v>675.08960000000002</v>
      </c>
      <c r="L261">
        <v>638.92169999999999</v>
      </c>
      <c r="M261">
        <v>573.10289999999998</v>
      </c>
      <c r="P261">
        <f t="shared" ref="P261:P324" si="22">IF(E261="","",E261-MAX(F261:N261))</f>
        <v>176.08899999999994</v>
      </c>
      <c r="Q261" s="173">
        <f t="shared" ref="Q261:Q324" si="23">P261/1109.1019</f>
        <v>0.15876719713490706</v>
      </c>
      <c r="T261" s="205">
        <v>44179</v>
      </c>
      <c r="U261" s="205"/>
      <c r="V261">
        <f t="shared" si="20"/>
        <v>61.313536363636359</v>
      </c>
      <c r="W261">
        <f t="shared" si="20"/>
        <v>81.467272727272729</v>
      </c>
      <c r="X261">
        <f t="shared" si="20"/>
        <v>91.132018181818182</v>
      </c>
      <c r="Y261">
        <f t="shared" si="20"/>
        <v>75.123927272727272</v>
      </c>
      <c r="Z261">
        <f t="shared" si="20"/>
        <v>70.872354545454542</v>
      </c>
      <c r="AA261">
        <f t="shared" si="20"/>
        <v>72.185281818181821</v>
      </c>
      <c r="AB261">
        <f t="shared" si="21"/>
        <v>70.157963636363647</v>
      </c>
      <c r="AC261">
        <f t="shared" si="21"/>
        <v>72.832499999999996</v>
      </c>
      <c r="AD261">
        <f t="shared" si="21"/>
        <v>61.371781818181823</v>
      </c>
      <c r="AE261">
        <f t="shared" si="21"/>
        <v>58.083790909090908</v>
      </c>
      <c r="AF261">
        <f t="shared" si="21"/>
        <v>52.100263636363636</v>
      </c>
    </row>
    <row r="262" spans="1:32">
      <c r="A262" s="205">
        <v>44180</v>
      </c>
      <c r="C262" s="258">
        <v>669.28009999999995</v>
      </c>
      <c r="D262" s="258">
        <v>891.12</v>
      </c>
      <c r="E262">
        <v>1001.2005</v>
      </c>
      <c r="F262">
        <v>820.40599999999995</v>
      </c>
      <c r="G262">
        <v>774.0702</v>
      </c>
      <c r="H262">
        <v>787.33159999999998</v>
      </c>
      <c r="I262">
        <v>767.37419999999997</v>
      </c>
      <c r="J262">
        <v>796.25620000000004</v>
      </c>
      <c r="K262">
        <v>672.70270000000005</v>
      </c>
      <c r="L262">
        <v>635.80070000000001</v>
      </c>
      <c r="M262">
        <v>571.98670000000004</v>
      </c>
      <c r="P262">
        <f t="shared" si="22"/>
        <v>180.79450000000008</v>
      </c>
      <c r="Q262" s="173">
        <f t="shared" si="23"/>
        <v>0.16300981902564599</v>
      </c>
      <c r="T262" s="205">
        <v>44180</v>
      </c>
      <c r="U262" s="205"/>
      <c r="V262">
        <f t="shared" si="20"/>
        <v>60.843645454545452</v>
      </c>
      <c r="W262">
        <f t="shared" si="20"/>
        <v>81.010909090909095</v>
      </c>
      <c r="X262">
        <f t="shared" si="20"/>
        <v>91.018227272727273</v>
      </c>
      <c r="Y262">
        <f t="shared" si="20"/>
        <v>74.582363636363638</v>
      </c>
      <c r="Z262">
        <f t="shared" si="20"/>
        <v>70.370018181818182</v>
      </c>
      <c r="AA262">
        <f t="shared" si="20"/>
        <v>71.575599999999994</v>
      </c>
      <c r="AB262">
        <f t="shared" si="21"/>
        <v>69.761290909090903</v>
      </c>
      <c r="AC262">
        <f t="shared" si="21"/>
        <v>72.386927272727277</v>
      </c>
      <c r="AD262">
        <f t="shared" si="21"/>
        <v>61.154790909090913</v>
      </c>
      <c r="AE262">
        <f t="shared" si="21"/>
        <v>57.800063636363639</v>
      </c>
      <c r="AF262">
        <f t="shared" si="21"/>
        <v>51.998790909090914</v>
      </c>
    </row>
    <row r="263" spans="1:32">
      <c r="A263" s="205">
        <v>44181</v>
      </c>
      <c r="C263" s="258">
        <v>663.85889999999995</v>
      </c>
      <c r="D263" s="258">
        <v>886.3</v>
      </c>
      <c r="E263">
        <v>998.36890000000005</v>
      </c>
      <c r="F263">
        <v>814.61159999999995</v>
      </c>
      <c r="G263">
        <v>768.44359999999995</v>
      </c>
      <c r="H263">
        <v>780.53819999999996</v>
      </c>
      <c r="I263">
        <v>763.53060000000005</v>
      </c>
      <c r="J263">
        <v>791.86069999999995</v>
      </c>
      <c r="K263">
        <v>669.34410000000003</v>
      </c>
      <c r="L263">
        <v>633.23050000000001</v>
      </c>
      <c r="M263">
        <v>569.57270000000005</v>
      </c>
      <c r="P263">
        <f t="shared" si="22"/>
        <v>183.7573000000001</v>
      </c>
      <c r="Q263" s="173">
        <f t="shared" si="23"/>
        <v>0.16568116960218005</v>
      </c>
      <c r="T263" s="205">
        <v>44181</v>
      </c>
      <c r="U263" s="205"/>
      <c r="V263">
        <f t="shared" si="20"/>
        <v>60.350809090909088</v>
      </c>
      <c r="W263">
        <f t="shared" si="20"/>
        <v>80.572727272727263</v>
      </c>
      <c r="X263">
        <f t="shared" si="20"/>
        <v>90.760809090909092</v>
      </c>
      <c r="Y263">
        <f t="shared" si="20"/>
        <v>74.055599999999998</v>
      </c>
      <c r="Z263">
        <f t="shared" si="20"/>
        <v>69.858509090909081</v>
      </c>
      <c r="AA263">
        <f t="shared" si="20"/>
        <v>70.958018181818176</v>
      </c>
      <c r="AB263">
        <f t="shared" si="21"/>
        <v>69.411872727272737</v>
      </c>
      <c r="AC263">
        <f t="shared" si="21"/>
        <v>71.987336363636359</v>
      </c>
      <c r="AD263">
        <f t="shared" si="21"/>
        <v>60.849463636363637</v>
      </c>
      <c r="AE263">
        <f t="shared" si="21"/>
        <v>57.56640909090909</v>
      </c>
      <c r="AF263">
        <f t="shared" si="21"/>
        <v>51.779336363636368</v>
      </c>
    </row>
    <row r="264" spans="1:32">
      <c r="A264" s="205">
        <v>44182</v>
      </c>
      <c r="C264" s="258">
        <v>658.47069999999997</v>
      </c>
      <c r="D264" s="258">
        <v>881.6</v>
      </c>
      <c r="E264">
        <v>995.96140000000003</v>
      </c>
      <c r="F264">
        <v>808.04079999999999</v>
      </c>
      <c r="G264">
        <v>763.12729999999999</v>
      </c>
      <c r="H264">
        <v>774.85550000000001</v>
      </c>
      <c r="I264">
        <v>760.67049999999995</v>
      </c>
      <c r="J264">
        <v>787.36670000000004</v>
      </c>
      <c r="K264">
        <v>665.27840000000003</v>
      </c>
      <c r="L264">
        <v>629.81610000000001</v>
      </c>
      <c r="M264">
        <v>567.76009999999997</v>
      </c>
      <c r="P264">
        <f t="shared" si="22"/>
        <v>187.92060000000004</v>
      </c>
      <c r="Q264" s="173">
        <f t="shared" si="23"/>
        <v>0.16943492748502195</v>
      </c>
      <c r="T264" s="205">
        <v>44182</v>
      </c>
      <c r="U264" s="205"/>
      <c r="V264">
        <f t="shared" si="20"/>
        <v>59.860972727272724</v>
      </c>
      <c r="W264">
        <f t="shared" si="20"/>
        <v>80.145454545454541</v>
      </c>
      <c r="X264">
        <f t="shared" si="20"/>
        <v>90.541945454545456</v>
      </c>
      <c r="Y264">
        <f t="shared" si="20"/>
        <v>73.458254545454551</v>
      </c>
      <c r="Z264">
        <f t="shared" si="20"/>
        <v>69.375209090909095</v>
      </c>
      <c r="AA264">
        <f t="shared" si="20"/>
        <v>70.44140909090909</v>
      </c>
      <c r="AB264">
        <f t="shared" si="21"/>
        <v>69.151863636363629</v>
      </c>
      <c r="AC264">
        <f t="shared" si="21"/>
        <v>71.578790909090912</v>
      </c>
      <c r="AD264">
        <f t="shared" si="21"/>
        <v>60.47985454545455</v>
      </c>
      <c r="AE264">
        <f t="shared" si="21"/>
        <v>57.256009090909089</v>
      </c>
      <c r="AF264">
        <f t="shared" si="21"/>
        <v>51.614554545454546</v>
      </c>
    </row>
    <row r="265" spans="1:32">
      <c r="A265" s="205">
        <v>44183</v>
      </c>
      <c r="C265" s="258">
        <v>653.92870000000005</v>
      </c>
      <c r="D265" s="258">
        <v>877.54</v>
      </c>
      <c r="E265">
        <v>993.95</v>
      </c>
      <c r="F265">
        <v>801.83230000000003</v>
      </c>
      <c r="G265">
        <v>755.5566</v>
      </c>
      <c r="H265">
        <v>769.39779999999996</v>
      </c>
      <c r="I265">
        <v>758.0068</v>
      </c>
      <c r="J265">
        <v>783.92</v>
      </c>
      <c r="K265">
        <v>661.4058</v>
      </c>
      <c r="L265">
        <v>626.29340000000002</v>
      </c>
      <c r="M265">
        <v>565.71370000000002</v>
      </c>
      <c r="P265">
        <f t="shared" si="22"/>
        <v>192.11770000000001</v>
      </c>
      <c r="Q265" s="173">
        <f t="shared" si="23"/>
        <v>0.17321916047569663</v>
      </c>
      <c r="T265" s="205">
        <v>44183</v>
      </c>
      <c r="U265" s="205"/>
      <c r="V265">
        <f t="shared" si="20"/>
        <v>59.448063636363642</v>
      </c>
      <c r="W265">
        <f t="shared" si="20"/>
        <v>79.776363636363627</v>
      </c>
      <c r="X265">
        <f t="shared" si="20"/>
        <v>90.359090909090909</v>
      </c>
      <c r="Y265">
        <f t="shared" si="20"/>
        <v>72.893845454545456</v>
      </c>
      <c r="Z265">
        <f t="shared" si="20"/>
        <v>68.686963636363643</v>
      </c>
      <c r="AA265">
        <f t="shared" si="20"/>
        <v>69.945254545454546</v>
      </c>
      <c r="AB265">
        <f t="shared" si="21"/>
        <v>68.909709090909089</v>
      </c>
      <c r="AC265">
        <f t="shared" si="21"/>
        <v>71.265454545454546</v>
      </c>
      <c r="AD265">
        <f t="shared" si="21"/>
        <v>60.127800000000001</v>
      </c>
      <c r="AE265">
        <f t="shared" si="21"/>
        <v>56.935763636363639</v>
      </c>
      <c r="AF265">
        <f t="shared" si="21"/>
        <v>51.428518181818184</v>
      </c>
    </row>
    <row r="266" spans="1:32">
      <c r="A266" s="205">
        <v>44184</v>
      </c>
      <c r="C266" s="258">
        <v>648.94500000000005</v>
      </c>
      <c r="D266" s="258">
        <v>874.8</v>
      </c>
      <c r="E266">
        <v>993.19529999999997</v>
      </c>
      <c r="F266">
        <v>795.94889999999998</v>
      </c>
      <c r="G266">
        <v>747.67110000000002</v>
      </c>
      <c r="H266">
        <v>761.98270000000002</v>
      </c>
      <c r="I266">
        <v>756.61270000000002</v>
      </c>
      <c r="J266">
        <v>780.7568</v>
      </c>
      <c r="K266">
        <v>657.82899999999995</v>
      </c>
      <c r="L266">
        <v>622.54129999999998</v>
      </c>
      <c r="M266">
        <v>562.45439999999996</v>
      </c>
      <c r="P266">
        <f t="shared" si="22"/>
        <v>197.24639999999999</v>
      </c>
      <c r="Q266" s="173">
        <f t="shared" si="23"/>
        <v>0.17784335235563117</v>
      </c>
      <c r="T266" s="205">
        <v>44184</v>
      </c>
      <c r="U266" s="205"/>
      <c r="V266">
        <f t="shared" si="20"/>
        <v>58.995000000000005</v>
      </c>
      <c r="W266">
        <f t="shared" si="20"/>
        <v>79.527272727272717</v>
      </c>
      <c r="X266">
        <f t="shared" si="20"/>
        <v>90.290481818181817</v>
      </c>
      <c r="Y266">
        <f t="shared" si="20"/>
        <v>72.358990909090906</v>
      </c>
      <c r="Z266">
        <f t="shared" si="20"/>
        <v>67.970100000000002</v>
      </c>
      <c r="AA266">
        <f t="shared" si="20"/>
        <v>69.27115454545455</v>
      </c>
      <c r="AB266">
        <f t="shared" si="21"/>
        <v>68.782972727272735</v>
      </c>
      <c r="AC266">
        <f t="shared" si="21"/>
        <v>70.977890909090902</v>
      </c>
      <c r="AD266">
        <f t="shared" si="21"/>
        <v>59.80263636363636</v>
      </c>
      <c r="AE266">
        <f t="shared" si="21"/>
        <v>56.594663636363634</v>
      </c>
      <c r="AF266">
        <f t="shared" si="21"/>
        <v>51.132218181818182</v>
      </c>
    </row>
    <row r="267" spans="1:32">
      <c r="A267" s="205">
        <v>44185</v>
      </c>
      <c r="C267" s="258">
        <v>641.12199999999996</v>
      </c>
      <c r="D267" s="258">
        <v>871.69</v>
      </c>
      <c r="E267">
        <v>992.60559999999998</v>
      </c>
      <c r="F267">
        <v>790.60940000000005</v>
      </c>
      <c r="G267">
        <v>740.27099999999996</v>
      </c>
      <c r="H267">
        <v>754.03430000000003</v>
      </c>
      <c r="I267">
        <v>755.37490000000003</v>
      </c>
      <c r="J267">
        <v>777.69730000000004</v>
      </c>
      <c r="K267">
        <v>654.35350000000005</v>
      </c>
      <c r="L267">
        <v>618.899</v>
      </c>
      <c r="M267">
        <v>559.02260000000001</v>
      </c>
      <c r="P267">
        <f t="shared" si="22"/>
        <v>201.99619999999993</v>
      </c>
      <c r="Q267" s="173">
        <f t="shared" si="23"/>
        <v>0.18212591647349982</v>
      </c>
      <c r="T267" s="205">
        <v>44185</v>
      </c>
      <c r="U267" s="205"/>
      <c r="V267">
        <f t="shared" si="20"/>
        <v>58.283818181818177</v>
      </c>
      <c r="W267">
        <f t="shared" si="20"/>
        <v>79.24454545454546</v>
      </c>
      <c r="X267">
        <f t="shared" si="20"/>
        <v>90.236872727272726</v>
      </c>
      <c r="Y267">
        <f t="shared" si="20"/>
        <v>71.873581818181819</v>
      </c>
      <c r="Z267">
        <f t="shared" si="20"/>
        <v>67.297363636363627</v>
      </c>
      <c r="AA267">
        <f t="shared" si="20"/>
        <v>68.548572727272727</v>
      </c>
      <c r="AB267">
        <f t="shared" si="21"/>
        <v>68.670445454545458</v>
      </c>
      <c r="AC267">
        <f t="shared" si="21"/>
        <v>70.699754545454553</v>
      </c>
      <c r="AD267">
        <f t="shared" si="21"/>
        <v>59.486681818181822</v>
      </c>
      <c r="AE267">
        <f t="shared" si="21"/>
        <v>56.263545454545458</v>
      </c>
      <c r="AF267">
        <f t="shared" si="21"/>
        <v>50.820236363636361</v>
      </c>
    </row>
    <row r="268" spans="1:32">
      <c r="A268" s="205">
        <v>44186</v>
      </c>
      <c r="C268" s="258">
        <v>632.44839999999999</v>
      </c>
      <c r="D268" s="258">
        <v>867.42</v>
      </c>
      <c r="E268">
        <v>992.93190000000004</v>
      </c>
      <c r="F268">
        <v>787.16070000000002</v>
      </c>
      <c r="G268">
        <v>734.06079999999997</v>
      </c>
      <c r="H268">
        <v>747.00239999999997</v>
      </c>
      <c r="I268">
        <v>752.80110000000002</v>
      </c>
      <c r="J268">
        <v>774.67449999999997</v>
      </c>
      <c r="K268">
        <v>652.28660000000002</v>
      </c>
      <c r="L268">
        <v>613.88300000000004</v>
      </c>
      <c r="M268">
        <v>555.71370000000002</v>
      </c>
      <c r="P268">
        <f t="shared" si="22"/>
        <v>205.77120000000002</v>
      </c>
      <c r="Q268" s="173">
        <f t="shared" si="23"/>
        <v>0.18552957126842903</v>
      </c>
      <c r="T268" s="205">
        <v>44186</v>
      </c>
      <c r="U268" s="205"/>
      <c r="V268">
        <f t="shared" si="20"/>
        <v>57.495309090909089</v>
      </c>
      <c r="W268">
        <f t="shared" si="20"/>
        <v>78.856363636363639</v>
      </c>
      <c r="X268">
        <f t="shared" si="20"/>
        <v>90.266536363636362</v>
      </c>
      <c r="Y268">
        <f t="shared" si="20"/>
        <v>71.560063636363637</v>
      </c>
      <c r="Z268">
        <f t="shared" si="20"/>
        <v>66.732799999999997</v>
      </c>
      <c r="AA268">
        <f t="shared" si="20"/>
        <v>67.90930909090909</v>
      </c>
      <c r="AB268">
        <f t="shared" si="21"/>
        <v>68.436463636363641</v>
      </c>
      <c r="AC268">
        <f t="shared" si="21"/>
        <v>70.42495454545454</v>
      </c>
      <c r="AD268">
        <f t="shared" si="21"/>
        <v>59.298781818181823</v>
      </c>
      <c r="AE268">
        <f t="shared" si="21"/>
        <v>55.807545454545455</v>
      </c>
      <c r="AF268">
        <f t="shared" si="21"/>
        <v>50.519427272727278</v>
      </c>
    </row>
    <row r="269" spans="1:32">
      <c r="A269" s="205">
        <v>44187</v>
      </c>
      <c r="C269" s="258">
        <v>622.9796</v>
      </c>
      <c r="D269" s="258">
        <v>863.76</v>
      </c>
      <c r="E269">
        <v>993.30070000000001</v>
      </c>
      <c r="F269">
        <v>785.16690000000006</v>
      </c>
      <c r="G269">
        <v>729.39790000000005</v>
      </c>
      <c r="H269">
        <v>740.55280000000005</v>
      </c>
      <c r="I269">
        <v>750.6934</v>
      </c>
      <c r="J269">
        <v>771.17639999999994</v>
      </c>
      <c r="K269">
        <v>650.61170000000004</v>
      </c>
      <c r="L269">
        <v>611.20659999999998</v>
      </c>
      <c r="M269">
        <v>553.13490000000002</v>
      </c>
      <c r="P269">
        <f t="shared" si="22"/>
        <v>208.13379999999995</v>
      </c>
      <c r="Q269" s="173">
        <f t="shared" si="23"/>
        <v>0.18765976327332951</v>
      </c>
      <c r="T269" s="205">
        <v>44187</v>
      </c>
      <c r="U269" s="205"/>
      <c r="V269">
        <f t="shared" si="20"/>
        <v>56.634509090909091</v>
      </c>
      <c r="W269">
        <f t="shared" si="20"/>
        <v>78.523636363636356</v>
      </c>
      <c r="X269">
        <f t="shared" si="20"/>
        <v>90.300063636363632</v>
      </c>
      <c r="Y269">
        <f t="shared" si="20"/>
        <v>71.378809090909101</v>
      </c>
      <c r="Z269">
        <f t="shared" si="20"/>
        <v>66.308900000000008</v>
      </c>
      <c r="AA269">
        <f t="shared" si="20"/>
        <v>67.322981818181816</v>
      </c>
      <c r="AB269">
        <f t="shared" si="21"/>
        <v>68.244854545454544</v>
      </c>
      <c r="AC269">
        <f t="shared" si="21"/>
        <v>70.106945454545453</v>
      </c>
      <c r="AD269">
        <f t="shared" si="21"/>
        <v>59.146518181818188</v>
      </c>
      <c r="AE269">
        <f t="shared" si="21"/>
        <v>55.564236363636361</v>
      </c>
      <c r="AF269">
        <f t="shared" si="21"/>
        <v>50.284990909090908</v>
      </c>
    </row>
    <row r="270" spans="1:32">
      <c r="A270" s="205">
        <v>44188</v>
      </c>
      <c r="C270" s="258">
        <v>616.07140000000004</v>
      </c>
      <c r="D270" s="258">
        <v>861.11</v>
      </c>
      <c r="E270">
        <v>993.29790000000003</v>
      </c>
      <c r="F270">
        <v>782.99450000000002</v>
      </c>
      <c r="G270">
        <v>726.95050000000003</v>
      </c>
      <c r="H270">
        <v>735.22580000000005</v>
      </c>
      <c r="I270">
        <v>748.60659999999996</v>
      </c>
      <c r="J270">
        <v>768.48620000000005</v>
      </c>
      <c r="K270">
        <v>648.92920000000004</v>
      </c>
      <c r="L270">
        <v>608.93889999999999</v>
      </c>
      <c r="M270">
        <v>551.40070000000003</v>
      </c>
      <c r="P270">
        <f t="shared" si="22"/>
        <v>210.30340000000001</v>
      </c>
      <c r="Q270" s="173">
        <f t="shared" si="23"/>
        <v>0.18961594060924433</v>
      </c>
      <c r="T270" s="205">
        <v>44188</v>
      </c>
      <c r="U270" s="205"/>
      <c r="V270">
        <f t="shared" si="20"/>
        <v>56.006490909090914</v>
      </c>
      <c r="W270">
        <f t="shared" si="20"/>
        <v>78.282727272727271</v>
      </c>
      <c r="X270">
        <f t="shared" si="20"/>
        <v>90.299809090909093</v>
      </c>
      <c r="Y270">
        <f t="shared" si="20"/>
        <v>71.181318181818185</v>
      </c>
      <c r="Z270">
        <f t="shared" si="20"/>
        <v>66.0864090909091</v>
      </c>
      <c r="AA270">
        <f t="shared" si="20"/>
        <v>66.838709090909092</v>
      </c>
      <c r="AB270">
        <f t="shared" si="21"/>
        <v>68.055145454545453</v>
      </c>
      <c r="AC270">
        <f t="shared" si="21"/>
        <v>69.862381818181817</v>
      </c>
      <c r="AD270">
        <f t="shared" si="21"/>
        <v>58.993563636363639</v>
      </c>
      <c r="AE270">
        <f t="shared" si="21"/>
        <v>55.358081818181816</v>
      </c>
      <c r="AF270">
        <f t="shared" si="21"/>
        <v>50.127336363636367</v>
      </c>
    </row>
    <row r="271" spans="1:32">
      <c r="A271" s="205">
        <v>44189</v>
      </c>
      <c r="C271" s="258">
        <v>612.33690000000001</v>
      </c>
      <c r="D271" s="258">
        <v>859</v>
      </c>
      <c r="E271">
        <v>993.32169999999996</v>
      </c>
      <c r="F271">
        <v>780.36369999999999</v>
      </c>
      <c r="G271">
        <v>725.29309999999998</v>
      </c>
      <c r="H271">
        <v>732.42190000000005</v>
      </c>
      <c r="I271">
        <v>747.13940000000002</v>
      </c>
      <c r="J271">
        <v>766.34370000000001</v>
      </c>
      <c r="K271">
        <v>648.01179999999999</v>
      </c>
      <c r="L271">
        <v>607.03700000000003</v>
      </c>
      <c r="M271">
        <v>549.53139999999996</v>
      </c>
      <c r="P271">
        <f t="shared" si="22"/>
        <v>212.95799999999997</v>
      </c>
      <c r="Q271" s="173">
        <f t="shared" si="23"/>
        <v>0.19200940869364663</v>
      </c>
      <c r="T271" s="205">
        <v>44189</v>
      </c>
      <c r="U271" s="205"/>
      <c r="V271">
        <f t="shared" si="20"/>
        <v>55.666990909090913</v>
      </c>
      <c r="W271">
        <f t="shared" si="20"/>
        <v>78.090909090909093</v>
      </c>
      <c r="X271">
        <f t="shared" si="20"/>
        <v>90.301972727272727</v>
      </c>
      <c r="Y271">
        <f t="shared" si="20"/>
        <v>70.942154545454542</v>
      </c>
      <c r="Z271">
        <f t="shared" si="20"/>
        <v>65.935736363636366</v>
      </c>
      <c r="AA271">
        <f t="shared" si="20"/>
        <v>66.583809090909099</v>
      </c>
      <c r="AB271">
        <f t="shared" si="21"/>
        <v>67.921763636363636</v>
      </c>
      <c r="AC271">
        <f t="shared" si="21"/>
        <v>69.667609090909096</v>
      </c>
      <c r="AD271">
        <f t="shared" si="21"/>
        <v>58.910163636363635</v>
      </c>
      <c r="AE271">
        <f t="shared" si="21"/>
        <v>55.185181818181825</v>
      </c>
      <c r="AF271">
        <f t="shared" si="21"/>
        <v>49.9574</v>
      </c>
    </row>
    <row r="272" spans="1:32">
      <c r="A272" s="205">
        <v>44190</v>
      </c>
      <c r="C272" s="258">
        <v>609.50530000000003</v>
      </c>
      <c r="D272" s="258">
        <v>854.98</v>
      </c>
      <c r="E272">
        <v>993.39610000000005</v>
      </c>
      <c r="F272">
        <v>778.13459999999998</v>
      </c>
      <c r="G272">
        <v>723.89819999999997</v>
      </c>
      <c r="H272">
        <v>730.98649999999998</v>
      </c>
      <c r="I272">
        <v>745.99040000000002</v>
      </c>
      <c r="J272">
        <v>764.18100000000004</v>
      </c>
      <c r="K272">
        <v>647.61120000000005</v>
      </c>
      <c r="L272">
        <v>605.71429999999998</v>
      </c>
      <c r="M272">
        <v>548.31269999999995</v>
      </c>
      <c r="P272">
        <f t="shared" si="22"/>
        <v>215.26150000000007</v>
      </c>
      <c r="Q272" s="173">
        <f t="shared" si="23"/>
        <v>0.19408631434136042</v>
      </c>
      <c r="T272" s="205">
        <v>44190</v>
      </c>
      <c r="U272" s="205"/>
      <c r="V272">
        <f t="shared" si="20"/>
        <v>55.409572727272732</v>
      </c>
      <c r="W272">
        <f t="shared" si="20"/>
        <v>77.725454545454554</v>
      </c>
      <c r="X272">
        <f t="shared" si="20"/>
        <v>90.30873636363637</v>
      </c>
      <c r="Y272">
        <f t="shared" si="20"/>
        <v>70.739509090909095</v>
      </c>
      <c r="Z272">
        <f t="shared" si="20"/>
        <v>65.808927272727274</v>
      </c>
      <c r="AA272">
        <f t="shared" si="20"/>
        <v>66.453318181818176</v>
      </c>
      <c r="AB272">
        <f t="shared" si="21"/>
        <v>67.817309090909092</v>
      </c>
      <c r="AC272">
        <f t="shared" si="21"/>
        <v>69.471000000000004</v>
      </c>
      <c r="AD272">
        <f t="shared" si="21"/>
        <v>58.873745454545457</v>
      </c>
      <c r="AE272">
        <f t="shared" si="21"/>
        <v>55.064936363636363</v>
      </c>
      <c r="AF272">
        <f t="shared" si="21"/>
        <v>49.846609090909084</v>
      </c>
    </row>
    <row r="273" spans="1:32">
      <c r="A273" s="205">
        <v>44191</v>
      </c>
      <c r="C273" s="258">
        <v>605.87210000000005</v>
      </c>
      <c r="D273" s="258">
        <v>853.04</v>
      </c>
      <c r="E273">
        <v>992.97050000000002</v>
      </c>
      <c r="F273">
        <v>775.04589999999996</v>
      </c>
      <c r="G273">
        <v>721.63329999999996</v>
      </c>
      <c r="H273">
        <v>728.5607</v>
      </c>
      <c r="I273">
        <v>745.15219999999999</v>
      </c>
      <c r="J273">
        <v>761.00429999999994</v>
      </c>
      <c r="K273">
        <v>646.89739999999995</v>
      </c>
      <c r="L273">
        <v>604.50070000000005</v>
      </c>
      <c r="M273">
        <v>546.9588</v>
      </c>
      <c r="P273">
        <f t="shared" si="22"/>
        <v>217.92460000000005</v>
      </c>
      <c r="Q273" s="173">
        <f t="shared" si="23"/>
        <v>0.19648744628424139</v>
      </c>
      <c r="T273" s="205">
        <v>44191</v>
      </c>
      <c r="U273" s="205"/>
      <c r="V273">
        <f t="shared" ref="V273:AF310" si="24">C273/11</f>
        <v>55.079281818181819</v>
      </c>
      <c r="W273">
        <f t="shared" si="24"/>
        <v>77.549090909090907</v>
      </c>
      <c r="X273">
        <f t="shared" si="24"/>
        <v>90.270045454545453</v>
      </c>
      <c r="Y273">
        <f t="shared" si="24"/>
        <v>70.458718181818185</v>
      </c>
      <c r="Z273">
        <f t="shared" si="24"/>
        <v>65.603027272727275</v>
      </c>
      <c r="AA273">
        <f t="shared" si="24"/>
        <v>66.232790909090909</v>
      </c>
      <c r="AB273">
        <f t="shared" si="21"/>
        <v>67.741109090909092</v>
      </c>
      <c r="AC273">
        <f t="shared" si="21"/>
        <v>69.182209090909083</v>
      </c>
      <c r="AD273">
        <f t="shared" si="21"/>
        <v>58.808854545454544</v>
      </c>
      <c r="AE273">
        <f t="shared" si="21"/>
        <v>54.954609090909095</v>
      </c>
      <c r="AF273">
        <f t="shared" si="21"/>
        <v>49.723527272727274</v>
      </c>
    </row>
    <row r="274" spans="1:32">
      <c r="A274" s="205">
        <v>44192</v>
      </c>
      <c r="C274" s="258">
        <v>602.49270000000001</v>
      </c>
      <c r="D274" s="258">
        <v>848.89</v>
      </c>
      <c r="E274">
        <v>991.29060000000004</v>
      </c>
      <c r="F274">
        <v>770.84640000000002</v>
      </c>
      <c r="G274">
        <v>716.76099999999997</v>
      </c>
      <c r="H274">
        <v>723.83609999999999</v>
      </c>
      <c r="I274">
        <v>743.67679999999996</v>
      </c>
      <c r="J274">
        <v>756.52250000000004</v>
      </c>
      <c r="K274">
        <v>645.86059999999998</v>
      </c>
      <c r="L274">
        <v>602.9212</v>
      </c>
      <c r="M274">
        <v>545.26120000000003</v>
      </c>
      <c r="P274">
        <f t="shared" si="22"/>
        <v>220.44420000000002</v>
      </c>
      <c r="Q274" s="173">
        <f t="shared" si="23"/>
        <v>0.19875919426339458</v>
      </c>
      <c r="T274" s="205">
        <v>44192</v>
      </c>
      <c r="U274" s="205"/>
      <c r="V274">
        <f t="shared" si="24"/>
        <v>54.77206363636364</v>
      </c>
      <c r="W274">
        <f t="shared" si="24"/>
        <v>77.171818181818182</v>
      </c>
      <c r="X274">
        <f t="shared" si="24"/>
        <v>90.11732727272728</v>
      </c>
      <c r="Y274">
        <f t="shared" si="24"/>
        <v>70.076945454545452</v>
      </c>
      <c r="Z274">
        <f t="shared" si="24"/>
        <v>65.160090909090911</v>
      </c>
      <c r="AA274">
        <f t="shared" si="24"/>
        <v>65.803281818181816</v>
      </c>
      <c r="AB274">
        <f t="shared" si="21"/>
        <v>67.606981818181808</v>
      </c>
      <c r="AC274">
        <f t="shared" si="21"/>
        <v>68.774772727272733</v>
      </c>
      <c r="AD274">
        <f t="shared" si="21"/>
        <v>58.714599999999997</v>
      </c>
      <c r="AE274">
        <f t="shared" si="21"/>
        <v>54.811018181818184</v>
      </c>
      <c r="AF274">
        <f t="shared" si="21"/>
        <v>49.569200000000002</v>
      </c>
    </row>
    <row r="275" spans="1:32">
      <c r="A275" s="205">
        <v>44193</v>
      </c>
      <c r="C275" s="258">
        <v>599.83169999999996</v>
      </c>
      <c r="D275" s="258">
        <v>843.29</v>
      </c>
      <c r="E275">
        <v>989.28409999999997</v>
      </c>
      <c r="F275">
        <v>766.93989999999997</v>
      </c>
      <c r="G275">
        <v>711.69970000000001</v>
      </c>
      <c r="H275">
        <v>718.31550000000004</v>
      </c>
      <c r="I275">
        <v>740.9828</v>
      </c>
      <c r="J275">
        <v>751.11109999999996</v>
      </c>
      <c r="K275">
        <v>644.93579999999997</v>
      </c>
      <c r="L275">
        <v>601.51930000000004</v>
      </c>
      <c r="M275">
        <v>543.61649999999997</v>
      </c>
      <c r="P275">
        <f t="shared" si="22"/>
        <v>222.3442</v>
      </c>
      <c r="Q275" s="173">
        <f t="shared" si="23"/>
        <v>0.2004722920409748</v>
      </c>
      <c r="T275" s="205">
        <v>44193</v>
      </c>
      <c r="U275" s="205"/>
      <c r="V275">
        <f t="shared" si="24"/>
        <v>54.530154545454543</v>
      </c>
      <c r="W275">
        <f t="shared" si="24"/>
        <v>76.662727272727267</v>
      </c>
      <c r="X275">
        <f t="shared" si="24"/>
        <v>89.934918181818176</v>
      </c>
      <c r="Y275">
        <f t="shared" si="24"/>
        <v>69.72180909090909</v>
      </c>
      <c r="Z275">
        <f t="shared" si="24"/>
        <v>64.699972727272723</v>
      </c>
      <c r="AA275">
        <f t="shared" si="24"/>
        <v>65.30140909090909</v>
      </c>
      <c r="AB275">
        <f t="shared" si="21"/>
        <v>67.362072727272732</v>
      </c>
      <c r="AC275">
        <f t="shared" si="21"/>
        <v>68.282827272727275</v>
      </c>
      <c r="AD275">
        <f t="shared" si="21"/>
        <v>58.630527272727271</v>
      </c>
      <c r="AE275">
        <f t="shared" si="21"/>
        <v>54.683572727272733</v>
      </c>
      <c r="AF275">
        <f t="shared" si="21"/>
        <v>49.419681818181814</v>
      </c>
    </row>
    <row r="276" spans="1:32">
      <c r="A276" s="205">
        <v>44194</v>
      </c>
      <c r="C276" s="258">
        <v>598.73699999999997</v>
      </c>
      <c r="D276" s="258">
        <v>837.63</v>
      </c>
      <c r="E276">
        <v>986.76980000000003</v>
      </c>
      <c r="F276">
        <v>764.64290000000005</v>
      </c>
      <c r="G276">
        <v>706.92639999999994</v>
      </c>
      <c r="H276">
        <v>712.11279999999999</v>
      </c>
      <c r="I276">
        <v>737.86829999999998</v>
      </c>
      <c r="J276">
        <v>744.32010000000002</v>
      </c>
      <c r="K276">
        <v>643.89409999999998</v>
      </c>
      <c r="L276">
        <v>600.1943</v>
      </c>
      <c r="M276">
        <v>541.75120000000004</v>
      </c>
      <c r="P276">
        <f t="shared" si="22"/>
        <v>222.12689999999998</v>
      </c>
      <c r="Q276" s="173">
        <f t="shared" si="23"/>
        <v>0.20027636775304417</v>
      </c>
      <c r="T276" s="205">
        <v>44194</v>
      </c>
      <c r="U276" s="205"/>
      <c r="V276">
        <f t="shared" si="24"/>
        <v>54.43063636363636</v>
      </c>
      <c r="W276">
        <f t="shared" si="24"/>
        <v>76.148181818181811</v>
      </c>
      <c r="X276">
        <f t="shared" si="24"/>
        <v>89.706345454545456</v>
      </c>
      <c r="Y276">
        <f t="shared" si="24"/>
        <v>69.512990909090917</v>
      </c>
      <c r="Z276">
        <f t="shared" si="24"/>
        <v>64.26603636363636</v>
      </c>
      <c r="AA276">
        <f t="shared" si="24"/>
        <v>64.737527272727277</v>
      </c>
      <c r="AB276">
        <f t="shared" si="21"/>
        <v>67.078936363636359</v>
      </c>
      <c r="AC276">
        <f t="shared" si="21"/>
        <v>67.66546363636364</v>
      </c>
      <c r="AD276">
        <f t="shared" si="21"/>
        <v>58.535827272727268</v>
      </c>
      <c r="AE276">
        <f t="shared" si="21"/>
        <v>54.563118181818183</v>
      </c>
      <c r="AF276">
        <f t="shared" si="21"/>
        <v>49.250109090909092</v>
      </c>
    </row>
    <row r="277" spans="1:32">
      <c r="A277" s="205">
        <v>44195</v>
      </c>
      <c r="C277" s="258">
        <v>598.66099999999994</v>
      </c>
      <c r="D277" s="258">
        <v>831.98</v>
      </c>
      <c r="E277">
        <v>983.37779999999998</v>
      </c>
      <c r="F277">
        <v>763.13419999999996</v>
      </c>
      <c r="G277">
        <v>704.56600000000003</v>
      </c>
      <c r="H277">
        <v>705.88789999999995</v>
      </c>
      <c r="I277">
        <v>734.70489999999995</v>
      </c>
      <c r="J277">
        <v>738.0444</v>
      </c>
      <c r="K277">
        <v>643.33839999999998</v>
      </c>
      <c r="L277">
        <v>598.72519999999997</v>
      </c>
      <c r="M277">
        <v>539.89589999999998</v>
      </c>
      <c r="P277">
        <f t="shared" si="22"/>
        <v>220.24360000000001</v>
      </c>
      <c r="Q277" s="173">
        <f t="shared" si="23"/>
        <v>0.19857832720329849</v>
      </c>
      <c r="T277" s="205">
        <v>44195</v>
      </c>
      <c r="U277" s="205"/>
      <c r="V277">
        <f t="shared" si="24"/>
        <v>54.42372727272727</v>
      </c>
      <c r="W277">
        <f t="shared" si="24"/>
        <v>75.63454545454546</v>
      </c>
      <c r="X277">
        <f t="shared" si="24"/>
        <v>89.397981818181819</v>
      </c>
      <c r="Y277">
        <f t="shared" si="24"/>
        <v>69.375836363636367</v>
      </c>
      <c r="Z277">
        <f t="shared" si="24"/>
        <v>64.051454545454547</v>
      </c>
      <c r="AA277">
        <f t="shared" si="24"/>
        <v>64.171627272727264</v>
      </c>
      <c r="AB277">
        <f t="shared" si="21"/>
        <v>66.791354545454539</v>
      </c>
      <c r="AC277">
        <f t="shared" si="21"/>
        <v>67.094945454545453</v>
      </c>
      <c r="AD277">
        <f t="shared" si="21"/>
        <v>58.485309090909091</v>
      </c>
      <c r="AE277">
        <f t="shared" si="21"/>
        <v>54.429563636363632</v>
      </c>
      <c r="AF277">
        <f t="shared" si="21"/>
        <v>49.081445454545452</v>
      </c>
    </row>
    <row r="278" spans="1:32">
      <c r="A278" s="205">
        <v>44196</v>
      </c>
      <c r="C278" s="258">
        <v>600.27350000000001</v>
      </c>
      <c r="D278" s="258">
        <v>826.81</v>
      </c>
      <c r="E278">
        <v>980.29240000000004</v>
      </c>
      <c r="F278">
        <v>761.14210000000003</v>
      </c>
      <c r="G278">
        <v>703.40039999999999</v>
      </c>
      <c r="H278">
        <v>700.72260000000006</v>
      </c>
      <c r="I278">
        <v>736.47850000000005</v>
      </c>
      <c r="J278">
        <v>732.41510000000005</v>
      </c>
      <c r="K278">
        <v>641.82330000000002</v>
      </c>
      <c r="L278">
        <v>597.29359999999997</v>
      </c>
      <c r="M278">
        <v>538.61220000000003</v>
      </c>
      <c r="P278">
        <f t="shared" si="22"/>
        <v>219.15030000000002</v>
      </c>
      <c r="Q278" s="173">
        <f t="shared" si="23"/>
        <v>0.19759257467686245</v>
      </c>
      <c r="T278" s="205">
        <v>44196</v>
      </c>
      <c r="U278" s="205"/>
      <c r="V278">
        <f t="shared" si="24"/>
        <v>54.57031818181818</v>
      </c>
      <c r="W278">
        <f t="shared" si="24"/>
        <v>75.164545454545447</v>
      </c>
      <c r="X278">
        <f t="shared" si="24"/>
        <v>89.117490909090918</v>
      </c>
      <c r="Y278">
        <f t="shared" si="24"/>
        <v>69.194736363636366</v>
      </c>
      <c r="Z278">
        <f t="shared" si="24"/>
        <v>63.945490909090907</v>
      </c>
      <c r="AA278">
        <f t="shared" si="24"/>
        <v>63.702054545454551</v>
      </c>
      <c r="AB278">
        <f t="shared" si="21"/>
        <v>66.952590909090915</v>
      </c>
      <c r="AC278">
        <f t="shared" si="21"/>
        <v>66.583190909090916</v>
      </c>
      <c r="AD278">
        <f t="shared" si="21"/>
        <v>58.347572727272727</v>
      </c>
      <c r="AE278">
        <f t="shared" si="21"/>
        <v>54.299418181818176</v>
      </c>
      <c r="AF278">
        <f t="shared" si="21"/>
        <v>48.964745454545458</v>
      </c>
    </row>
    <row r="279" spans="1:32">
      <c r="A279" s="205">
        <v>44197</v>
      </c>
      <c r="C279" s="258">
        <v>601.40970000000004</v>
      </c>
      <c r="D279" s="258">
        <v>822.58</v>
      </c>
      <c r="E279">
        <v>977.43719999999996</v>
      </c>
      <c r="F279">
        <v>760.13019999999995</v>
      </c>
      <c r="G279">
        <v>701.26390000000004</v>
      </c>
      <c r="H279">
        <v>694.86109999999996</v>
      </c>
      <c r="I279">
        <v>733.35019999999997</v>
      </c>
      <c r="J279">
        <v>744.40980000000002</v>
      </c>
      <c r="K279">
        <v>641.02719999999999</v>
      </c>
      <c r="L279">
        <v>593.53129999999999</v>
      </c>
      <c r="M279">
        <v>554.98590000000002</v>
      </c>
      <c r="N279">
        <v>440.38690000000003</v>
      </c>
      <c r="P279">
        <f t="shared" si="22"/>
        <v>217.30700000000002</v>
      </c>
      <c r="Q279" s="173">
        <f t="shared" si="23"/>
        <v>0.19593059934348686</v>
      </c>
      <c r="T279" s="205">
        <v>44197</v>
      </c>
      <c r="U279" s="205"/>
      <c r="V279">
        <f t="shared" si="24"/>
        <v>54.673609090909096</v>
      </c>
      <c r="W279">
        <f t="shared" si="24"/>
        <v>74.78</v>
      </c>
      <c r="X279">
        <f t="shared" si="24"/>
        <v>88.857927272727267</v>
      </c>
      <c r="Y279">
        <f t="shared" si="24"/>
        <v>69.102745454545456</v>
      </c>
      <c r="Z279">
        <f t="shared" si="24"/>
        <v>63.751263636363639</v>
      </c>
      <c r="AA279">
        <f t="shared" si="24"/>
        <v>63.169190909090908</v>
      </c>
      <c r="AB279">
        <f t="shared" si="21"/>
        <v>66.668199999999999</v>
      </c>
      <c r="AC279">
        <f t="shared" si="21"/>
        <v>67.673618181818185</v>
      </c>
      <c r="AD279">
        <f t="shared" si="21"/>
        <v>58.275199999999998</v>
      </c>
      <c r="AE279">
        <f t="shared" si="21"/>
        <v>53.957390909090911</v>
      </c>
      <c r="AF279">
        <f t="shared" si="21"/>
        <v>50.453263636363637</v>
      </c>
    </row>
    <row r="280" spans="1:32">
      <c r="A280" s="205">
        <v>44198</v>
      </c>
      <c r="C280" s="258">
        <v>602.84270000000004</v>
      </c>
      <c r="D280" s="258">
        <v>816.74</v>
      </c>
      <c r="E280">
        <v>971.84019999999998</v>
      </c>
      <c r="F280">
        <v>756.00080000000003</v>
      </c>
      <c r="G280">
        <v>697.69809999999995</v>
      </c>
      <c r="H280">
        <v>688.20780000000002</v>
      </c>
      <c r="I280">
        <v>729.58870000000002</v>
      </c>
      <c r="J280">
        <v>739.51829999999995</v>
      </c>
      <c r="K280">
        <v>639.50840000000005</v>
      </c>
      <c r="L280">
        <v>590.21690000000001</v>
      </c>
      <c r="M280">
        <v>554.39480000000003</v>
      </c>
      <c r="N280">
        <v>438.43979999999999</v>
      </c>
      <c r="P280">
        <f t="shared" si="22"/>
        <v>215.83939999999996</v>
      </c>
      <c r="Q280" s="173">
        <f t="shared" si="23"/>
        <v>0.19460736655486749</v>
      </c>
      <c r="T280" s="205">
        <v>44198</v>
      </c>
      <c r="U280" s="205"/>
      <c r="V280">
        <f t="shared" si="24"/>
        <v>54.803881818181821</v>
      </c>
      <c r="W280">
        <f t="shared" si="24"/>
        <v>74.24909090909091</v>
      </c>
      <c r="X280">
        <f t="shared" si="24"/>
        <v>88.349109090909096</v>
      </c>
      <c r="Y280">
        <f t="shared" si="24"/>
        <v>68.727345454545457</v>
      </c>
      <c r="Z280">
        <f t="shared" si="24"/>
        <v>63.427099999999996</v>
      </c>
      <c r="AA280">
        <f t="shared" si="24"/>
        <v>62.564345454545453</v>
      </c>
      <c r="AB280">
        <f t="shared" si="21"/>
        <v>66.326245454545457</v>
      </c>
      <c r="AC280">
        <f t="shared" si="21"/>
        <v>67.228936363636365</v>
      </c>
      <c r="AD280">
        <f t="shared" si="21"/>
        <v>58.137127272727277</v>
      </c>
      <c r="AE280">
        <f t="shared" si="21"/>
        <v>53.656081818181818</v>
      </c>
      <c r="AF280">
        <f t="shared" si="21"/>
        <v>50.399527272727276</v>
      </c>
    </row>
    <row r="281" spans="1:32">
      <c r="A281" s="205">
        <v>44199</v>
      </c>
      <c r="C281" s="258">
        <v>601.26130000000001</v>
      </c>
      <c r="D281" s="258">
        <v>808.69</v>
      </c>
      <c r="E281">
        <v>967.62360000000001</v>
      </c>
      <c r="F281">
        <v>749.72289999999998</v>
      </c>
      <c r="G281">
        <v>693.59249999999997</v>
      </c>
      <c r="H281">
        <v>680.31230000000005</v>
      </c>
      <c r="I281">
        <v>725.35730000000001</v>
      </c>
      <c r="J281">
        <v>735.3039</v>
      </c>
      <c r="K281">
        <v>637.73400000000004</v>
      </c>
      <c r="L281">
        <v>586.94650000000001</v>
      </c>
      <c r="M281">
        <v>552.24509999999998</v>
      </c>
      <c r="N281">
        <v>435.32130000000001</v>
      </c>
      <c r="P281">
        <f t="shared" si="22"/>
        <v>217.90070000000003</v>
      </c>
      <c r="Q281" s="173">
        <f t="shared" si="23"/>
        <v>0.19646589731746023</v>
      </c>
      <c r="T281" s="205">
        <v>44199</v>
      </c>
      <c r="U281" s="205"/>
      <c r="V281">
        <f t="shared" si="24"/>
        <v>54.660118181818184</v>
      </c>
      <c r="W281">
        <f t="shared" si="24"/>
        <v>73.517272727272726</v>
      </c>
      <c r="X281">
        <f t="shared" si="24"/>
        <v>87.965781818181824</v>
      </c>
      <c r="Y281">
        <f t="shared" si="24"/>
        <v>68.156627272727278</v>
      </c>
      <c r="Z281">
        <f t="shared" si="24"/>
        <v>63.053863636363637</v>
      </c>
      <c r="AA281">
        <f t="shared" si="24"/>
        <v>61.846572727272729</v>
      </c>
      <c r="AB281">
        <f t="shared" si="21"/>
        <v>65.941572727272728</v>
      </c>
      <c r="AC281">
        <f t="shared" si="21"/>
        <v>66.845809090909086</v>
      </c>
      <c r="AD281">
        <f t="shared" si="21"/>
        <v>57.975818181818184</v>
      </c>
      <c r="AE281">
        <f t="shared" si="21"/>
        <v>53.358772727272729</v>
      </c>
      <c r="AF281">
        <f t="shared" si="21"/>
        <v>50.204099999999997</v>
      </c>
    </row>
    <row r="282" spans="1:32">
      <c r="A282" s="205">
        <v>44200</v>
      </c>
      <c r="C282" s="258">
        <v>598.62549999999999</v>
      </c>
      <c r="D282" s="258">
        <v>801.71</v>
      </c>
      <c r="E282">
        <v>963.56600000000003</v>
      </c>
      <c r="F282">
        <v>744.07590000000005</v>
      </c>
      <c r="G282">
        <v>689.84799999999996</v>
      </c>
      <c r="H282">
        <v>672.72439999999995</v>
      </c>
      <c r="I282">
        <v>719.32659999999998</v>
      </c>
      <c r="J282">
        <v>731.06500000000005</v>
      </c>
      <c r="K282">
        <v>636.33249999999998</v>
      </c>
      <c r="L282">
        <v>584.36389999999994</v>
      </c>
      <c r="M282">
        <v>550.0136</v>
      </c>
      <c r="N282">
        <v>431.59519999999998</v>
      </c>
      <c r="P282">
        <f t="shared" si="22"/>
        <v>219.49009999999998</v>
      </c>
      <c r="Q282" s="173">
        <f t="shared" si="23"/>
        <v>0.19789894868992652</v>
      </c>
      <c r="T282" s="205">
        <v>44200</v>
      </c>
      <c r="U282" s="205"/>
      <c r="V282">
        <f t="shared" si="24"/>
        <v>54.420499999999997</v>
      </c>
      <c r="W282">
        <f t="shared" si="24"/>
        <v>72.88272727272728</v>
      </c>
      <c r="X282">
        <f t="shared" si="24"/>
        <v>87.596909090909094</v>
      </c>
      <c r="Y282">
        <f t="shared" si="24"/>
        <v>67.643263636363642</v>
      </c>
      <c r="Z282">
        <f t="shared" si="24"/>
        <v>62.713454545454539</v>
      </c>
      <c r="AA282">
        <f t="shared" si="24"/>
        <v>61.156763636363628</v>
      </c>
      <c r="AB282">
        <f t="shared" si="21"/>
        <v>65.393327272727277</v>
      </c>
      <c r="AC282">
        <f t="shared" si="21"/>
        <v>66.460454545454553</v>
      </c>
      <c r="AD282">
        <f t="shared" si="21"/>
        <v>57.848409090909087</v>
      </c>
      <c r="AE282">
        <f t="shared" si="21"/>
        <v>53.123990909090907</v>
      </c>
      <c r="AF282">
        <f t="shared" si="21"/>
        <v>50.001236363636366</v>
      </c>
    </row>
    <row r="283" spans="1:32">
      <c r="A283" s="205">
        <v>44201</v>
      </c>
      <c r="C283" s="258">
        <v>594.27369999999996</v>
      </c>
      <c r="D283" s="258">
        <v>792.44</v>
      </c>
      <c r="E283">
        <v>956.88229999999999</v>
      </c>
      <c r="F283">
        <v>739.24969999999996</v>
      </c>
      <c r="G283">
        <v>686.08169999999996</v>
      </c>
      <c r="H283">
        <v>663.65239999999994</v>
      </c>
      <c r="I283">
        <v>713.30050000000006</v>
      </c>
      <c r="J283">
        <v>725.07389999999998</v>
      </c>
      <c r="K283">
        <v>634.952</v>
      </c>
      <c r="L283">
        <v>582.09820000000002</v>
      </c>
      <c r="M283">
        <v>547.88340000000005</v>
      </c>
      <c r="N283">
        <v>428.02760000000001</v>
      </c>
      <c r="P283">
        <f t="shared" si="22"/>
        <v>217.63260000000002</v>
      </c>
      <c r="Q283" s="173">
        <f t="shared" si="23"/>
        <v>0.19622417020473956</v>
      </c>
      <c r="T283" s="205">
        <v>44201</v>
      </c>
      <c r="U283" s="205"/>
      <c r="V283">
        <f t="shared" si="24"/>
        <v>54.024881818181818</v>
      </c>
      <c r="W283">
        <f t="shared" si="24"/>
        <v>72.040000000000006</v>
      </c>
      <c r="X283">
        <f t="shared" si="24"/>
        <v>86.9893</v>
      </c>
      <c r="Y283">
        <f t="shared" si="24"/>
        <v>67.204518181818173</v>
      </c>
      <c r="Z283">
        <f t="shared" si="24"/>
        <v>62.37106363636363</v>
      </c>
      <c r="AA283">
        <f t="shared" si="24"/>
        <v>60.332036363636355</v>
      </c>
      <c r="AB283">
        <f t="shared" si="21"/>
        <v>64.845500000000001</v>
      </c>
      <c r="AC283">
        <f t="shared" si="21"/>
        <v>65.915809090909093</v>
      </c>
      <c r="AD283">
        <f t="shared" si="21"/>
        <v>57.722909090909091</v>
      </c>
      <c r="AE283">
        <f t="shared" si="21"/>
        <v>52.918018181818184</v>
      </c>
      <c r="AF283">
        <f t="shared" si="21"/>
        <v>49.807581818181824</v>
      </c>
    </row>
    <row r="284" spans="1:32">
      <c r="A284" s="205">
        <v>44202</v>
      </c>
      <c r="C284" s="258">
        <v>589.95330000000001</v>
      </c>
      <c r="D284" s="258">
        <v>783.5</v>
      </c>
      <c r="E284">
        <v>951.02480000000003</v>
      </c>
      <c r="F284">
        <v>735.00509999999997</v>
      </c>
      <c r="G284">
        <v>682.87210000000005</v>
      </c>
      <c r="H284">
        <v>654.04390000000001</v>
      </c>
      <c r="I284">
        <v>707.79330000000004</v>
      </c>
      <c r="J284">
        <v>719.01610000000005</v>
      </c>
      <c r="K284">
        <v>633.06269999999995</v>
      </c>
      <c r="L284">
        <v>579.6019</v>
      </c>
      <c r="M284">
        <v>545.90790000000004</v>
      </c>
      <c r="N284">
        <v>426.09710000000001</v>
      </c>
      <c r="P284">
        <f t="shared" si="22"/>
        <v>216.01970000000006</v>
      </c>
      <c r="Q284" s="173">
        <f t="shared" si="23"/>
        <v>0.19476993051765584</v>
      </c>
      <c r="T284" s="205">
        <v>44202</v>
      </c>
      <c r="U284" s="205"/>
      <c r="V284">
        <f t="shared" si="24"/>
        <v>53.632118181818186</v>
      </c>
      <c r="W284">
        <f t="shared" si="24"/>
        <v>71.227272727272734</v>
      </c>
      <c r="X284">
        <f t="shared" si="24"/>
        <v>86.456800000000001</v>
      </c>
      <c r="Y284">
        <f t="shared" si="24"/>
        <v>66.818645454545447</v>
      </c>
      <c r="Z284">
        <f t="shared" si="24"/>
        <v>62.079281818181819</v>
      </c>
      <c r="AA284">
        <f t="shared" si="24"/>
        <v>59.458536363636362</v>
      </c>
      <c r="AB284">
        <f t="shared" si="21"/>
        <v>64.344845454545464</v>
      </c>
      <c r="AC284">
        <f t="shared" si="21"/>
        <v>65.365099999999998</v>
      </c>
      <c r="AD284">
        <f t="shared" si="21"/>
        <v>57.551154545454544</v>
      </c>
      <c r="AE284">
        <f t="shared" si="21"/>
        <v>52.691081818181821</v>
      </c>
      <c r="AF284">
        <f t="shared" si="21"/>
        <v>49.627990909090911</v>
      </c>
    </row>
    <row r="285" spans="1:32">
      <c r="A285" s="205">
        <v>44203</v>
      </c>
      <c r="C285" s="258">
        <v>584.00329999999997</v>
      </c>
      <c r="D285" s="258">
        <v>773.42</v>
      </c>
      <c r="E285">
        <v>944.95140000000004</v>
      </c>
      <c r="F285">
        <v>729.53369999999995</v>
      </c>
      <c r="G285">
        <v>678.59540000000004</v>
      </c>
      <c r="H285">
        <v>646.45839999999998</v>
      </c>
      <c r="I285">
        <v>702.07749999999999</v>
      </c>
      <c r="J285">
        <v>712.66200000000003</v>
      </c>
      <c r="K285">
        <v>630.85450000000003</v>
      </c>
      <c r="L285">
        <v>576.07370000000003</v>
      </c>
      <c r="M285">
        <v>544.15679999999998</v>
      </c>
      <c r="N285">
        <v>423.9436</v>
      </c>
      <c r="P285">
        <f t="shared" si="22"/>
        <v>215.41770000000008</v>
      </c>
      <c r="Q285" s="173">
        <f t="shared" si="23"/>
        <v>0.19422714901128571</v>
      </c>
      <c r="T285" s="205">
        <v>44203</v>
      </c>
      <c r="U285" s="205"/>
      <c r="V285">
        <f t="shared" si="24"/>
        <v>53.091209090909089</v>
      </c>
      <c r="W285">
        <f t="shared" si="24"/>
        <v>70.310909090909092</v>
      </c>
      <c r="X285">
        <f t="shared" si="24"/>
        <v>85.904672727272725</v>
      </c>
      <c r="Y285">
        <f t="shared" si="24"/>
        <v>66.321245454545448</v>
      </c>
      <c r="Z285">
        <f t="shared" si="24"/>
        <v>61.690490909090911</v>
      </c>
      <c r="AA285">
        <f t="shared" si="24"/>
        <v>58.768945454545452</v>
      </c>
      <c r="AB285">
        <f t="shared" si="21"/>
        <v>63.825227272727268</v>
      </c>
      <c r="AC285">
        <f t="shared" si="21"/>
        <v>64.787454545454551</v>
      </c>
      <c r="AD285">
        <f t="shared" si="21"/>
        <v>57.350409090909096</v>
      </c>
      <c r="AE285">
        <f t="shared" si="21"/>
        <v>52.370336363636369</v>
      </c>
      <c r="AF285">
        <f t="shared" si="21"/>
        <v>49.468799999999995</v>
      </c>
    </row>
    <row r="286" spans="1:32">
      <c r="A286" s="205">
        <v>44204</v>
      </c>
      <c r="C286" s="258">
        <v>579.46730000000002</v>
      </c>
      <c r="D286" s="258">
        <v>761.28</v>
      </c>
      <c r="E286">
        <v>938.83870000000002</v>
      </c>
      <c r="F286">
        <v>724.4819</v>
      </c>
      <c r="G286">
        <v>671.99890000000005</v>
      </c>
      <c r="H286">
        <v>638.94359999999995</v>
      </c>
      <c r="I286">
        <v>696.80939999999998</v>
      </c>
      <c r="J286">
        <v>706.99310000000003</v>
      </c>
      <c r="K286">
        <v>628.48270000000002</v>
      </c>
      <c r="L286">
        <v>572.37019999999995</v>
      </c>
      <c r="M286">
        <v>542.47590000000002</v>
      </c>
      <c r="N286">
        <v>422.565</v>
      </c>
      <c r="P286">
        <f t="shared" si="22"/>
        <v>214.35680000000002</v>
      </c>
      <c r="Q286" s="173">
        <f t="shared" si="23"/>
        <v>0.19327060931010942</v>
      </c>
      <c r="T286" s="205">
        <v>44204</v>
      </c>
      <c r="U286" s="205"/>
      <c r="V286">
        <f t="shared" si="24"/>
        <v>52.67884545454546</v>
      </c>
      <c r="W286">
        <f t="shared" si="24"/>
        <v>69.207272727272724</v>
      </c>
      <c r="X286">
        <f t="shared" si="24"/>
        <v>85.348972727272724</v>
      </c>
      <c r="Y286">
        <f t="shared" si="24"/>
        <v>65.861990909090906</v>
      </c>
      <c r="Z286">
        <f t="shared" si="24"/>
        <v>61.090809090909097</v>
      </c>
      <c r="AA286">
        <f t="shared" si="24"/>
        <v>58.085781818181815</v>
      </c>
      <c r="AB286">
        <f t="shared" si="21"/>
        <v>63.346309090909088</v>
      </c>
      <c r="AC286">
        <f t="shared" si="21"/>
        <v>64.272100000000009</v>
      </c>
      <c r="AD286">
        <f t="shared" si="21"/>
        <v>57.13479090909091</v>
      </c>
      <c r="AE286">
        <f t="shared" si="21"/>
        <v>52.033654545454539</v>
      </c>
      <c r="AF286">
        <f t="shared" si="21"/>
        <v>49.315990909090914</v>
      </c>
    </row>
    <row r="287" spans="1:32">
      <c r="A287" s="205">
        <v>44205</v>
      </c>
      <c r="C287" s="258">
        <v>574.69600000000003</v>
      </c>
      <c r="D287" s="258">
        <v>752.3</v>
      </c>
      <c r="E287">
        <v>933.2396</v>
      </c>
      <c r="F287">
        <v>718.94730000000004</v>
      </c>
      <c r="G287">
        <v>665.51</v>
      </c>
      <c r="H287">
        <v>630.3827</v>
      </c>
      <c r="I287">
        <v>692.89970000000005</v>
      </c>
      <c r="J287">
        <v>702.56370000000004</v>
      </c>
      <c r="K287">
        <v>626.22349999999994</v>
      </c>
      <c r="L287">
        <v>568.19349999999997</v>
      </c>
      <c r="M287">
        <v>539.86710000000005</v>
      </c>
      <c r="N287">
        <v>421.46170000000001</v>
      </c>
      <c r="P287">
        <f t="shared" si="22"/>
        <v>214.29229999999995</v>
      </c>
      <c r="Q287" s="173">
        <f t="shared" si="23"/>
        <v>0.19321245414871255</v>
      </c>
      <c r="T287" s="205">
        <v>44205</v>
      </c>
      <c r="U287" s="205"/>
      <c r="V287">
        <f t="shared" si="24"/>
        <v>52.245090909090912</v>
      </c>
      <c r="W287">
        <f t="shared" si="24"/>
        <v>68.390909090909091</v>
      </c>
      <c r="X287">
        <f t="shared" si="24"/>
        <v>84.839963636363635</v>
      </c>
      <c r="Y287">
        <f t="shared" si="24"/>
        <v>65.35884545454546</v>
      </c>
      <c r="Z287">
        <f t="shared" si="24"/>
        <v>60.50090909090909</v>
      </c>
      <c r="AA287">
        <f t="shared" si="24"/>
        <v>57.307518181818182</v>
      </c>
      <c r="AB287">
        <f t="shared" si="21"/>
        <v>62.990881818181826</v>
      </c>
      <c r="AC287">
        <f t="shared" si="21"/>
        <v>63.869427272727279</v>
      </c>
      <c r="AD287">
        <f t="shared" si="21"/>
        <v>56.929409090909083</v>
      </c>
      <c r="AE287">
        <f t="shared" si="21"/>
        <v>51.653954545454546</v>
      </c>
      <c r="AF287">
        <f t="shared" si="21"/>
        <v>49.078827272727274</v>
      </c>
    </row>
    <row r="288" spans="1:32">
      <c r="A288" s="205">
        <v>44206</v>
      </c>
      <c r="C288" s="258">
        <v>566.61040000000003</v>
      </c>
      <c r="D288" s="258">
        <v>743.81</v>
      </c>
      <c r="E288">
        <v>928.44410000000005</v>
      </c>
      <c r="F288">
        <v>712.52850000000001</v>
      </c>
      <c r="G288">
        <v>659.40539999999999</v>
      </c>
      <c r="H288">
        <v>621.95060000000001</v>
      </c>
      <c r="I288">
        <v>689.50080000000003</v>
      </c>
      <c r="J288">
        <v>699.51220000000001</v>
      </c>
      <c r="K288">
        <v>623.61609999999996</v>
      </c>
      <c r="L288">
        <v>563.96460000000002</v>
      </c>
      <c r="M288">
        <v>537.08079999999995</v>
      </c>
      <c r="N288">
        <v>419.0659</v>
      </c>
      <c r="P288">
        <f t="shared" si="22"/>
        <v>215.91560000000004</v>
      </c>
      <c r="Q288" s="173">
        <f t="shared" si="23"/>
        <v>0.19467607079205262</v>
      </c>
      <c r="T288" s="205">
        <v>44206</v>
      </c>
      <c r="U288" s="205"/>
      <c r="V288">
        <f t="shared" si="24"/>
        <v>51.510036363636367</v>
      </c>
      <c r="W288">
        <f t="shared" si="24"/>
        <v>67.6190909090909</v>
      </c>
      <c r="X288">
        <f t="shared" si="24"/>
        <v>84.404009090909099</v>
      </c>
      <c r="Y288">
        <f t="shared" si="24"/>
        <v>64.775318181818179</v>
      </c>
      <c r="Z288">
        <f t="shared" si="24"/>
        <v>59.945945454545452</v>
      </c>
      <c r="AA288">
        <f t="shared" si="24"/>
        <v>56.540963636363635</v>
      </c>
      <c r="AB288">
        <f t="shared" si="21"/>
        <v>62.68189090909091</v>
      </c>
      <c r="AC288">
        <f t="shared" si="21"/>
        <v>63.592018181818183</v>
      </c>
      <c r="AD288">
        <f t="shared" si="21"/>
        <v>56.692372727272726</v>
      </c>
      <c r="AE288">
        <f t="shared" si="21"/>
        <v>51.269509090909089</v>
      </c>
      <c r="AF288">
        <f t="shared" si="21"/>
        <v>48.825527272727271</v>
      </c>
    </row>
    <row r="289" spans="1:32">
      <c r="A289" s="205">
        <v>44207</v>
      </c>
      <c r="C289" s="258">
        <v>558.7088</v>
      </c>
      <c r="D289" s="258">
        <v>733.99</v>
      </c>
      <c r="E289">
        <v>923.61959999999999</v>
      </c>
      <c r="F289">
        <v>708.60159999999996</v>
      </c>
      <c r="G289">
        <v>653.10059999999999</v>
      </c>
      <c r="H289">
        <v>613.95069999999998</v>
      </c>
      <c r="I289">
        <v>684.75149999999996</v>
      </c>
      <c r="J289">
        <v>695.63750000000005</v>
      </c>
      <c r="K289">
        <v>621.52620000000002</v>
      </c>
      <c r="L289">
        <v>559.4289</v>
      </c>
      <c r="M289">
        <v>534.43349999999998</v>
      </c>
      <c r="N289">
        <v>416.79259999999999</v>
      </c>
      <c r="P289">
        <f t="shared" si="22"/>
        <v>215.01800000000003</v>
      </c>
      <c r="Q289" s="173">
        <f t="shared" si="23"/>
        <v>0.19386676733670735</v>
      </c>
      <c r="T289" s="205">
        <v>44207</v>
      </c>
      <c r="U289" s="205"/>
      <c r="V289">
        <f t="shared" si="24"/>
        <v>50.791709090909087</v>
      </c>
      <c r="W289">
        <f t="shared" si="24"/>
        <v>66.726363636363644</v>
      </c>
      <c r="X289">
        <f t="shared" si="24"/>
        <v>83.96541818181818</v>
      </c>
      <c r="Y289">
        <f t="shared" si="24"/>
        <v>64.418327272727268</v>
      </c>
      <c r="Z289">
        <f t="shared" si="24"/>
        <v>59.372781818181814</v>
      </c>
      <c r="AA289">
        <f t="shared" si="24"/>
        <v>55.813699999999997</v>
      </c>
      <c r="AB289">
        <f t="shared" si="21"/>
        <v>62.250136363636358</v>
      </c>
      <c r="AC289">
        <f t="shared" si="21"/>
        <v>63.239772727272729</v>
      </c>
      <c r="AD289">
        <f t="shared" si="21"/>
        <v>56.502381818181817</v>
      </c>
      <c r="AE289">
        <f t="shared" si="21"/>
        <v>50.857172727272726</v>
      </c>
      <c r="AF289">
        <f t="shared" si="21"/>
        <v>48.584863636363636</v>
      </c>
    </row>
    <row r="290" spans="1:32">
      <c r="A290" s="205">
        <v>44208</v>
      </c>
      <c r="C290" s="258">
        <v>550.50779999999997</v>
      </c>
      <c r="D290" s="258">
        <v>724.41</v>
      </c>
      <c r="E290">
        <v>918.92880000000002</v>
      </c>
      <c r="F290">
        <v>705.78160000000003</v>
      </c>
      <c r="G290">
        <v>646.84389999999996</v>
      </c>
      <c r="H290">
        <v>606.303</v>
      </c>
      <c r="I290">
        <v>680.42100000000005</v>
      </c>
      <c r="J290">
        <v>690.57899999999995</v>
      </c>
      <c r="K290">
        <v>619.38070000000005</v>
      </c>
      <c r="L290">
        <v>555.77970000000005</v>
      </c>
      <c r="M290">
        <v>531.79610000000002</v>
      </c>
      <c r="N290">
        <v>414.5883</v>
      </c>
      <c r="P290">
        <f t="shared" si="22"/>
        <v>213.1472</v>
      </c>
      <c r="Q290" s="173">
        <f t="shared" si="23"/>
        <v>0.19217999716707726</v>
      </c>
      <c r="T290" s="205">
        <v>44208</v>
      </c>
      <c r="U290" s="205"/>
      <c r="V290">
        <f t="shared" si="24"/>
        <v>50.046163636363637</v>
      </c>
      <c r="W290">
        <f t="shared" si="24"/>
        <v>65.855454545454549</v>
      </c>
      <c r="X290">
        <f t="shared" si="24"/>
        <v>83.538981818181824</v>
      </c>
      <c r="Y290">
        <f t="shared" si="24"/>
        <v>64.161963636363637</v>
      </c>
      <c r="Z290">
        <f t="shared" si="24"/>
        <v>58.803990909090906</v>
      </c>
      <c r="AA290">
        <f t="shared" si="24"/>
        <v>55.118454545454547</v>
      </c>
      <c r="AB290">
        <f t="shared" si="21"/>
        <v>61.856454545454547</v>
      </c>
      <c r="AC290">
        <f t="shared" si="21"/>
        <v>62.779909090909086</v>
      </c>
      <c r="AD290">
        <f t="shared" si="21"/>
        <v>56.307336363636367</v>
      </c>
      <c r="AE290">
        <f t="shared" si="21"/>
        <v>50.525427272727278</v>
      </c>
      <c r="AF290">
        <f t="shared" si="21"/>
        <v>48.345100000000002</v>
      </c>
    </row>
    <row r="291" spans="1:32">
      <c r="A291" s="205">
        <v>44209</v>
      </c>
      <c r="C291" s="258">
        <v>542.49670000000003</v>
      </c>
      <c r="D291" s="258">
        <v>715.35</v>
      </c>
      <c r="E291">
        <v>913.28729999999996</v>
      </c>
      <c r="F291">
        <v>703.91110000000003</v>
      </c>
      <c r="G291">
        <v>641.52940000000001</v>
      </c>
      <c r="H291">
        <v>598.55380000000002</v>
      </c>
      <c r="I291">
        <v>675.41160000000002</v>
      </c>
      <c r="J291">
        <v>685.62750000000005</v>
      </c>
      <c r="K291">
        <v>615.83309999999994</v>
      </c>
      <c r="L291">
        <v>551.92229999999995</v>
      </c>
      <c r="M291">
        <v>529.14170000000001</v>
      </c>
      <c r="N291">
        <v>412.60210000000001</v>
      </c>
      <c r="P291">
        <f t="shared" si="22"/>
        <v>209.37619999999993</v>
      </c>
      <c r="Q291" s="173">
        <f t="shared" si="23"/>
        <v>0.1887799488937851</v>
      </c>
      <c r="T291" s="205">
        <v>44209</v>
      </c>
      <c r="U291" s="205"/>
      <c r="V291">
        <f t="shared" si="24"/>
        <v>49.317881818181824</v>
      </c>
      <c r="W291">
        <f t="shared" si="24"/>
        <v>65.031818181818181</v>
      </c>
      <c r="X291">
        <f t="shared" si="24"/>
        <v>83.026118181818177</v>
      </c>
      <c r="Y291">
        <f t="shared" si="24"/>
        <v>63.991918181818185</v>
      </c>
      <c r="Z291">
        <f t="shared" si="24"/>
        <v>58.320854545454544</v>
      </c>
      <c r="AA291">
        <f t="shared" si="24"/>
        <v>54.413981818181817</v>
      </c>
      <c r="AB291">
        <f t="shared" si="21"/>
        <v>61.401054545454549</v>
      </c>
      <c r="AC291">
        <f t="shared" si="21"/>
        <v>62.329772727272733</v>
      </c>
      <c r="AD291">
        <f t="shared" si="21"/>
        <v>55.984827272727266</v>
      </c>
      <c r="AE291">
        <f t="shared" si="21"/>
        <v>50.17475454545454</v>
      </c>
      <c r="AF291">
        <f t="shared" si="21"/>
        <v>48.103790909090911</v>
      </c>
    </row>
    <row r="292" spans="1:32">
      <c r="A292" s="205">
        <v>44210</v>
      </c>
      <c r="C292" s="258">
        <v>534.46860000000004</v>
      </c>
      <c r="D292" s="258">
        <v>705.73</v>
      </c>
      <c r="E292">
        <v>907.36099999999999</v>
      </c>
      <c r="F292">
        <v>695.04539999999997</v>
      </c>
      <c r="G292">
        <v>636.19659999999999</v>
      </c>
      <c r="H292">
        <v>592.10919999999999</v>
      </c>
      <c r="I292">
        <v>669.31719999999996</v>
      </c>
      <c r="J292">
        <v>679.66589999999997</v>
      </c>
      <c r="K292">
        <v>612.02970000000005</v>
      </c>
      <c r="L292">
        <v>546.28160000000003</v>
      </c>
      <c r="M292">
        <v>526.89269999999999</v>
      </c>
      <c r="N292">
        <v>410.79489999999998</v>
      </c>
      <c r="P292">
        <f t="shared" si="22"/>
        <v>212.31560000000002</v>
      </c>
      <c r="Q292" s="173">
        <f t="shared" si="23"/>
        <v>0.19143020131874269</v>
      </c>
      <c r="T292" s="205">
        <v>44210</v>
      </c>
      <c r="U292" s="205"/>
      <c r="V292">
        <f t="shared" si="24"/>
        <v>48.588054545454547</v>
      </c>
      <c r="W292">
        <f t="shared" si="24"/>
        <v>64.157272727272726</v>
      </c>
      <c r="X292">
        <f t="shared" si="24"/>
        <v>82.487363636363639</v>
      </c>
      <c r="Y292">
        <f t="shared" si="24"/>
        <v>63.185945454545454</v>
      </c>
      <c r="Z292">
        <f t="shared" si="24"/>
        <v>57.836054545454544</v>
      </c>
      <c r="AA292">
        <f t="shared" si="24"/>
        <v>53.828109090909088</v>
      </c>
      <c r="AB292">
        <f t="shared" si="21"/>
        <v>60.847018181818179</v>
      </c>
      <c r="AC292">
        <f t="shared" si="21"/>
        <v>61.787809090909086</v>
      </c>
      <c r="AD292">
        <f t="shared" si="21"/>
        <v>55.639063636363637</v>
      </c>
      <c r="AE292">
        <f t="shared" si="21"/>
        <v>49.661963636363637</v>
      </c>
      <c r="AF292">
        <f t="shared" si="21"/>
        <v>47.899336363636365</v>
      </c>
    </row>
    <row r="293" spans="1:32">
      <c r="A293" s="205">
        <v>44211</v>
      </c>
      <c r="C293" s="258">
        <v>528.11009999999999</v>
      </c>
      <c r="D293" s="258">
        <v>695.28</v>
      </c>
      <c r="E293">
        <v>901.38959999999997</v>
      </c>
      <c r="F293">
        <v>686.61069999999995</v>
      </c>
      <c r="G293">
        <v>628.99639999999999</v>
      </c>
      <c r="H293">
        <v>585.64869999999996</v>
      </c>
      <c r="I293">
        <v>662.89300000000003</v>
      </c>
      <c r="J293">
        <v>674.45659999999998</v>
      </c>
      <c r="K293">
        <v>608.36980000000005</v>
      </c>
      <c r="L293">
        <v>540.35950000000003</v>
      </c>
      <c r="M293">
        <v>524.22130000000004</v>
      </c>
      <c r="N293">
        <v>409.86290000000002</v>
      </c>
      <c r="P293">
        <f t="shared" si="22"/>
        <v>214.77890000000002</v>
      </c>
      <c r="Q293" s="173">
        <f t="shared" si="23"/>
        <v>0.193651187505855</v>
      </c>
      <c r="T293" s="205">
        <v>44211</v>
      </c>
      <c r="U293" s="205"/>
      <c r="V293">
        <f t="shared" si="24"/>
        <v>48.010009090909087</v>
      </c>
      <c r="W293">
        <f t="shared" si="24"/>
        <v>63.207272727272724</v>
      </c>
      <c r="X293">
        <f t="shared" si="24"/>
        <v>81.944509090909094</v>
      </c>
      <c r="Y293">
        <f t="shared" si="24"/>
        <v>62.419154545454539</v>
      </c>
      <c r="Z293">
        <f t="shared" si="24"/>
        <v>57.181490909090911</v>
      </c>
      <c r="AA293">
        <f t="shared" si="24"/>
        <v>53.240790909090904</v>
      </c>
      <c r="AB293">
        <f t="shared" si="21"/>
        <v>60.263000000000005</v>
      </c>
      <c r="AC293">
        <f t="shared" si="21"/>
        <v>61.314236363636361</v>
      </c>
      <c r="AD293">
        <f t="shared" si="21"/>
        <v>55.306345454545458</v>
      </c>
      <c r="AE293">
        <f t="shared" si="21"/>
        <v>49.123590909090915</v>
      </c>
      <c r="AF293">
        <f t="shared" si="21"/>
        <v>47.656481818181824</v>
      </c>
    </row>
    <row r="294" spans="1:32">
      <c r="A294" s="205">
        <v>44212</v>
      </c>
      <c r="C294" s="258">
        <v>522.39949999999999</v>
      </c>
      <c r="D294" s="258">
        <v>686.51</v>
      </c>
      <c r="E294">
        <v>895.21</v>
      </c>
      <c r="F294">
        <v>680.68200000000002</v>
      </c>
      <c r="G294">
        <v>622.0539</v>
      </c>
      <c r="H294">
        <v>576.72140000000002</v>
      </c>
      <c r="I294">
        <v>657.19849999999997</v>
      </c>
      <c r="J294">
        <v>668.72850000000005</v>
      </c>
      <c r="K294">
        <v>605.00490000000002</v>
      </c>
      <c r="L294">
        <v>533.84400000000005</v>
      </c>
      <c r="M294">
        <v>520.09780000000001</v>
      </c>
      <c r="N294">
        <v>409.04199999999997</v>
      </c>
      <c r="P294">
        <f t="shared" si="22"/>
        <v>214.52800000000002</v>
      </c>
      <c r="Q294" s="173">
        <f t="shared" si="23"/>
        <v>0.19342496843617349</v>
      </c>
      <c r="T294" s="205">
        <v>44212</v>
      </c>
      <c r="U294" s="205"/>
      <c r="V294">
        <f t="shared" si="24"/>
        <v>47.490863636363635</v>
      </c>
      <c r="W294">
        <f t="shared" si="24"/>
        <v>62.41</v>
      </c>
      <c r="X294">
        <f t="shared" si="24"/>
        <v>81.38272727272728</v>
      </c>
      <c r="Y294">
        <f t="shared" si="24"/>
        <v>61.880181818181818</v>
      </c>
      <c r="Z294">
        <f t="shared" si="24"/>
        <v>56.550354545454546</v>
      </c>
      <c r="AA294">
        <f t="shared" si="24"/>
        <v>52.429218181818186</v>
      </c>
      <c r="AB294">
        <f t="shared" si="21"/>
        <v>59.745318181818178</v>
      </c>
      <c r="AC294">
        <f t="shared" si="21"/>
        <v>60.793500000000002</v>
      </c>
      <c r="AD294">
        <f t="shared" si="21"/>
        <v>55.000445454545456</v>
      </c>
      <c r="AE294">
        <f t="shared" si="21"/>
        <v>48.531272727272729</v>
      </c>
      <c r="AF294">
        <f t="shared" si="21"/>
        <v>47.281618181818182</v>
      </c>
    </row>
    <row r="295" spans="1:32">
      <c r="A295" s="205">
        <v>44213</v>
      </c>
      <c r="C295" s="258">
        <v>515.06659999999999</v>
      </c>
      <c r="D295" s="258">
        <v>678.17</v>
      </c>
      <c r="E295">
        <v>889.00570000000005</v>
      </c>
      <c r="F295">
        <v>674.42259999999999</v>
      </c>
      <c r="G295">
        <v>614.55740000000003</v>
      </c>
      <c r="H295">
        <v>566.77459999999996</v>
      </c>
      <c r="I295">
        <v>651.05690000000004</v>
      </c>
      <c r="J295">
        <v>663.57069999999999</v>
      </c>
      <c r="K295">
        <v>601.83339999999998</v>
      </c>
      <c r="L295">
        <v>526.8768</v>
      </c>
      <c r="M295">
        <v>515.63879999999995</v>
      </c>
      <c r="N295">
        <v>406.61739999999998</v>
      </c>
      <c r="P295">
        <f t="shared" si="22"/>
        <v>214.58310000000006</v>
      </c>
      <c r="Q295" s="173">
        <f t="shared" si="23"/>
        <v>0.19347464827172334</v>
      </c>
      <c r="T295" s="205">
        <v>44213</v>
      </c>
      <c r="U295" s="205"/>
      <c r="V295">
        <f t="shared" si="24"/>
        <v>46.824236363636366</v>
      </c>
      <c r="W295">
        <f t="shared" si="24"/>
        <v>61.651818181818179</v>
      </c>
      <c r="X295">
        <f t="shared" si="24"/>
        <v>80.818700000000007</v>
      </c>
      <c r="Y295">
        <f t="shared" si="24"/>
        <v>61.311145454545454</v>
      </c>
      <c r="Z295">
        <f t="shared" si="24"/>
        <v>55.868854545454546</v>
      </c>
      <c r="AA295">
        <f t="shared" si="24"/>
        <v>51.52496363636363</v>
      </c>
      <c r="AB295">
        <f t="shared" si="21"/>
        <v>59.186990909090916</v>
      </c>
      <c r="AC295">
        <f t="shared" si="21"/>
        <v>60.324609090909092</v>
      </c>
      <c r="AD295">
        <f t="shared" si="21"/>
        <v>54.712127272727272</v>
      </c>
      <c r="AE295">
        <f t="shared" si="21"/>
        <v>47.897890909090911</v>
      </c>
      <c r="AF295">
        <f t="shared" si="21"/>
        <v>46.876254545454543</v>
      </c>
    </row>
    <row r="296" spans="1:32">
      <c r="A296" s="205">
        <v>44214</v>
      </c>
      <c r="C296" s="258">
        <v>507.05590000000001</v>
      </c>
      <c r="D296" s="258">
        <v>668.42</v>
      </c>
      <c r="E296">
        <v>882.7912</v>
      </c>
      <c r="F296">
        <v>667.14959999999996</v>
      </c>
      <c r="G296">
        <v>607.21550000000002</v>
      </c>
      <c r="H296">
        <v>556.72640000000001</v>
      </c>
      <c r="I296">
        <v>642.26260000000002</v>
      </c>
      <c r="J296">
        <v>658.30809999999997</v>
      </c>
      <c r="K296">
        <v>599.47140000000002</v>
      </c>
      <c r="L296">
        <v>520.33820000000003</v>
      </c>
      <c r="M296">
        <v>511.37720000000002</v>
      </c>
      <c r="N296">
        <v>404.20769999999999</v>
      </c>
      <c r="P296">
        <f t="shared" si="22"/>
        <v>215.64160000000004</v>
      </c>
      <c r="Q296" s="173">
        <f t="shared" si="23"/>
        <v>0.19442902405991735</v>
      </c>
      <c r="T296" s="205">
        <v>44214</v>
      </c>
      <c r="U296" s="205"/>
      <c r="V296">
        <f t="shared" si="24"/>
        <v>46.095990909090908</v>
      </c>
      <c r="W296">
        <f t="shared" si="24"/>
        <v>60.765454545454539</v>
      </c>
      <c r="X296">
        <f t="shared" si="24"/>
        <v>80.253745454545452</v>
      </c>
      <c r="Y296">
        <f t="shared" si="24"/>
        <v>60.64996363636363</v>
      </c>
      <c r="Z296">
        <f t="shared" si="24"/>
        <v>55.201409090909095</v>
      </c>
      <c r="AA296">
        <f t="shared" si="24"/>
        <v>50.611490909090911</v>
      </c>
      <c r="AB296">
        <f t="shared" si="21"/>
        <v>58.387509090909091</v>
      </c>
      <c r="AC296">
        <f t="shared" si="21"/>
        <v>59.846190909090907</v>
      </c>
      <c r="AD296">
        <f t="shared" si="21"/>
        <v>54.497399999999999</v>
      </c>
      <c r="AE296">
        <f t="shared" si="21"/>
        <v>47.303472727272727</v>
      </c>
      <c r="AF296">
        <f t="shared" si="21"/>
        <v>46.488836363636366</v>
      </c>
    </row>
    <row r="297" spans="1:32">
      <c r="A297" s="205">
        <v>44215</v>
      </c>
      <c r="C297" s="258">
        <v>500.04450000000003</v>
      </c>
      <c r="D297" s="258">
        <v>659.96</v>
      </c>
      <c r="E297">
        <v>876.01089999999999</v>
      </c>
      <c r="F297">
        <v>660.51520000000005</v>
      </c>
      <c r="G297">
        <v>599.77760000000001</v>
      </c>
      <c r="H297">
        <v>546.75170000000003</v>
      </c>
      <c r="I297">
        <v>633.41759999999999</v>
      </c>
      <c r="J297">
        <v>651.03009999999995</v>
      </c>
      <c r="K297">
        <v>597.26969999999994</v>
      </c>
      <c r="L297">
        <v>515.25909999999999</v>
      </c>
      <c r="M297">
        <v>507.6857</v>
      </c>
      <c r="N297">
        <v>401.6053</v>
      </c>
      <c r="P297">
        <f t="shared" si="22"/>
        <v>215.49569999999994</v>
      </c>
      <c r="Q297" s="173">
        <f t="shared" si="23"/>
        <v>0.19429747618320731</v>
      </c>
      <c r="T297" s="205">
        <v>44215</v>
      </c>
      <c r="U297" s="205"/>
      <c r="V297">
        <f t="shared" si="24"/>
        <v>45.458590909090908</v>
      </c>
      <c r="W297">
        <f t="shared" si="24"/>
        <v>59.99636363636364</v>
      </c>
      <c r="X297">
        <f t="shared" si="24"/>
        <v>79.637354545454542</v>
      </c>
      <c r="Y297">
        <f t="shared" si="24"/>
        <v>60.046836363636366</v>
      </c>
      <c r="Z297">
        <f t="shared" si="24"/>
        <v>54.525236363636367</v>
      </c>
      <c r="AA297">
        <f t="shared" si="24"/>
        <v>49.704700000000003</v>
      </c>
      <c r="AB297">
        <f t="shared" si="21"/>
        <v>57.583418181818182</v>
      </c>
      <c r="AC297">
        <f t="shared" si="21"/>
        <v>59.184554545454539</v>
      </c>
      <c r="AD297">
        <f t="shared" si="21"/>
        <v>54.297245454545447</v>
      </c>
      <c r="AE297">
        <f t="shared" si="21"/>
        <v>46.841736363636365</v>
      </c>
      <c r="AF297">
        <f t="shared" si="21"/>
        <v>46.153245454545456</v>
      </c>
    </row>
    <row r="298" spans="1:32">
      <c r="A298" s="205">
        <v>44216</v>
      </c>
      <c r="B298" s="205"/>
      <c r="C298" s="258">
        <v>492.87830000000002</v>
      </c>
      <c r="D298" s="258">
        <v>653.41</v>
      </c>
      <c r="E298">
        <v>868.44309999999996</v>
      </c>
      <c r="F298">
        <v>653.64469999999994</v>
      </c>
      <c r="G298">
        <v>593.54309999999998</v>
      </c>
      <c r="H298">
        <v>537.42589999999996</v>
      </c>
      <c r="I298">
        <v>624.85350000000005</v>
      </c>
      <c r="J298">
        <v>643.59400000000005</v>
      </c>
      <c r="K298">
        <v>593.43640000000005</v>
      </c>
      <c r="L298">
        <v>510.77260000000001</v>
      </c>
      <c r="M298">
        <v>504.6968</v>
      </c>
      <c r="N298">
        <v>398.97390000000001</v>
      </c>
      <c r="P298">
        <f t="shared" si="22"/>
        <v>214.79840000000002</v>
      </c>
      <c r="Q298" s="173">
        <f t="shared" si="23"/>
        <v>0.19366876929883542</v>
      </c>
      <c r="T298" s="205">
        <v>44216</v>
      </c>
      <c r="U298" s="205"/>
      <c r="V298">
        <f t="shared" si="24"/>
        <v>44.807118181818183</v>
      </c>
      <c r="W298">
        <f t="shared" si="24"/>
        <v>59.400909090909089</v>
      </c>
      <c r="X298">
        <f t="shared" si="24"/>
        <v>78.949372727272717</v>
      </c>
      <c r="Y298">
        <f t="shared" si="24"/>
        <v>59.422245454545447</v>
      </c>
      <c r="Z298">
        <f t="shared" si="24"/>
        <v>53.958463636363632</v>
      </c>
      <c r="AA298">
        <f t="shared" si="24"/>
        <v>48.856899999999996</v>
      </c>
      <c r="AB298">
        <f t="shared" si="21"/>
        <v>56.804863636363642</v>
      </c>
      <c r="AC298">
        <f t="shared" si="21"/>
        <v>58.508545454545462</v>
      </c>
      <c r="AD298">
        <f t="shared" si="21"/>
        <v>53.948763636363644</v>
      </c>
      <c r="AE298">
        <f t="shared" si="21"/>
        <v>46.433872727272728</v>
      </c>
      <c r="AF298">
        <f t="shared" si="21"/>
        <v>45.881527272727276</v>
      </c>
    </row>
    <row r="299" spans="1:32">
      <c r="A299" s="205">
        <v>44217</v>
      </c>
      <c r="B299" s="205"/>
      <c r="C299" s="258">
        <v>485.09870000000001</v>
      </c>
      <c r="D299" s="258">
        <v>646.80999999999995</v>
      </c>
      <c r="E299">
        <v>859.93719999999996</v>
      </c>
      <c r="F299">
        <v>645.16650000000004</v>
      </c>
      <c r="G299">
        <v>588.08029999999997</v>
      </c>
      <c r="H299">
        <v>529.95219999999995</v>
      </c>
      <c r="I299">
        <v>616.36450000000002</v>
      </c>
      <c r="J299">
        <v>636.21500000000003</v>
      </c>
      <c r="K299">
        <v>589.18960000000004</v>
      </c>
      <c r="L299">
        <v>505.25279999999998</v>
      </c>
      <c r="M299">
        <v>502.70670000000001</v>
      </c>
      <c r="N299">
        <v>395.91070000000002</v>
      </c>
      <c r="P299">
        <f t="shared" si="22"/>
        <v>214.77069999999992</v>
      </c>
      <c r="Q299" s="173">
        <f t="shared" si="23"/>
        <v>0.19364379413649904</v>
      </c>
      <c r="T299" s="205">
        <v>44217</v>
      </c>
      <c r="U299" s="205"/>
      <c r="V299">
        <f t="shared" si="24"/>
        <v>44.099881818181821</v>
      </c>
      <c r="W299">
        <f t="shared" si="24"/>
        <v>58.800909090909087</v>
      </c>
      <c r="X299">
        <f t="shared" si="24"/>
        <v>78.176109090909094</v>
      </c>
      <c r="Y299">
        <f t="shared" si="24"/>
        <v>58.651500000000006</v>
      </c>
      <c r="Z299">
        <f t="shared" si="24"/>
        <v>53.461845454545454</v>
      </c>
      <c r="AA299">
        <f t="shared" si="24"/>
        <v>48.177472727272722</v>
      </c>
      <c r="AB299">
        <f t="shared" si="21"/>
        <v>56.033136363636366</v>
      </c>
      <c r="AC299">
        <f t="shared" si="21"/>
        <v>57.837727272727278</v>
      </c>
      <c r="AD299">
        <f t="shared" si="21"/>
        <v>53.562690909090911</v>
      </c>
      <c r="AE299">
        <f t="shared" si="21"/>
        <v>45.932072727272725</v>
      </c>
      <c r="AF299">
        <f t="shared" si="21"/>
        <v>45.70060909090909</v>
      </c>
    </row>
    <row r="300" spans="1:32">
      <c r="A300" s="205">
        <v>44218</v>
      </c>
      <c r="B300" s="205"/>
      <c r="C300" s="258">
        <v>478.60489999999999</v>
      </c>
      <c r="D300" s="258">
        <v>640.04999999999995</v>
      </c>
      <c r="E300">
        <v>851.50739999999996</v>
      </c>
      <c r="F300">
        <v>636.3569</v>
      </c>
      <c r="G300">
        <v>581.32600000000002</v>
      </c>
      <c r="H300">
        <v>522.17150000000004</v>
      </c>
      <c r="I300">
        <v>608.48860000000002</v>
      </c>
      <c r="J300">
        <v>628.61270000000002</v>
      </c>
      <c r="K300">
        <v>584.83399999999995</v>
      </c>
      <c r="L300">
        <v>499.76010000000002</v>
      </c>
      <c r="M300">
        <v>500.94799999999998</v>
      </c>
      <c r="N300">
        <v>393.28059999999999</v>
      </c>
      <c r="P300">
        <f t="shared" si="22"/>
        <v>215.15049999999997</v>
      </c>
      <c r="Q300" s="173">
        <f t="shared" si="23"/>
        <v>0.19398623336593326</v>
      </c>
      <c r="T300" s="205">
        <v>44218</v>
      </c>
      <c r="U300" s="205"/>
      <c r="V300">
        <f t="shared" si="24"/>
        <v>43.509536363636364</v>
      </c>
      <c r="W300">
        <f t="shared" si="24"/>
        <v>58.18636363636363</v>
      </c>
      <c r="X300">
        <f t="shared" si="24"/>
        <v>77.409763636363635</v>
      </c>
      <c r="Y300">
        <f t="shared" si="24"/>
        <v>57.850627272727273</v>
      </c>
      <c r="Z300">
        <f t="shared" si="24"/>
        <v>52.847818181818184</v>
      </c>
      <c r="AA300">
        <f t="shared" si="24"/>
        <v>47.470136363636364</v>
      </c>
      <c r="AB300">
        <f t="shared" si="21"/>
        <v>55.317145454545454</v>
      </c>
      <c r="AC300">
        <f t="shared" si="21"/>
        <v>57.146609090909095</v>
      </c>
      <c r="AD300">
        <f t="shared" si="21"/>
        <v>53.166727272727265</v>
      </c>
      <c r="AE300">
        <f t="shared" si="21"/>
        <v>45.432736363636366</v>
      </c>
      <c r="AF300">
        <f t="shared" si="21"/>
        <v>45.540727272727274</v>
      </c>
    </row>
    <row r="301" spans="1:32">
      <c r="A301" s="205">
        <v>44219</v>
      </c>
      <c r="B301" s="205"/>
      <c r="C301" s="258">
        <v>472.43239999999997</v>
      </c>
      <c r="D301" s="258">
        <v>632.20659999999998</v>
      </c>
      <c r="E301">
        <v>843.23320000000001</v>
      </c>
      <c r="F301">
        <v>622.79</v>
      </c>
      <c r="G301">
        <v>575.56169999999997</v>
      </c>
      <c r="H301">
        <v>512.62869999999998</v>
      </c>
      <c r="I301">
        <v>602.70870000000002</v>
      </c>
      <c r="J301">
        <v>620.94380000000001</v>
      </c>
      <c r="K301">
        <v>580.30100000000004</v>
      </c>
      <c r="L301">
        <v>493.75150000000002</v>
      </c>
      <c r="M301">
        <v>498.22710000000001</v>
      </c>
      <c r="N301">
        <v>390.98419999999999</v>
      </c>
      <c r="P301">
        <f t="shared" si="22"/>
        <v>220.44320000000005</v>
      </c>
      <c r="Q301" s="173">
        <f t="shared" si="23"/>
        <v>0.19875829263298536</v>
      </c>
      <c r="T301" s="205">
        <v>44219</v>
      </c>
      <c r="U301" s="205"/>
      <c r="V301">
        <f t="shared" si="24"/>
        <v>42.948399999999999</v>
      </c>
      <c r="W301">
        <f t="shared" si="24"/>
        <v>57.473327272727268</v>
      </c>
      <c r="X301">
        <f t="shared" si="24"/>
        <v>76.657563636363633</v>
      </c>
      <c r="Y301">
        <f t="shared" si="24"/>
        <v>56.617272727272727</v>
      </c>
      <c r="Z301">
        <f t="shared" si="24"/>
        <v>52.32379090909091</v>
      </c>
      <c r="AA301">
        <f t="shared" si="24"/>
        <v>46.602609090909091</v>
      </c>
      <c r="AB301">
        <f t="shared" si="21"/>
        <v>54.791699999999999</v>
      </c>
      <c r="AC301">
        <f t="shared" si="21"/>
        <v>56.449436363636366</v>
      </c>
      <c r="AD301">
        <f t="shared" si="21"/>
        <v>52.754636363636365</v>
      </c>
      <c r="AE301">
        <f t="shared" si="21"/>
        <v>44.886500000000005</v>
      </c>
      <c r="AF301">
        <f t="shared" si="21"/>
        <v>45.293372727272725</v>
      </c>
    </row>
    <row r="302" spans="1:32">
      <c r="A302" s="205">
        <v>44220</v>
      </c>
      <c r="B302" s="205"/>
      <c r="C302" s="258">
        <v>464.63560000000001</v>
      </c>
      <c r="D302" s="258">
        <v>625.62779999999998</v>
      </c>
      <c r="E302">
        <v>834.91880000000003</v>
      </c>
      <c r="F302">
        <v>618.29070000000002</v>
      </c>
      <c r="G302">
        <v>570.58029999999997</v>
      </c>
      <c r="H302">
        <v>503.33280000000002</v>
      </c>
      <c r="I302">
        <v>598.05050000000006</v>
      </c>
      <c r="J302">
        <v>614.40700000000004</v>
      </c>
      <c r="K302">
        <v>576.05070000000001</v>
      </c>
      <c r="L302">
        <v>487.58109999999999</v>
      </c>
      <c r="M302">
        <v>495.03500000000003</v>
      </c>
      <c r="N302">
        <v>387.8415</v>
      </c>
      <c r="P302">
        <f t="shared" si="22"/>
        <v>216.62810000000002</v>
      </c>
      <c r="Q302" s="173">
        <f t="shared" si="23"/>
        <v>0.19531848245864519</v>
      </c>
      <c r="T302" s="205">
        <v>44220</v>
      </c>
      <c r="U302" s="205"/>
      <c r="V302">
        <f t="shared" si="24"/>
        <v>42.239600000000003</v>
      </c>
      <c r="W302">
        <f t="shared" si="24"/>
        <v>56.875254545454546</v>
      </c>
      <c r="X302">
        <f t="shared" si="24"/>
        <v>75.901709090909094</v>
      </c>
      <c r="Y302">
        <f t="shared" si="24"/>
        <v>56.208245454545455</v>
      </c>
      <c r="Z302">
        <f t="shared" si="24"/>
        <v>51.870936363636361</v>
      </c>
      <c r="AA302">
        <f t="shared" si="24"/>
        <v>45.757527272727273</v>
      </c>
      <c r="AB302">
        <f t="shared" si="21"/>
        <v>54.368227272727275</v>
      </c>
      <c r="AC302">
        <f t="shared" si="21"/>
        <v>55.855181818181819</v>
      </c>
      <c r="AD302">
        <f t="shared" si="21"/>
        <v>52.368245454545452</v>
      </c>
      <c r="AE302">
        <f t="shared" si="21"/>
        <v>44.325554545454544</v>
      </c>
      <c r="AF302">
        <f t="shared" si="21"/>
        <v>45.003181818181822</v>
      </c>
    </row>
    <row r="303" spans="1:32">
      <c r="A303" s="205">
        <v>44221</v>
      </c>
      <c r="B303" s="205"/>
      <c r="C303" s="258">
        <v>456.6103</v>
      </c>
      <c r="D303" s="258">
        <v>616.80219999999997</v>
      </c>
      <c r="E303">
        <v>828.06089999999995</v>
      </c>
      <c r="F303">
        <v>610.42110000000002</v>
      </c>
      <c r="G303">
        <v>564.41909999999996</v>
      </c>
      <c r="H303">
        <v>494.0222</v>
      </c>
      <c r="I303">
        <v>593.2373</v>
      </c>
      <c r="J303">
        <v>608.17489999999998</v>
      </c>
      <c r="K303">
        <v>572.91010000000006</v>
      </c>
      <c r="L303">
        <v>481.52480000000003</v>
      </c>
      <c r="M303">
        <v>491.9511</v>
      </c>
      <c r="N303">
        <v>384.87009999999998</v>
      </c>
      <c r="P303">
        <f t="shared" si="22"/>
        <v>217.63979999999992</v>
      </c>
      <c r="Q303" s="173">
        <f t="shared" si="23"/>
        <v>0.1962306619436861</v>
      </c>
      <c r="T303" s="205">
        <v>44221</v>
      </c>
      <c r="U303" s="205"/>
      <c r="V303">
        <f t="shared" si="24"/>
        <v>41.510027272727271</v>
      </c>
      <c r="W303">
        <f t="shared" si="24"/>
        <v>56.07292727272727</v>
      </c>
      <c r="X303">
        <f t="shared" si="24"/>
        <v>75.278263636363633</v>
      </c>
      <c r="Y303">
        <f t="shared" si="24"/>
        <v>55.492827272727276</v>
      </c>
      <c r="Z303">
        <f t="shared" si="24"/>
        <v>51.310827272727266</v>
      </c>
      <c r="AA303">
        <f t="shared" si="24"/>
        <v>44.911109090909093</v>
      </c>
      <c r="AB303">
        <f t="shared" si="21"/>
        <v>53.93066363636364</v>
      </c>
      <c r="AC303">
        <f t="shared" si="21"/>
        <v>55.288627272727268</v>
      </c>
      <c r="AD303">
        <f t="shared" si="21"/>
        <v>52.082736363636371</v>
      </c>
      <c r="AE303">
        <f t="shared" si="21"/>
        <v>43.774981818181821</v>
      </c>
      <c r="AF303">
        <f t="shared" si="21"/>
        <v>44.722827272727272</v>
      </c>
    </row>
    <row r="304" spans="1:32">
      <c r="A304" s="205">
        <v>44222</v>
      </c>
      <c r="B304" s="205"/>
      <c r="C304" s="258">
        <v>449.04329999999999</v>
      </c>
      <c r="D304" s="258">
        <v>608.13250000000005</v>
      </c>
      <c r="E304">
        <v>822.1703</v>
      </c>
      <c r="F304">
        <v>605.41240000000005</v>
      </c>
      <c r="G304">
        <v>558.1431</v>
      </c>
      <c r="H304">
        <v>484.74430000000001</v>
      </c>
      <c r="I304">
        <v>588.94100000000003</v>
      </c>
      <c r="J304">
        <v>601.0009</v>
      </c>
      <c r="K304">
        <v>569.77179999999998</v>
      </c>
      <c r="L304">
        <v>476.69319999999999</v>
      </c>
      <c r="M304">
        <v>488.5831</v>
      </c>
      <c r="N304">
        <v>381.5711</v>
      </c>
      <c r="P304">
        <f t="shared" si="22"/>
        <v>216.75789999999995</v>
      </c>
      <c r="Q304" s="173">
        <f t="shared" si="23"/>
        <v>0.19543551408576612</v>
      </c>
      <c r="T304" s="205">
        <v>44222</v>
      </c>
      <c r="U304" s="205"/>
      <c r="V304">
        <f t="shared" si="24"/>
        <v>40.822118181818183</v>
      </c>
      <c r="W304">
        <f t="shared" si="24"/>
        <v>55.284772727272731</v>
      </c>
      <c r="X304">
        <f t="shared" si="24"/>
        <v>74.742754545454545</v>
      </c>
      <c r="Y304">
        <f t="shared" si="24"/>
        <v>55.037490909090913</v>
      </c>
      <c r="Z304">
        <f t="shared" si="24"/>
        <v>50.74028181818182</v>
      </c>
      <c r="AA304">
        <f t="shared" si="24"/>
        <v>44.06766363636364</v>
      </c>
      <c r="AB304">
        <f t="shared" si="24"/>
        <v>53.540090909090914</v>
      </c>
      <c r="AC304">
        <f t="shared" si="24"/>
        <v>54.636445454545452</v>
      </c>
      <c r="AD304">
        <f t="shared" si="24"/>
        <v>51.797436363636365</v>
      </c>
      <c r="AE304">
        <f t="shared" si="24"/>
        <v>43.335745454545453</v>
      </c>
      <c r="AF304">
        <f t="shared" si="24"/>
        <v>44.416645454545453</v>
      </c>
    </row>
    <row r="305" spans="1:32">
      <c r="A305" s="205">
        <v>44223</v>
      </c>
      <c r="B305" s="205"/>
      <c r="C305" s="258">
        <v>442.53919999999999</v>
      </c>
      <c r="D305" s="258">
        <v>599.61490000000003</v>
      </c>
      <c r="E305">
        <v>815.27719999999999</v>
      </c>
      <c r="F305">
        <v>601.00810000000001</v>
      </c>
      <c r="G305">
        <v>553.79280000000006</v>
      </c>
      <c r="H305">
        <v>476.27420000000001</v>
      </c>
      <c r="I305">
        <v>584.67679999999996</v>
      </c>
      <c r="J305">
        <v>593.76480000000004</v>
      </c>
      <c r="K305">
        <v>564.80690000000004</v>
      </c>
      <c r="L305">
        <v>472.32650000000001</v>
      </c>
      <c r="M305">
        <v>485.23070000000001</v>
      </c>
      <c r="N305">
        <v>378.31939999999997</v>
      </c>
      <c r="P305">
        <f t="shared" si="22"/>
        <v>214.26909999999998</v>
      </c>
      <c r="Q305" s="173">
        <f t="shared" si="23"/>
        <v>0.19319153632321792</v>
      </c>
      <c r="T305" s="205">
        <v>44223</v>
      </c>
      <c r="U305" s="205"/>
      <c r="V305">
        <f t="shared" si="24"/>
        <v>40.230836363636364</v>
      </c>
      <c r="W305">
        <f t="shared" si="24"/>
        <v>54.510445454545454</v>
      </c>
      <c r="X305">
        <f t="shared" si="24"/>
        <v>74.116109090909092</v>
      </c>
      <c r="Y305">
        <f t="shared" si="24"/>
        <v>54.637100000000004</v>
      </c>
      <c r="Z305">
        <f t="shared" si="24"/>
        <v>50.344800000000006</v>
      </c>
      <c r="AA305">
        <f t="shared" si="24"/>
        <v>43.297654545454549</v>
      </c>
      <c r="AB305">
        <f t="shared" si="24"/>
        <v>53.152436363636362</v>
      </c>
      <c r="AC305">
        <f t="shared" si="24"/>
        <v>53.978618181818184</v>
      </c>
      <c r="AD305">
        <f t="shared" si="24"/>
        <v>51.346081818181823</v>
      </c>
      <c r="AE305">
        <f t="shared" si="24"/>
        <v>42.938772727272728</v>
      </c>
      <c r="AF305">
        <f t="shared" si="24"/>
        <v>44.111881818181821</v>
      </c>
    </row>
    <row r="306" spans="1:32">
      <c r="A306" s="205">
        <v>44224</v>
      </c>
      <c r="B306" s="205"/>
      <c r="C306" s="258">
        <v>436.3698</v>
      </c>
      <c r="D306" s="258">
        <v>592.64530000000002</v>
      </c>
      <c r="E306">
        <v>808.06759999999997</v>
      </c>
      <c r="F306">
        <v>594.08550000000002</v>
      </c>
      <c r="G306">
        <v>550.5883</v>
      </c>
      <c r="H306">
        <v>470.23129999999998</v>
      </c>
      <c r="I306">
        <v>580.49609999999996</v>
      </c>
      <c r="J306">
        <v>586.54480000000001</v>
      </c>
      <c r="K306">
        <v>559.95719999999994</v>
      </c>
      <c r="L306">
        <v>466.89</v>
      </c>
      <c r="M306">
        <v>482.3426</v>
      </c>
      <c r="N306">
        <v>374.70979999999997</v>
      </c>
      <c r="P306">
        <f t="shared" si="22"/>
        <v>213.98209999999995</v>
      </c>
      <c r="Q306" s="173">
        <f t="shared" si="23"/>
        <v>0.19293276839576234</v>
      </c>
      <c r="T306" s="205">
        <v>44224</v>
      </c>
      <c r="U306" s="205"/>
      <c r="V306">
        <f t="shared" si="24"/>
        <v>39.669981818181817</v>
      </c>
      <c r="W306">
        <f t="shared" si="24"/>
        <v>53.876845454545453</v>
      </c>
      <c r="X306">
        <f t="shared" si="24"/>
        <v>73.4606909090909</v>
      </c>
      <c r="Y306">
        <f t="shared" si="24"/>
        <v>54.00777272727273</v>
      </c>
      <c r="Z306">
        <f t="shared" si="24"/>
        <v>50.053481818181815</v>
      </c>
      <c r="AA306">
        <f t="shared" si="24"/>
        <v>42.7483</v>
      </c>
      <c r="AB306">
        <f t="shared" si="24"/>
        <v>52.772372727272725</v>
      </c>
      <c r="AC306">
        <f t="shared" si="24"/>
        <v>53.322254545454548</v>
      </c>
      <c r="AD306">
        <f t="shared" si="24"/>
        <v>50.905199999999994</v>
      </c>
      <c r="AE306">
        <f t="shared" si="24"/>
        <v>42.444545454545455</v>
      </c>
      <c r="AF306">
        <f t="shared" si="24"/>
        <v>43.849327272727272</v>
      </c>
    </row>
    <row r="307" spans="1:32">
      <c r="A307" s="205">
        <v>44225</v>
      </c>
      <c r="B307" s="205"/>
      <c r="C307" s="258">
        <v>432.56209999999999</v>
      </c>
      <c r="D307" s="258">
        <v>586.94479999999999</v>
      </c>
      <c r="E307">
        <v>799.62649999999996</v>
      </c>
      <c r="F307">
        <v>586.71320000000003</v>
      </c>
      <c r="G307">
        <v>545.67859999999996</v>
      </c>
      <c r="H307">
        <v>464.4074</v>
      </c>
      <c r="I307">
        <v>576.66650000000004</v>
      </c>
      <c r="J307">
        <v>578.86040000000003</v>
      </c>
      <c r="K307">
        <v>554.65219999999999</v>
      </c>
      <c r="L307">
        <v>462.65589999999997</v>
      </c>
      <c r="M307">
        <v>479.46100000000001</v>
      </c>
      <c r="N307">
        <v>371.65980000000002</v>
      </c>
      <c r="P307">
        <f t="shared" si="22"/>
        <v>212.91329999999994</v>
      </c>
      <c r="Q307" s="173">
        <f t="shared" si="23"/>
        <v>0.191969105814353</v>
      </c>
      <c r="T307" s="205">
        <v>44225</v>
      </c>
      <c r="U307" s="205"/>
      <c r="V307">
        <f t="shared" si="24"/>
        <v>39.323827272727272</v>
      </c>
      <c r="W307">
        <f t="shared" si="24"/>
        <v>53.35861818181818</v>
      </c>
      <c r="X307">
        <f t="shared" si="24"/>
        <v>72.693318181818185</v>
      </c>
      <c r="Y307">
        <f t="shared" si="24"/>
        <v>53.33756363636364</v>
      </c>
      <c r="Z307">
        <f t="shared" si="24"/>
        <v>49.607145454545453</v>
      </c>
      <c r="AA307">
        <f t="shared" si="24"/>
        <v>42.218854545454548</v>
      </c>
      <c r="AB307">
        <f t="shared" si="24"/>
        <v>52.424227272727279</v>
      </c>
      <c r="AC307">
        <f t="shared" si="24"/>
        <v>52.623672727272726</v>
      </c>
      <c r="AD307">
        <f t="shared" si="24"/>
        <v>50.422927272727271</v>
      </c>
      <c r="AE307">
        <f t="shared" si="24"/>
        <v>42.059627272727269</v>
      </c>
      <c r="AF307">
        <f t="shared" si="24"/>
        <v>43.587363636363641</v>
      </c>
    </row>
    <row r="308" spans="1:32">
      <c r="A308" s="205">
        <v>44226</v>
      </c>
      <c r="B308" s="205"/>
      <c r="C308" s="258">
        <v>428.76560000000001</v>
      </c>
      <c r="D308" s="258">
        <v>581.62969999999996</v>
      </c>
      <c r="E308">
        <v>794.20939999999996</v>
      </c>
      <c r="F308">
        <v>578.8972</v>
      </c>
      <c r="G308">
        <v>539.97940000000006</v>
      </c>
      <c r="H308">
        <v>457.74209999999999</v>
      </c>
      <c r="I308">
        <v>573.53440000000001</v>
      </c>
      <c r="J308">
        <v>571.346</v>
      </c>
      <c r="K308">
        <v>548.95219999999995</v>
      </c>
      <c r="L308">
        <v>459.01889999999997</v>
      </c>
      <c r="M308">
        <v>475.1463</v>
      </c>
      <c r="N308">
        <v>368.721</v>
      </c>
      <c r="P308">
        <f t="shared" si="22"/>
        <v>215.31219999999996</v>
      </c>
      <c r="Q308" s="173">
        <f t="shared" si="23"/>
        <v>0.19413202700310944</v>
      </c>
      <c r="T308" s="205">
        <v>44226</v>
      </c>
      <c r="U308" s="205"/>
      <c r="V308">
        <f t="shared" si="24"/>
        <v>38.978690909090908</v>
      </c>
      <c r="W308">
        <f t="shared" si="24"/>
        <v>52.875427272727272</v>
      </c>
      <c r="X308">
        <f t="shared" si="24"/>
        <v>72.200854545454547</v>
      </c>
      <c r="Y308">
        <f t="shared" si="24"/>
        <v>52.62701818181818</v>
      </c>
      <c r="Z308">
        <f t="shared" si="24"/>
        <v>49.089036363636367</v>
      </c>
      <c r="AA308">
        <f t="shared" si="24"/>
        <v>41.612918181818181</v>
      </c>
      <c r="AB308">
        <f t="shared" si="24"/>
        <v>52.13949090909091</v>
      </c>
      <c r="AC308">
        <f t="shared" si="24"/>
        <v>51.940545454545457</v>
      </c>
      <c r="AD308">
        <f t="shared" si="24"/>
        <v>49.904745454545449</v>
      </c>
      <c r="AE308">
        <f t="shared" si="24"/>
        <v>41.728990909090903</v>
      </c>
      <c r="AF308">
        <f t="shared" si="24"/>
        <v>43.195118181818181</v>
      </c>
    </row>
    <row r="309" spans="1:32">
      <c r="A309" s="205">
        <v>44227</v>
      </c>
      <c r="B309" s="205"/>
      <c r="C309" s="258">
        <v>415.78390000000002</v>
      </c>
      <c r="D309" s="258">
        <v>575.15589999999997</v>
      </c>
      <c r="E309">
        <v>789.25340000000006</v>
      </c>
      <c r="F309">
        <v>571.18489999999997</v>
      </c>
      <c r="G309">
        <v>534.11929999999995</v>
      </c>
      <c r="H309">
        <v>450.7604</v>
      </c>
      <c r="I309">
        <v>570.8614</v>
      </c>
      <c r="J309">
        <v>565.05139999999994</v>
      </c>
      <c r="K309">
        <v>544.16179999999997</v>
      </c>
      <c r="L309">
        <v>455.7629</v>
      </c>
      <c r="M309">
        <v>469.63</v>
      </c>
      <c r="N309">
        <v>364.84410000000003</v>
      </c>
      <c r="P309">
        <f t="shared" si="22"/>
        <v>218.06850000000009</v>
      </c>
      <c r="Q309" s="173">
        <f t="shared" si="23"/>
        <v>0.19661719090013291</v>
      </c>
      <c r="T309" s="205">
        <v>44227</v>
      </c>
      <c r="U309" s="205"/>
      <c r="V309">
        <f t="shared" si="24"/>
        <v>37.798536363636366</v>
      </c>
      <c r="W309">
        <f t="shared" si="24"/>
        <v>52.286899999999996</v>
      </c>
      <c r="X309">
        <f t="shared" si="24"/>
        <v>71.750309090909099</v>
      </c>
      <c r="Y309">
        <f t="shared" si="24"/>
        <v>51.925899999999999</v>
      </c>
      <c r="Z309">
        <f t="shared" si="24"/>
        <v>48.556299999999993</v>
      </c>
      <c r="AA309">
        <f t="shared" si="24"/>
        <v>40.978218181818185</v>
      </c>
      <c r="AB309">
        <f t="shared" si="24"/>
        <v>51.896490909090907</v>
      </c>
      <c r="AC309">
        <f t="shared" si="24"/>
        <v>51.368309090909086</v>
      </c>
      <c r="AD309">
        <f t="shared" si="24"/>
        <v>49.46925454545454</v>
      </c>
      <c r="AE309">
        <f t="shared" si="24"/>
        <v>41.432990909090911</v>
      </c>
      <c r="AF309">
        <f t="shared" si="24"/>
        <v>42.693636363636365</v>
      </c>
    </row>
    <row r="310" spans="1:32">
      <c r="A310" s="205">
        <v>44228</v>
      </c>
      <c r="B310" s="205"/>
      <c r="C310" s="258">
        <v>410.88150000000002</v>
      </c>
      <c r="D310" s="258">
        <v>567.57219999999995</v>
      </c>
      <c r="E310">
        <v>787.22460000000001</v>
      </c>
      <c r="F310">
        <v>564.51229999999998</v>
      </c>
      <c r="G310">
        <v>528.01919999999996</v>
      </c>
      <c r="H310">
        <v>445.69929999999999</v>
      </c>
      <c r="I310">
        <v>567.68060000000003</v>
      </c>
      <c r="J310">
        <v>558.66079999999999</v>
      </c>
      <c r="K310">
        <v>541.19960000000003</v>
      </c>
      <c r="L310">
        <v>452.3175</v>
      </c>
      <c r="M310">
        <v>463.57679999999999</v>
      </c>
      <c r="N310">
        <v>360.68290000000002</v>
      </c>
      <c r="P310">
        <f t="shared" si="22"/>
        <v>219.54399999999998</v>
      </c>
      <c r="Q310" s="173">
        <f t="shared" si="23"/>
        <v>0.19794754656898522</v>
      </c>
      <c r="T310" s="205">
        <v>44228</v>
      </c>
      <c r="U310" s="205"/>
      <c r="V310">
        <f t="shared" si="24"/>
        <v>37.352863636363637</v>
      </c>
      <c r="W310">
        <f t="shared" si="24"/>
        <v>51.597472727272724</v>
      </c>
      <c r="X310">
        <f t="shared" si="24"/>
        <v>71.565872727272733</v>
      </c>
      <c r="Y310">
        <f t="shared" ref="Y310:AF341" si="25">F310/11</f>
        <v>51.319299999999998</v>
      </c>
      <c r="Z310">
        <f t="shared" si="25"/>
        <v>48.00174545454545</v>
      </c>
      <c r="AA310">
        <f t="shared" si="25"/>
        <v>40.518118181818181</v>
      </c>
      <c r="AB310">
        <f t="shared" si="25"/>
        <v>51.607327272727275</v>
      </c>
      <c r="AC310">
        <f t="shared" si="25"/>
        <v>50.787345454545452</v>
      </c>
      <c r="AD310">
        <f t="shared" si="25"/>
        <v>49.199963636363641</v>
      </c>
      <c r="AE310">
        <f t="shared" si="25"/>
        <v>41.119772727272725</v>
      </c>
      <c r="AF310">
        <f t="shared" si="25"/>
        <v>42.143345454545454</v>
      </c>
    </row>
    <row r="311" spans="1:32">
      <c r="A311" s="205">
        <v>44229</v>
      </c>
      <c r="B311" s="205"/>
      <c r="C311" s="258">
        <v>406.13400000000001</v>
      </c>
      <c r="D311" s="258">
        <v>560.95180000000005</v>
      </c>
      <c r="E311">
        <v>785.02430000000004</v>
      </c>
      <c r="F311">
        <v>559.64490000000001</v>
      </c>
      <c r="G311">
        <v>521.52909999999997</v>
      </c>
      <c r="H311">
        <v>440.79289999999997</v>
      </c>
      <c r="I311">
        <v>564.16920000000005</v>
      </c>
      <c r="J311">
        <v>550.49990000000003</v>
      </c>
      <c r="K311">
        <v>538.3963</v>
      </c>
      <c r="L311">
        <v>449.48340000000002</v>
      </c>
      <c r="M311">
        <v>456.82929999999999</v>
      </c>
      <c r="N311">
        <v>356.88409999999999</v>
      </c>
      <c r="P311">
        <f t="shared" si="22"/>
        <v>220.85509999999999</v>
      </c>
      <c r="Q311" s="173">
        <f t="shared" si="23"/>
        <v>0.19912967419855651</v>
      </c>
      <c r="T311" s="205">
        <v>44229</v>
      </c>
      <c r="U311" s="205"/>
      <c r="V311">
        <f t="shared" ref="V311:AE358" si="26">C311/11</f>
        <v>36.921272727272729</v>
      </c>
      <c r="W311">
        <f t="shared" si="26"/>
        <v>50.995618181818188</v>
      </c>
      <c r="X311">
        <f t="shared" si="26"/>
        <v>71.365845454545465</v>
      </c>
      <c r="Y311">
        <f t="shared" si="25"/>
        <v>50.876809090909092</v>
      </c>
      <c r="Z311">
        <f t="shared" si="25"/>
        <v>47.411736363636358</v>
      </c>
      <c r="AA311">
        <f t="shared" si="25"/>
        <v>40.072081818181815</v>
      </c>
      <c r="AB311">
        <f t="shared" si="25"/>
        <v>51.288109090909096</v>
      </c>
      <c r="AC311">
        <f t="shared" si="25"/>
        <v>50.045445454545458</v>
      </c>
      <c r="AD311">
        <f t="shared" si="25"/>
        <v>48.945118181818181</v>
      </c>
      <c r="AE311">
        <f t="shared" si="25"/>
        <v>40.862127272727271</v>
      </c>
      <c r="AF311">
        <f t="shared" si="25"/>
        <v>41.529936363636359</v>
      </c>
    </row>
    <row r="312" spans="1:32">
      <c r="A312" s="205">
        <v>44230</v>
      </c>
      <c r="B312" s="205"/>
      <c r="C312" s="258">
        <v>401.60359999999997</v>
      </c>
      <c r="D312" s="258">
        <v>555.74509999999998</v>
      </c>
      <c r="E312">
        <v>780.95330000000001</v>
      </c>
      <c r="F312">
        <v>554.1961</v>
      </c>
      <c r="G312">
        <v>515.84360000000004</v>
      </c>
      <c r="H312">
        <v>436.62349999999998</v>
      </c>
      <c r="I312">
        <v>559.73030000000006</v>
      </c>
      <c r="J312">
        <v>541.86990000000003</v>
      </c>
      <c r="K312">
        <v>534.38589999999999</v>
      </c>
      <c r="L312">
        <v>446.35910000000001</v>
      </c>
      <c r="M312">
        <v>449.62299999999999</v>
      </c>
      <c r="N312">
        <v>353.6644</v>
      </c>
      <c r="P312">
        <f t="shared" si="22"/>
        <v>221.22299999999996</v>
      </c>
      <c r="Q312" s="173">
        <f t="shared" si="23"/>
        <v>0.19946138402612057</v>
      </c>
      <c r="T312" s="205">
        <v>44230</v>
      </c>
      <c r="U312" s="205"/>
      <c r="V312">
        <f t="shared" si="26"/>
        <v>36.509418181818177</v>
      </c>
      <c r="W312">
        <f t="shared" si="26"/>
        <v>50.522281818181817</v>
      </c>
      <c r="X312">
        <f t="shared" si="26"/>
        <v>70.995754545454545</v>
      </c>
      <c r="Y312">
        <f t="shared" si="25"/>
        <v>50.381463636363634</v>
      </c>
      <c r="Z312">
        <f t="shared" si="25"/>
        <v>46.894872727272734</v>
      </c>
      <c r="AA312">
        <f t="shared" si="25"/>
        <v>39.693045454545455</v>
      </c>
      <c r="AB312">
        <f t="shared" si="25"/>
        <v>50.884572727272733</v>
      </c>
      <c r="AC312">
        <f t="shared" si="25"/>
        <v>49.260899999999999</v>
      </c>
      <c r="AD312">
        <f t="shared" si="25"/>
        <v>48.580536363636362</v>
      </c>
      <c r="AE312">
        <f t="shared" si="25"/>
        <v>40.578099999999999</v>
      </c>
      <c r="AF312">
        <f t="shared" si="25"/>
        <v>40.874818181818178</v>
      </c>
    </row>
    <row r="313" spans="1:32">
      <c r="A313" s="205">
        <v>44231</v>
      </c>
      <c r="B313" s="205"/>
      <c r="C313" s="258">
        <v>397.82889999999998</v>
      </c>
      <c r="D313" s="258">
        <v>550.04150000000004</v>
      </c>
      <c r="E313">
        <v>775.88220000000001</v>
      </c>
      <c r="F313">
        <v>547.4144</v>
      </c>
      <c r="G313">
        <v>509.72469999999998</v>
      </c>
      <c r="H313">
        <v>433.43209999999999</v>
      </c>
      <c r="I313">
        <v>555.23699999999997</v>
      </c>
      <c r="J313">
        <v>533.32010000000002</v>
      </c>
      <c r="K313">
        <v>530.6001</v>
      </c>
      <c r="L313">
        <v>442.2072</v>
      </c>
      <c r="M313">
        <v>442.4683</v>
      </c>
      <c r="N313">
        <v>351.3107</v>
      </c>
      <c r="P313">
        <f t="shared" si="22"/>
        <v>220.64520000000005</v>
      </c>
      <c r="Q313" s="173">
        <f t="shared" si="23"/>
        <v>0.19894042197565442</v>
      </c>
      <c r="T313" s="205">
        <v>44231</v>
      </c>
      <c r="U313" s="205"/>
      <c r="V313">
        <f t="shared" si="26"/>
        <v>36.166263636363631</v>
      </c>
      <c r="W313">
        <f t="shared" si="26"/>
        <v>50.003772727272732</v>
      </c>
      <c r="X313">
        <f t="shared" si="26"/>
        <v>70.534745454545458</v>
      </c>
      <c r="Y313">
        <f t="shared" si="25"/>
        <v>49.764945454545455</v>
      </c>
      <c r="Z313">
        <f t="shared" si="25"/>
        <v>46.338609090909088</v>
      </c>
      <c r="AA313">
        <f t="shared" si="25"/>
        <v>39.40291818181818</v>
      </c>
      <c r="AB313">
        <f t="shared" si="25"/>
        <v>50.476090909090907</v>
      </c>
      <c r="AC313">
        <f t="shared" si="25"/>
        <v>48.48364545454546</v>
      </c>
      <c r="AD313">
        <f t="shared" si="25"/>
        <v>48.23637272727273</v>
      </c>
      <c r="AE313">
        <f t="shared" si="25"/>
        <v>40.200654545454547</v>
      </c>
      <c r="AF313">
        <f t="shared" si="25"/>
        <v>40.224390909090907</v>
      </c>
    </row>
    <row r="314" spans="1:32">
      <c r="A314" s="205">
        <v>44232</v>
      </c>
      <c r="B314" s="205"/>
      <c r="C314" s="258">
        <v>395.12549999999999</v>
      </c>
      <c r="D314" s="258">
        <v>544.72069999999997</v>
      </c>
      <c r="E314">
        <v>770.00279999999998</v>
      </c>
      <c r="F314">
        <v>540.95349999999996</v>
      </c>
      <c r="G314">
        <v>500.79809999999998</v>
      </c>
      <c r="H314">
        <v>429.98739999999998</v>
      </c>
      <c r="I314">
        <v>551.34799999999996</v>
      </c>
      <c r="J314">
        <v>524.73689999999999</v>
      </c>
      <c r="K314">
        <v>526.95389999999998</v>
      </c>
      <c r="L314">
        <v>437.72919999999999</v>
      </c>
      <c r="M314">
        <v>435.8571</v>
      </c>
      <c r="N314">
        <v>350.11070000000001</v>
      </c>
      <c r="P314">
        <f t="shared" si="22"/>
        <v>218.65480000000002</v>
      </c>
      <c r="Q314" s="173">
        <f t="shared" si="23"/>
        <v>0.19714581680907772</v>
      </c>
      <c r="T314" s="205">
        <v>44232</v>
      </c>
      <c r="U314" s="205"/>
      <c r="V314">
        <f t="shared" si="26"/>
        <v>35.920499999999997</v>
      </c>
      <c r="W314">
        <f t="shared" si="26"/>
        <v>49.520063636363631</v>
      </c>
      <c r="X314">
        <f t="shared" si="26"/>
        <v>70.000254545454538</v>
      </c>
      <c r="Y314">
        <f t="shared" si="25"/>
        <v>49.177590909090902</v>
      </c>
      <c r="Z314">
        <f t="shared" si="25"/>
        <v>45.527099999999997</v>
      </c>
      <c r="AA314">
        <f t="shared" si="25"/>
        <v>39.089763636363635</v>
      </c>
      <c r="AB314">
        <f t="shared" si="25"/>
        <v>50.122545454545453</v>
      </c>
      <c r="AC314">
        <f t="shared" si="25"/>
        <v>47.703354545454545</v>
      </c>
      <c r="AD314">
        <f t="shared" si="25"/>
        <v>47.904899999999998</v>
      </c>
      <c r="AE314">
        <f t="shared" si="25"/>
        <v>39.793563636363636</v>
      </c>
      <c r="AF314">
        <f t="shared" si="25"/>
        <v>39.623372727272731</v>
      </c>
    </row>
    <row r="315" spans="1:32">
      <c r="A315" s="205">
        <v>44233</v>
      </c>
      <c r="B315" s="205"/>
      <c r="C315" s="258">
        <v>392.62650000000002</v>
      </c>
      <c r="D315" s="258">
        <v>540.35149999999999</v>
      </c>
      <c r="E315">
        <v>762.70100000000002</v>
      </c>
      <c r="F315">
        <v>531.02380000000005</v>
      </c>
      <c r="G315">
        <v>491.23410000000001</v>
      </c>
      <c r="H315">
        <v>424.20179999999999</v>
      </c>
      <c r="I315">
        <v>548.6825</v>
      </c>
      <c r="J315">
        <v>516.04729999999995</v>
      </c>
      <c r="K315">
        <v>523.67560000000003</v>
      </c>
      <c r="L315">
        <v>433.29219999999998</v>
      </c>
      <c r="M315">
        <v>428.62740000000002</v>
      </c>
      <c r="N315">
        <v>349.13760000000002</v>
      </c>
      <c r="P315">
        <f t="shared" si="22"/>
        <v>214.01850000000002</v>
      </c>
      <c r="Q315" s="173">
        <f t="shared" si="23"/>
        <v>0.19296558774265921</v>
      </c>
      <c r="T315" s="205">
        <v>44233</v>
      </c>
      <c r="U315" s="205"/>
      <c r="V315">
        <f t="shared" si="26"/>
        <v>35.693318181818185</v>
      </c>
      <c r="W315">
        <f t="shared" si="26"/>
        <v>49.122863636363633</v>
      </c>
      <c r="X315">
        <f t="shared" si="26"/>
        <v>69.336454545454544</v>
      </c>
      <c r="Y315">
        <f t="shared" si="25"/>
        <v>48.274890909090914</v>
      </c>
      <c r="Z315">
        <f t="shared" si="25"/>
        <v>44.657645454545452</v>
      </c>
      <c r="AA315">
        <f t="shared" si="25"/>
        <v>38.563800000000001</v>
      </c>
      <c r="AB315">
        <f t="shared" si="25"/>
        <v>49.880227272727275</v>
      </c>
      <c r="AC315">
        <f t="shared" si="25"/>
        <v>46.913390909090907</v>
      </c>
      <c r="AD315">
        <f t="shared" si="25"/>
        <v>47.60687272727273</v>
      </c>
      <c r="AE315">
        <f t="shared" si="25"/>
        <v>39.3902</v>
      </c>
      <c r="AF315">
        <f t="shared" si="25"/>
        <v>38.966127272727277</v>
      </c>
    </row>
    <row r="316" spans="1:32">
      <c r="A316" s="205">
        <v>44234</v>
      </c>
      <c r="B316" s="205"/>
      <c r="C316" s="258">
        <v>388.32440000000003</v>
      </c>
      <c r="D316" s="258">
        <v>534.4751</v>
      </c>
      <c r="E316">
        <v>756.96749999999997</v>
      </c>
      <c r="F316">
        <v>530.2165</v>
      </c>
      <c r="G316">
        <v>481.5324</v>
      </c>
      <c r="H316">
        <v>418.08519999999999</v>
      </c>
      <c r="I316">
        <v>546.1902</v>
      </c>
      <c r="J316">
        <v>508.1318</v>
      </c>
      <c r="K316">
        <v>520.75080000000003</v>
      </c>
      <c r="L316">
        <v>428.40010000000001</v>
      </c>
      <c r="M316">
        <v>421.26870000000002</v>
      </c>
      <c r="N316">
        <v>347.35759999999999</v>
      </c>
      <c r="P316">
        <f t="shared" si="22"/>
        <v>210.77729999999997</v>
      </c>
      <c r="Q316" s="173">
        <f t="shared" si="23"/>
        <v>0.19004322326018916</v>
      </c>
      <c r="T316" s="205">
        <v>44234</v>
      </c>
      <c r="U316" s="205"/>
      <c r="V316">
        <f t="shared" si="26"/>
        <v>35.302218181818183</v>
      </c>
      <c r="W316">
        <f t="shared" si="26"/>
        <v>48.588645454545457</v>
      </c>
      <c r="X316">
        <f t="shared" si="26"/>
        <v>68.81522727272727</v>
      </c>
      <c r="Y316">
        <f t="shared" si="25"/>
        <v>48.201500000000003</v>
      </c>
      <c r="Z316">
        <f t="shared" si="25"/>
        <v>43.775672727272728</v>
      </c>
      <c r="AA316">
        <f t="shared" si="25"/>
        <v>38.00774545454545</v>
      </c>
      <c r="AB316">
        <f t="shared" si="25"/>
        <v>49.653654545454543</v>
      </c>
      <c r="AC316">
        <f t="shared" si="25"/>
        <v>46.193800000000003</v>
      </c>
      <c r="AD316">
        <f t="shared" si="25"/>
        <v>47.340981818181824</v>
      </c>
      <c r="AE316">
        <f t="shared" si="25"/>
        <v>38.945463636363634</v>
      </c>
      <c r="AF316">
        <f t="shared" si="25"/>
        <v>38.297154545454546</v>
      </c>
    </row>
    <row r="317" spans="1:32">
      <c r="A317" s="205">
        <v>44235</v>
      </c>
      <c r="B317" s="205"/>
      <c r="C317" s="258">
        <v>384.24009999999998</v>
      </c>
      <c r="D317" s="258">
        <v>525.04880000000003</v>
      </c>
      <c r="E317">
        <v>752.49059999999997</v>
      </c>
      <c r="F317">
        <v>525.73990000000003</v>
      </c>
      <c r="G317">
        <v>472.18239999999997</v>
      </c>
      <c r="H317">
        <v>411.05309999999997</v>
      </c>
      <c r="I317">
        <v>542.74400000000003</v>
      </c>
      <c r="J317">
        <v>500.97160000000002</v>
      </c>
      <c r="K317">
        <v>518.39210000000003</v>
      </c>
      <c r="L317">
        <v>423.30220000000003</v>
      </c>
      <c r="M317">
        <v>414.1669</v>
      </c>
      <c r="N317">
        <v>345.5163</v>
      </c>
      <c r="P317">
        <f t="shared" si="22"/>
        <v>209.74659999999994</v>
      </c>
      <c r="Q317" s="173">
        <f t="shared" si="23"/>
        <v>0.18911391279737233</v>
      </c>
      <c r="T317" s="205">
        <v>44235</v>
      </c>
      <c r="U317" s="205"/>
      <c r="V317">
        <f t="shared" si="26"/>
        <v>34.930918181818178</v>
      </c>
      <c r="W317">
        <f t="shared" si="26"/>
        <v>47.731709090909092</v>
      </c>
      <c r="X317">
        <f t="shared" si="26"/>
        <v>68.408236363636362</v>
      </c>
      <c r="Y317">
        <f t="shared" si="25"/>
        <v>47.794536363636368</v>
      </c>
      <c r="Z317">
        <f t="shared" si="25"/>
        <v>42.925672727272726</v>
      </c>
      <c r="AA317">
        <f t="shared" si="25"/>
        <v>37.368463636363636</v>
      </c>
      <c r="AB317">
        <f t="shared" si="25"/>
        <v>49.340363636363641</v>
      </c>
      <c r="AC317">
        <f t="shared" si="25"/>
        <v>45.54287272727273</v>
      </c>
      <c r="AD317">
        <f t="shared" si="25"/>
        <v>47.126554545454546</v>
      </c>
      <c r="AE317">
        <f t="shared" si="25"/>
        <v>38.482018181818184</v>
      </c>
      <c r="AF317">
        <f t="shared" si="25"/>
        <v>37.65153636363636</v>
      </c>
    </row>
    <row r="318" spans="1:32">
      <c r="A318" s="205">
        <v>44236</v>
      </c>
      <c r="B318" s="205"/>
      <c r="C318" s="258">
        <v>379.75580000000002</v>
      </c>
      <c r="D318" s="258">
        <v>515.05190000000005</v>
      </c>
      <c r="E318">
        <v>749.26610000000005</v>
      </c>
      <c r="F318">
        <v>522.68849999999998</v>
      </c>
      <c r="G318">
        <v>463.60329999999999</v>
      </c>
      <c r="H318">
        <v>403.03550000000001</v>
      </c>
      <c r="I318">
        <v>539.05700000000002</v>
      </c>
      <c r="J318">
        <v>493.05509999999998</v>
      </c>
      <c r="K318">
        <v>516.03240000000005</v>
      </c>
      <c r="L318">
        <v>418.78989999999999</v>
      </c>
      <c r="M318">
        <v>407.16820000000001</v>
      </c>
      <c r="N318">
        <v>343.54039999999998</v>
      </c>
      <c r="P318">
        <f t="shared" si="22"/>
        <v>210.20910000000003</v>
      </c>
      <c r="Q318" s="173">
        <f t="shared" si="23"/>
        <v>0.1895309168616518</v>
      </c>
      <c r="T318" s="205">
        <v>44236</v>
      </c>
      <c r="U318" s="205"/>
      <c r="V318">
        <f t="shared" si="26"/>
        <v>34.523254545454549</v>
      </c>
      <c r="W318">
        <f t="shared" si="26"/>
        <v>46.822900000000004</v>
      </c>
      <c r="X318">
        <f t="shared" si="26"/>
        <v>68.115099999999998</v>
      </c>
      <c r="Y318">
        <f t="shared" si="25"/>
        <v>47.517136363636361</v>
      </c>
      <c r="Z318">
        <f t="shared" si="25"/>
        <v>42.145754545454544</v>
      </c>
      <c r="AA318">
        <f t="shared" si="25"/>
        <v>36.639590909090913</v>
      </c>
      <c r="AB318">
        <f t="shared" si="25"/>
        <v>49.005181818181818</v>
      </c>
      <c r="AC318">
        <f t="shared" si="25"/>
        <v>44.823190909090904</v>
      </c>
      <c r="AD318">
        <f t="shared" si="25"/>
        <v>46.912036363636368</v>
      </c>
      <c r="AE318">
        <f t="shared" si="25"/>
        <v>38.071809090909092</v>
      </c>
      <c r="AF318">
        <f t="shared" si="25"/>
        <v>37.015290909090908</v>
      </c>
    </row>
    <row r="319" spans="1:32">
      <c r="A319" s="205">
        <v>44237</v>
      </c>
      <c r="B319" s="205"/>
      <c r="C319" s="258">
        <v>375.20639999999997</v>
      </c>
      <c r="D319" s="258">
        <v>505.05680000000001</v>
      </c>
      <c r="E319">
        <v>745.42460000000005</v>
      </c>
      <c r="F319">
        <v>519.78440000000001</v>
      </c>
      <c r="G319">
        <v>457.70769999999999</v>
      </c>
      <c r="H319">
        <v>394.94380000000001</v>
      </c>
      <c r="I319">
        <v>534.94190000000003</v>
      </c>
      <c r="J319">
        <v>485.62040000000002</v>
      </c>
      <c r="K319">
        <v>512.29060000000004</v>
      </c>
      <c r="L319">
        <v>414.39460000000003</v>
      </c>
      <c r="M319">
        <v>400.47309999999999</v>
      </c>
      <c r="N319">
        <v>341.4665</v>
      </c>
      <c r="P319">
        <f t="shared" si="22"/>
        <v>210.48270000000002</v>
      </c>
      <c r="Q319" s="173">
        <f t="shared" si="23"/>
        <v>0.18977760294162335</v>
      </c>
      <c r="T319" s="205">
        <v>44237</v>
      </c>
      <c r="U319" s="205"/>
      <c r="V319">
        <f t="shared" si="26"/>
        <v>34.109672727272724</v>
      </c>
      <c r="W319">
        <f t="shared" si="26"/>
        <v>45.914254545454547</v>
      </c>
      <c r="X319">
        <f t="shared" si="26"/>
        <v>67.765872727272736</v>
      </c>
      <c r="Y319">
        <f t="shared" si="25"/>
        <v>47.253127272727276</v>
      </c>
      <c r="Z319">
        <f t="shared" si="25"/>
        <v>41.609790909090911</v>
      </c>
      <c r="AA319">
        <f t="shared" si="25"/>
        <v>35.903981818181819</v>
      </c>
      <c r="AB319">
        <f t="shared" si="25"/>
        <v>48.631081818181819</v>
      </c>
      <c r="AC319">
        <f t="shared" si="25"/>
        <v>44.14730909090909</v>
      </c>
      <c r="AD319">
        <f t="shared" si="25"/>
        <v>46.571872727272734</v>
      </c>
      <c r="AE319">
        <f t="shared" si="25"/>
        <v>37.672236363636365</v>
      </c>
      <c r="AF319">
        <f t="shared" si="25"/>
        <v>36.406645454545455</v>
      </c>
    </row>
    <row r="320" spans="1:32">
      <c r="A320" s="205">
        <v>44238</v>
      </c>
      <c r="B320" s="205"/>
      <c r="C320" s="258">
        <v>370.60250000000002</v>
      </c>
      <c r="D320" s="258">
        <v>494.92259999999999</v>
      </c>
      <c r="E320">
        <v>740.22310000000004</v>
      </c>
      <c r="F320">
        <v>514.07529999999997</v>
      </c>
      <c r="G320">
        <v>452.46019999999999</v>
      </c>
      <c r="H320">
        <v>388.92309999999998</v>
      </c>
      <c r="I320">
        <v>530.51620000000003</v>
      </c>
      <c r="J320">
        <v>477.99540000000002</v>
      </c>
      <c r="K320">
        <v>508.76319999999998</v>
      </c>
      <c r="L320">
        <v>408.66070000000002</v>
      </c>
      <c r="M320">
        <v>394.34050000000002</v>
      </c>
      <c r="N320">
        <v>339.5917</v>
      </c>
      <c r="P320">
        <f t="shared" si="22"/>
        <v>209.70690000000002</v>
      </c>
      <c r="Q320" s="173">
        <f t="shared" si="23"/>
        <v>0.18907811807012506</v>
      </c>
      <c r="T320" s="205">
        <v>44238</v>
      </c>
      <c r="U320" s="205"/>
      <c r="V320">
        <f t="shared" si="26"/>
        <v>33.691136363636367</v>
      </c>
      <c r="W320">
        <f t="shared" si="26"/>
        <v>44.992963636363633</v>
      </c>
      <c r="X320">
        <f t="shared" si="26"/>
        <v>67.293009090909095</v>
      </c>
      <c r="Y320">
        <f t="shared" si="25"/>
        <v>46.734118181818182</v>
      </c>
      <c r="Z320">
        <f t="shared" si="25"/>
        <v>41.13274545454545</v>
      </c>
      <c r="AA320">
        <f t="shared" si="25"/>
        <v>35.35664545454545</v>
      </c>
      <c r="AB320">
        <f t="shared" si="25"/>
        <v>48.228745454545454</v>
      </c>
      <c r="AC320">
        <f t="shared" si="25"/>
        <v>43.454127272727277</v>
      </c>
      <c r="AD320">
        <f t="shared" si="25"/>
        <v>46.251199999999997</v>
      </c>
      <c r="AE320">
        <f t="shared" si="25"/>
        <v>37.15097272727273</v>
      </c>
      <c r="AF320">
        <f t="shared" si="25"/>
        <v>35.849136363636369</v>
      </c>
    </row>
    <row r="321" spans="1:32">
      <c r="A321" s="205">
        <v>44239</v>
      </c>
      <c r="B321" s="205"/>
      <c r="C321" s="258">
        <v>366.81369999999998</v>
      </c>
      <c r="D321" s="258">
        <v>484.60230000000001</v>
      </c>
      <c r="E321">
        <v>734.73180000000002</v>
      </c>
      <c r="F321">
        <v>509.08440000000002</v>
      </c>
      <c r="G321">
        <v>444.65980000000002</v>
      </c>
      <c r="H321">
        <v>384.56729999999999</v>
      </c>
      <c r="I321">
        <v>526.3546</v>
      </c>
      <c r="J321">
        <v>470.47559999999999</v>
      </c>
      <c r="K321">
        <v>505.26010000000002</v>
      </c>
      <c r="L321">
        <v>402.89940000000001</v>
      </c>
      <c r="M321">
        <v>388.60180000000003</v>
      </c>
      <c r="N321">
        <v>338.1352</v>
      </c>
      <c r="P321">
        <f t="shared" si="22"/>
        <v>208.37720000000002</v>
      </c>
      <c r="Q321" s="173">
        <f t="shared" si="23"/>
        <v>0.18787922011494168</v>
      </c>
      <c r="T321" s="205">
        <v>44239</v>
      </c>
      <c r="U321" s="205"/>
      <c r="V321">
        <f t="shared" si="26"/>
        <v>33.346699999999998</v>
      </c>
      <c r="W321">
        <f t="shared" si="26"/>
        <v>44.05475454545455</v>
      </c>
      <c r="X321">
        <f t="shared" si="26"/>
        <v>66.793800000000005</v>
      </c>
      <c r="Y321">
        <f t="shared" si="25"/>
        <v>46.2804</v>
      </c>
      <c r="Z321">
        <f t="shared" si="25"/>
        <v>40.423618181818185</v>
      </c>
      <c r="AA321">
        <f t="shared" si="25"/>
        <v>34.960663636363634</v>
      </c>
      <c r="AB321">
        <f t="shared" si="25"/>
        <v>47.850418181818185</v>
      </c>
      <c r="AC321">
        <f t="shared" si="25"/>
        <v>42.770509090909087</v>
      </c>
      <c r="AD321">
        <f t="shared" si="25"/>
        <v>45.932736363636366</v>
      </c>
      <c r="AE321">
        <f t="shared" si="25"/>
        <v>36.627218181818186</v>
      </c>
      <c r="AF321">
        <f t="shared" si="25"/>
        <v>35.327436363636366</v>
      </c>
    </row>
    <row r="322" spans="1:32">
      <c r="A322" s="205">
        <v>44240</v>
      </c>
      <c r="B322" s="205"/>
      <c r="C322" s="258">
        <v>364.00330000000002</v>
      </c>
      <c r="D322" s="258">
        <v>475.12150000000003</v>
      </c>
      <c r="E322">
        <v>728.92600000000004</v>
      </c>
      <c r="F322">
        <v>503.9556</v>
      </c>
      <c r="G322">
        <v>436.59870000000001</v>
      </c>
      <c r="H322">
        <v>379.05790000000002</v>
      </c>
      <c r="I322">
        <v>523.26499999999999</v>
      </c>
      <c r="J322">
        <v>463.69850000000002</v>
      </c>
      <c r="K322">
        <v>501.73469999999998</v>
      </c>
      <c r="L322">
        <v>396.82389999999998</v>
      </c>
      <c r="M322">
        <v>382.22460000000001</v>
      </c>
      <c r="N322">
        <v>336.74200000000002</v>
      </c>
      <c r="P322">
        <f t="shared" si="22"/>
        <v>205.66100000000006</v>
      </c>
      <c r="Q322" s="173">
        <f t="shared" si="23"/>
        <v>0.18543021159732942</v>
      </c>
      <c r="T322" s="205">
        <v>44240</v>
      </c>
      <c r="U322" s="205"/>
      <c r="V322">
        <f t="shared" si="26"/>
        <v>33.091209090909096</v>
      </c>
      <c r="W322">
        <f t="shared" si="26"/>
        <v>43.19286363636364</v>
      </c>
      <c r="X322">
        <f t="shared" si="26"/>
        <v>66.266000000000005</v>
      </c>
      <c r="Y322">
        <f t="shared" si="25"/>
        <v>45.814145454545454</v>
      </c>
      <c r="Z322">
        <f t="shared" si="25"/>
        <v>39.690790909090907</v>
      </c>
      <c r="AA322">
        <f t="shared" si="25"/>
        <v>34.45980909090909</v>
      </c>
      <c r="AB322">
        <f t="shared" si="25"/>
        <v>47.569545454545455</v>
      </c>
      <c r="AC322">
        <f t="shared" si="25"/>
        <v>42.154409090909091</v>
      </c>
      <c r="AD322">
        <f t="shared" si="25"/>
        <v>45.612245454545452</v>
      </c>
      <c r="AE322">
        <f t="shared" si="25"/>
        <v>36.0749</v>
      </c>
      <c r="AF322">
        <f t="shared" si="25"/>
        <v>34.747690909090913</v>
      </c>
    </row>
    <row r="323" spans="1:32">
      <c r="A323" s="205">
        <v>44241</v>
      </c>
      <c r="B323" s="205"/>
      <c r="C323" s="258">
        <v>359.98509999999999</v>
      </c>
      <c r="D323" s="258">
        <v>465.90870000000001</v>
      </c>
      <c r="E323">
        <v>724.09490000000005</v>
      </c>
      <c r="F323">
        <v>499.6429</v>
      </c>
      <c r="G323">
        <v>429.52089999999998</v>
      </c>
      <c r="H323">
        <v>372.87009999999998</v>
      </c>
      <c r="I323">
        <v>520.37559999999996</v>
      </c>
      <c r="J323">
        <v>458.03820000000002</v>
      </c>
      <c r="K323">
        <v>498.73829999999998</v>
      </c>
      <c r="L323">
        <v>391.41329999999999</v>
      </c>
      <c r="M323">
        <v>377.11270000000002</v>
      </c>
      <c r="N323">
        <v>334.3272</v>
      </c>
      <c r="P323">
        <f t="shared" si="22"/>
        <v>203.71930000000009</v>
      </c>
      <c r="Q323" s="173">
        <f t="shared" si="23"/>
        <v>0.18367951583168338</v>
      </c>
      <c r="T323" s="205">
        <v>44241</v>
      </c>
      <c r="U323" s="205"/>
      <c r="V323">
        <f t="shared" si="26"/>
        <v>32.72591818181818</v>
      </c>
      <c r="W323">
        <f t="shared" si="26"/>
        <v>42.355336363636361</v>
      </c>
      <c r="X323">
        <f t="shared" si="26"/>
        <v>65.826809090909094</v>
      </c>
      <c r="Y323">
        <f t="shared" si="25"/>
        <v>45.422081818181816</v>
      </c>
      <c r="Z323">
        <f t="shared" si="25"/>
        <v>39.047354545454546</v>
      </c>
      <c r="AA323">
        <f t="shared" si="25"/>
        <v>33.897281818181817</v>
      </c>
      <c r="AB323">
        <f t="shared" si="25"/>
        <v>47.306872727272726</v>
      </c>
      <c r="AC323">
        <f t="shared" si="25"/>
        <v>41.639836363636363</v>
      </c>
      <c r="AD323">
        <f t="shared" si="25"/>
        <v>45.339845454545454</v>
      </c>
      <c r="AE323">
        <f t="shared" si="25"/>
        <v>35.583027272727271</v>
      </c>
      <c r="AF323">
        <f t="shared" si="25"/>
        <v>34.282972727272728</v>
      </c>
    </row>
    <row r="324" spans="1:32">
      <c r="A324" s="205">
        <v>44242</v>
      </c>
      <c r="B324" s="205"/>
      <c r="C324" s="258">
        <v>355.8836</v>
      </c>
      <c r="D324" s="258">
        <v>457.04790000000003</v>
      </c>
      <c r="E324">
        <v>721.83600000000001</v>
      </c>
      <c r="F324">
        <v>496.12650000000002</v>
      </c>
      <c r="G324">
        <v>422.52769999999998</v>
      </c>
      <c r="H324">
        <v>368.0059</v>
      </c>
      <c r="I324">
        <v>515.67399999999998</v>
      </c>
      <c r="J324">
        <v>452.65260000000001</v>
      </c>
      <c r="K324">
        <v>496.58240000000001</v>
      </c>
      <c r="L324">
        <v>386.93169999999998</v>
      </c>
      <c r="M324">
        <v>373.14060000000001</v>
      </c>
      <c r="N324">
        <v>331.91059999999999</v>
      </c>
      <c r="P324">
        <f t="shared" si="22"/>
        <v>206.16200000000003</v>
      </c>
      <c r="Q324" s="173">
        <f t="shared" si="23"/>
        <v>0.18588192843236501</v>
      </c>
      <c r="T324" s="205">
        <v>44242</v>
      </c>
      <c r="U324" s="205"/>
      <c r="V324">
        <f t="shared" si="26"/>
        <v>32.353054545454548</v>
      </c>
      <c r="W324">
        <f t="shared" si="26"/>
        <v>41.549809090909093</v>
      </c>
      <c r="X324">
        <f t="shared" si="26"/>
        <v>65.62145454545454</v>
      </c>
      <c r="Y324">
        <f t="shared" si="25"/>
        <v>45.102409090909092</v>
      </c>
      <c r="Z324">
        <f t="shared" si="25"/>
        <v>38.411609090909089</v>
      </c>
      <c r="AA324">
        <f t="shared" si="25"/>
        <v>33.455081818181817</v>
      </c>
      <c r="AB324">
        <f t="shared" si="25"/>
        <v>46.879454545454543</v>
      </c>
      <c r="AC324">
        <f t="shared" si="25"/>
        <v>41.150236363636367</v>
      </c>
      <c r="AD324">
        <f t="shared" si="25"/>
        <v>45.143854545454545</v>
      </c>
      <c r="AE324">
        <f t="shared" si="25"/>
        <v>35.175609090909091</v>
      </c>
      <c r="AF324">
        <f t="shared" si="25"/>
        <v>33.921872727272728</v>
      </c>
    </row>
    <row r="325" spans="1:32">
      <c r="A325" s="205">
        <v>44243</v>
      </c>
      <c r="B325" s="205"/>
      <c r="C325" s="258">
        <v>352.6662</v>
      </c>
      <c r="D325" s="258">
        <v>449.95100000000002</v>
      </c>
      <c r="E325">
        <v>720.12540000000001</v>
      </c>
      <c r="F325">
        <v>494.31150000000002</v>
      </c>
      <c r="G325">
        <v>416.0557</v>
      </c>
      <c r="H325">
        <v>363.1927</v>
      </c>
      <c r="I325">
        <v>510.31079999999997</v>
      </c>
      <c r="J325">
        <v>445.7552</v>
      </c>
      <c r="K325">
        <v>494.48439999999999</v>
      </c>
      <c r="L325">
        <v>383.6694</v>
      </c>
      <c r="M325">
        <v>369.77440000000001</v>
      </c>
      <c r="N325">
        <v>329.23230000000001</v>
      </c>
      <c r="P325">
        <f t="shared" ref="P325:P368" si="27">IF(E325="","",E325-MAX(F325:N325))</f>
        <v>209.81460000000004</v>
      </c>
      <c r="Q325" s="173">
        <f t="shared" ref="Q325:Q368" si="28">P325/1109.1019</f>
        <v>0.18917522366520159</v>
      </c>
      <c r="T325" s="205">
        <v>44243</v>
      </c>
      <c r="U325" s="205"/>
      <c r="V325">
        <f t="shared" si="26"/>
        <v>32.060563636363639</v>
      </c>
      <c r="W325">
        <f t="shared" si="26"/>
        <v>40.904636363636364</v>
      </c>
      <c r="X325">
        <f t="shared" si="26"/>
        <v>65.465945454545462</v>
      </c>
      <c r="Y325">
        <f t="shared" si="25"/>
        <v>44.937409090909092</v>
      </c>
      <c r="Z325">
        <f t="shared" si="25"/>
        <v>37.823245454545457</v>
      </c>
      <c r="AA325">
        <f t="shared" si="25"/>
        <v>33.017518181818183</v>
      </c>
      <c r="AB325">
        <f t="shared" si="25"/>
        <v>46.391890909090904</v>
      </c>
      <c r="AC325">
        <f t="shared" si="25"/>
        <v>40.523200000000003</v>
      </c>
      <c r="AD325">
        <f t="shared" si="25"/>
        <v>44.953127272727272</v>
      </c>
      <c r="AE325">
        <f t="shared" si="25"/>
        <v>34.879036363636367</v>
      </c>
      <c r="AF325">
        <f t="shared" si="25"/>
        <v>33.615854545454546</v>
      </c>
    </row>
    <row r="326" spans="1:32">
      <c r="A326" s="205">
        <v>44244</v>
      </c>
      <c r="B326" s="205"/>
      <c r="C326" s="258">
        <v>350.04180000000002</v>
      </c>
      <c r="D326" s="258">
        <v>444.55599999999998</v>
      </c>
      <c r="E326">
        <v>716.59450000000004</v>
      </c>
      <c r="F326">
        <v>488.9085</v>
      </c>
      <c r="G326">
        <v>410.88139999999999</v>
      </c>
      <c r="H326">
        <v>358.78179999999998</v>
      </c>
      <c r="I326">
        <v>504.68790000000001</v>
      </c>
      <c r="J326">
        <v>438.7876</v>
      </c>
      <c r="K326">
        <v>491.35899999999998</v>
      </c>
      <c r="L326">
        <v>383.60879999999997</v>
      </c>
      <c r="M326">
        <v>367.17189999999999</v>
      </c>
      <c r="N326">
        <v>326.82560000000001</v>
      </c>
      <c r="P326">
        <f t="shared" si="27"/>
        <v>211.90660000000003</v>
      </c>
      <c r="Q326" s="173">
        <f t="shared" si="28"/>
        <v>0.19106143448135834</v>
      </c>
      <c r="T326" s="205">
        <v>44244</v>
      </c>
      <c r="U326" s="205"/>
      <c r="V326">
        <f t="shared" si="26"/>
        <v>31.821981818181822</v>
      </c>
      <c r="W326">
        <f t="shared" si="26"/>
        <v>40.414181818181817</v>
      </c>
      <c r="X326">
        <f t="shared" si="26"/>
        <v>65.144954545454553</v>
      </c>
      <c r="Y326">
        <f t="shared" si="25"/>
        <v>44.44622727272727</v>
      </c>
      <c r="Z326">
        <f t="shared" si="25"/>
        <v>37.352854545454541</v>
      </c>
      <c r="AA326">
        <f t="shared" si="25"/>
        <v>32.616527272727268</v>
      </c>
      <c r="AB326">
        <f t="shared" si="25"/>
        <v>45.880718181818182</v>
      </c>
      <c r="AC326">
        <f t="shared" si="25"/>
        <v>39.889781818181817</v>
      </c>
      <c r="AD326">
        <f t="shared" si="25"/>
        <v>44.668999999999997</v>
      </c>
      <c r="AE326">
        <f t="shared" si="25"/>
        <v>34.873527272727273</v>
      </c>
      <c r="AF326">
        <f t="shared" si="25"/>
        <v>33.379263636363639</v>
      </c>
    </row>
    <row r="327" spans="1:32">
      <c r="A327" s="205">
        <v>44245</v>
      </c>
      <c r="B327" s="205"/>
      <c r="C327" s="258">
        <v>347.41840000000002</v>
      </c>
      <c r="D327" s="258">
        <v>436.20740000000001</v>
      </c>
      <c r="E327">
        <v>712.32579999999996</v>
      </c>
      <c r="F327">
        <v>490.10989999999998</v>
      </c>
      <c r="G327">
        <v>405.42259999999999</v>
      </c>
      <c r="H327">
        <v>355.93060000000003</v>
      </c>
      <c r="I327">
        <v>499.27260000000001</v>
      </c>
      <c r="J327">
        <v>431.44659999999999</v>
      </c>
      <c r="K327">
        <v>488.48649999999998</v>
      </c>
      <c r="L327">
        <v>378.971</v>
      </c>
      <c r="M327">
        <v>365.53910000000002</v>
      </c>
      <c r="N327">
        <v>324.97109999999998</v>
      </c>
      <c r="P327">
        <f t="shared" si="27"/>
        <v>213.05319999999995</v>
      </c>
      <c r="Q327" s="173">
        <f t="shared" si="28"/>
        <v>0.19209524390860747</v>
      </c>
      <c r="T327" s="205">
        <v>44245</v>
      </c>
      <c r="U327" s="205"/>
      <c r="V327">
        <f t="shared" si="26"/>
        <v>31.583490909090912</v>
      </c>
      <c r="W327">
        <f t="shared" si="26"/>
        <v>39.655218181818185</v>
      </c>
      <c r="X327">
        <f t="shared" si="26"/>
        <v>64.756890909090899</v>
      </c>
      <c r="Y327">
        <f t="shared" si="25"/>
        <v>44.555445454545456</v>
      </c>
      <c r="Z327">
        <f t="shared" si="25"/>
        <v>36.8566</v>
      </c>
      <c r="AA327">
        <f t="shared" si="25"/>
        <v>32.357327272727275</v>
      </c>
      <c r="AB327">
        <f t="shared" si="25"/>
        <v>45.388418181818182</v>
      </c>
      <c r="AC327">
        <f t="shared" si="25"/>
        <v>39.222418181818178</v>
      </c>
      <c r="AD327">
        <f t="shared" si="25"/>
        <v>44.407863636363636</v>
      </c>
      <c r="AE327">
        <f t="shared" si="25"/>
        <v>34.451909090909091</v>
      </c>
      <c r="AF327">
        <f t="shared" si="25"/>
        <v>33.230827272727275</v>
      </c>
    </row>
    <row r="328" spans="1:32">
      <c r="A328" s="205">
        <v>44246</v>
      </c>
      <c r="B328" s="205"/>
      <c r="C328" s="258">
        <v>344.9871</v>
      </c>
      <c r="D328" s="258">
        <v>431.3442</v>
      </c>
      <c r="E328">
        <v>707.58929999999998</v>
      </c>
      <c r="F328">
        <v>487.20530000000002</v>
      </c>
      <c r="G328">
        <v>397.91520000000003</v>
      </c>
      <c r="H328">
        <v>353.00760000000002</v>
      </c>
      <c r="I328">
        <v>494.71570000000003</v>
      </c>
      <c r="J328">
        <v>424.36880000000002</v>
      </c>
      <c r="K328">
        <v>486.14359999999999</v>
      </c>
      <c r="L328">
        <v>375.80900000000003</v>
      </c>
      <c r="M328">
        <v>363.97789999999998</v>
      </c>
      <c r="N328">
        <v>323.89359999999999</v>
      </c>
      <c r="P328">
        <f t="shared" si="27"/>
        <v>212.87359999999995</v>
      </c>
      <c r="Q328" s="173">
        <f t="shared" si="28"/>
        <v>0.19193331108710568</v>
      </c>
      <c r="T328" s="205">
        <v>44246</v>
      </c>
      <c r="U328" s="205"/>
      <c r="V328">
        <f t="shared" si="26"/>
        <v>31.362463636363636</v>
      </c>
      <c r="W328">
        <f t="shared" si="26"/>
        <v>39.213109090909093</v>
      </c>
      <c r="X328">
        <f t="shared" si="26"/>
        <v>64.326300000000003</v>
      </c>
      <c r="Y328">
        <f t="shared" si="25"/>
        <v>44.291390909090914</v>
      </c>
      <c r="Z328">
        <f t="shared" si="25"/>
        <v>36.174109090909091</v>
      </c>
      <c r="AA328">
        <f t="shared" si="25"/>
        <v>32.0916</v>
      </c>
      <c r="AB328">
        <f t="shared" si="25"/>
        <v>44.974154545454546</v>
      </c>
      <c r="AC328">
        <f t="shared" si="25"/>
        <v>38.578981818181823</v>
      </c>
      <c r="AD328">
        <f t="shared" si="25"/>
        <v>44.194872727272724</v>
      </c>
      <c r="AE328">
        <f t="shared" si="25"/>
        <v>34.164454545454547</v>
      </c>
      <c r="AF328">
        <f t="shared" si="25"/>
        <v>33.088899999999995</v>
      </c>
    </row>
    <row r="329" spans="1:32">
      <c r="A329" s="205">
        <v>44247</v>
      </c>
      <c r="B329" s="205"/>
      <c r="C329" s="258">
        <v>343.12569999999999</v>
      </c>
      <c r="D329" s="258">
        <v>428.66340000000002</v>
      </c>
      <c r="E329">
        <v>703.65959999999995</v>
      </c>
      <c r="F329">
        <v>484.01990000000001</v>
      </c>
      <c r="G329">
        <v>390.51049999999998</v>
      </c>
      <c r="H329">
        <v>348.28739999999999</v>
      </c>
      <c r="I329">
        <v>491.93720000000002</v>
      </c>
      <c r="J329">
        <v>417.51920000000001</v>
      </c>
      <c r="K329">
        <v>483.69580000000002</v>
      </c>
      <c r="L329">
        <v>370.40870000000001</v>
      </c>
      <c r="M329">
        <v>360.93150000000003</v>
      </c>
      <c r="N329">
        <v>322.27550000000002</v>
      </c>
      <c r="P329">
        <f t="shared" si="27"/>
        <v>211.72239999999994</v>
      </c>
      <c r="Q329" s="173">
        <f t="shared" si="28"/>
        <v>0.19089535415997391</v>
      </c>
      <c r="T329" s="205">
        <v>44247</v>
      </c>
      <c r="U329" s="205"/>
      <c r="V329">
        <f t="shared" si="26"/>
        <v>31.193245454545455</v>
      </c>
      <c r="W329">
        <f t="shared" si="26"/>
        <v>38.9694</v>
      </c>
      <c r="X329">
        <f t="shared" si="26"/>
        <v>63.96905454545454</v>
      </c>
      <c r="Y329">
        <f t="shared" si="25"/>
        <v>44.001809090909092</v>
      </c>
      <c r="Z329">
        <f t="shared" si="25"/>
        <v>35.50095454545454</v>
      </c>
      <c r="AA329">
        <f t="shared" si="25"/>
        <v>31.662490909090909</v>
      </c>
      <c r="AB329">
        <f t="shared" si="25"/>
        <v>44.721563636363641</v>
      </c>
      <c r="AC329">
        <f t="shared" si="25"/>
        <v>37.95629090909091</v>
      </c>
      <c r="AD329">
        <f t="shared" si="25"/>
        <v>43.972345454545454</v>
      </c>
      <c r="AE329">
        <f t="shared" si="25"/>
        <v>33.673518181818181</v>
      </c>
      <c r="AF329">
        <f t="shared" si="25"/>
        <v>32.811954545454547</v>
      </c>
    </row>
    <row r="330" spans="1:32">
      <c r="A330" s="205">
        <v>44248</v>
      </c>
      <c r="B330" s="205"/>
      <c r="C330" s="258">
        <v>339.59699999999998</v>
      </c>
      <c r="D330" s="258">
        <v>426.75940000000003</v>
      </c>
      <c r="E330">
        <v>699.58510000000001</v>
      </c>
      <c r="F330">
        <v>469.38549999999998</v>
      </c>
      <c r="G330">
        <v>382.51639999999998</v>
      </c>
      <c r="H330">
        <v>345.18790000000001</v>
      </c>
      <c r="I330">
        <v>490.1259</v>
      </c>
      <c r="J330">
        <v>411.6377</v>
      </c>
      <c r="K330">
        <v>481.49180000000001</v>
      </c>
      <c r="L330">
        <v>364.31599999999997</v>
      </c>
      <c r="M330">
        <v>358.19349999999997</v>
      </c>
      <c r="N330">
        <v>319.327</v>
      </c>
      <c r="P330">
        <f t="shared" si="27"/>
        <v>209.45920000000001</v>
      </c>
      <c r="Q330" s="173">
        <f t="shared" si="28"/>
        <v>0.18885478421775315</v>
      </c>
      <c r="T330" s="205">
        <v>44248</v>
      </c>
      <c r="U330" s="205"/>
      <c r="V330">
        <f t="shared" si="26"/>
        <v>30.872454545454545</v>
      </c>
      <c r="W330">
        <f t="shared" si="26"/>
        <v>38.796309090909091</v>
      </c>
      <c r="X330">
        <f t="shared" si="26"/>
        <v>63.598645454545455</v>
      </c>
      <c r="Y330">
        <f t="shared" si="25"/>
        <v>42.671409090909087</v>
      </c>
      <c r="Z330">
        <f t="shared" si="25"/>
        <v>34.774218181818178</v>
      </c>
      <c r="AA330">
        <f t="shared" si="25"/>
        <v>31.380718181818182</v>
      </c>
      <c r="AB330">
        <f t="shared" si="25"/>
        <v>44.556899999999999</v>
      </c>
      <c r="AC330">
        <f t="shared" si="25"/>
        <v>37.421609090909094</v>
      </c>
      <c r="AD330">
        <f t="shared" si="25"/>
        <v>43.771981818181821</v>
      </c>
      <c r="AE330">
        <f t="shared" si="25"/>
        <v>33.11963636363636</v>
      </c>
      <c r="AF330">
        <f t="shared" si="25"/>
        <v>32.563045454545453</v>
      </c>
    </row>
    <row r="331" spans="1:32">
      <c r="A331" s="205">
        <v>44249</v>
      </c>
      <c r="B331" s="205"/>
      <c r="C331" s="258">
        <v>335.9828</v>
      </c>
      <c r="D331" s="258">
        <v>422.37400000000002</v>
      </c>
      <c r="E331">
        <v>697.12620000000004</v>
      </c>
      <c r="F331">
        <v>470.76159999999999</v>
      </c>
      <c r="G331">
        <v>374.13929999999999</v>
      </c>
      <c r="H331">
        <v>342.18650000000002</v>
      </c>
      <c r="I331">
        <v>487.46539999999999</v>
      </c>
      <c r="J331">
        <v>406.28949999999998</v>
      </c>
      <c r="K331">
        <v>479.9119</v>
      </c>
      <c r="L331">
        <v>357.95499999999998</v>
      </c>
      <c r="M331">
        <v>355.8974</v>
      </c>
      <c r="N331">
        <v>315.7921</v>
      </c>
      <c r="P331">
        <f t="shared" si="27"/>
        <v>209.66080000000005</v>
      </c>
      <c r="Q331" s="173">
        <f t="shared" si="28"/>
        <v>0.18903655290825855</v>
      </c>
      <c r="T331" s="205">
        <v>44249</v>
      </c>
      <c r="U331" s="205"/>
      <c r="V331">
        <f t="shared" si="26"/>
        <v>30.543890909090909</v>
      </c>
      <c r="W331">
        <f t="shared" si="26"/>
        <v>38.397636363636366</v>
      </c>
      <c r="X331">
        <f t="shared" si="26"/>
        <v>63.375109090909092</v>
      </c>
      <c r="Y331">
        <f t="shared" si="25"/>
        <v>42.79650909090909</v>
      </c>
      <c r="Z331">
        <f t="shared" si="25"/>
        <v>34.012663636363634</v>
      </c>
      <c r="AA331">
        <f t="shared" si="25"/>
        <v>31.107863636363639</v>
      </c>
      <c r="AB331">
        <f t="shared" si="25"/>
        <v>44.315036363636359</v>
      </c>
      <c r="AC331">
        <f t="shared" si="25"/>
        <v>36.93540909090909</v>
      </c>
      <c r="AD331">
        <f t="shared" si="25"/>
        <v>43.628354545454549</v>
      </c>
      <c r="AE331">
        <f t="shared" si="25"/>
        <v>32.541363636363634</v>
      </c>
      <c r="AF331">
        <f t="shared" si="25"/>
        <v>32.354309090909091</v>
      </c>
    </row>
    <row r="332" spans="1:32">
      <c r="A332" s="205">
        <v>44250</v>
      </c>
      <c r="B332" s="205"/>
      <c r="C332" s="258">
        <v>332.96620000000001</v>
      </c>
      <c r="D332" s="258">
        <v>419.22370000000001</v>
      </c>
      <c r="E332">
        <v>695.20519999999999</v>
      </c>
      <c r="F332">
        <v>468.7534</v>
      </c>
      <c r="G332">
        <v>365.88350000000003</v>
      </c>
      <c r="H332">
        <v>338.78870000000001</v>
      </c>
      <c r="I332">
        <v>484.1995</v>
      </c>
      <c r="J332">
        <v>400.38900000000001</v>
      </c>
      <c r="K332">
        <v>478.4366</v>
      </c>
      <c r="L332">
        <v>352.4033</v>
      </c>
      <c r="M332">
        <v>353.90570000000002</v>
      </c>
      <c r="N332">
        <v>312.197</v>
      </c>
      <c r="P332">
        <f t="shared" si="27"/>
        <v>211.00569999999999</v>
      </c>
      <c r="Q332" s="173">
        <f t="shared" si="28"/>
        <v>0.1902491556456625</v>
      </c>
      <c r="T332" s="205">
        <v>44250</v>
      </c>
      <c r="U332" s="205"/>
      <c r="V332">
        <f t="shared" si="26"/>
        <v>30.269654545454546</v>
      </c>
      <c r="W332">
        <f t="shared" si="26"/>
        <v>38.111245454545454</v>
      </c>
      <c r="X332">
        <f t="shared" si="26"/>
        <v>63.200472727272725</v>
      </c>
      <c r="Y332">
        <f t="shared" si="25"/>
        <v>42.613945454545451</v>
      </c>
      <c r="Z332">
        <f t="shared" si="25"/>
        <v>33.262136363636365</v>
      </c>
      <c r="AA332">
        <f t="shared" si="25"/>
        <v>30.798972727272727</v>
      </c>
      <c r="AB332">
        <f t="shared" si="25"/>
        <v>44.018136363636366</v>
      </c>
      <c r="AC332">
        <f t="shared" si="25"/>
        <v>36.399000000000001</v>
      </c>
      <c r="AD332">
        <f t="shared" si="25"/>
        <v>43.494236363636361</v>
      </c>
      <c r="AE332">
        <f t="shared" si="25"/>
        <v>32.036663636363635</v>
      </c>
      <c r="AF332">
        <f t="shared" si="25"/>
        <v>32.173245454545459</v>
      </c>
    </row>
    <row r="333" spans="1:32">
      <c r="A333" s="205">
        <v>44251</v>
      </c>
      <c r="B333" s="205"/>
      <c r="C333" s="258">
        <v>330.27019999999999</v>
      </c>
      <c r="D333" s="258">
        <v>417.26560000000001</v>
      </c>
      <c r="E333">
        <v>691.88639999999998</v>
      </c>
      <c r="F333">
        <v>466.7525</v>
      </c>
      <c r="G333">
        <v>358.56790000000001</v>
      </c>
      <c r="H333">
        <v>334.53059999999999</v>
      </c>
      <c r="I333">
        <v>480.19880000000001</v>
      </c>
      <c r="J333">
        <v>394.46719999999999</v>
      </c>
      <c r="K333">
        <v>476.14339999999999</v>
      </c>
      <c r="L333">
        <v>347.22109999999998</v>
      </c>
      <c r="M333">
        <v>352.4486</v>
      </c>
      <c r="N333">
        <v>308.60910000000001</v>
      </c>
      <c r="P333">
        <f t="shared" si="27"/>
        <v>211.68759999999997</v>
      </c>
      <c r="Q333" s="173">
        <f t="shared" si="28"/>
        <v>0.19086397742173195</v>
      </c>
      <c r="T333" s="205">
        <v>44251</v>
      </c>
      <c r="U333" s="205"/>
      <c r="V333">
        <f t="shared" si="26"/>
        <v>30.024563636363634</v>
      </c>
      <c r="W333">
        <f t="shared" si="26"/>
        <v>37.933236363636361</v>
      </c>
      <c r="X333">
        <f t="shared" si="26"/>
        <v>62.898763636363633</v>
      </c>
      <c r="Y333">
        <f t="shared" si="25"/>
        <v>42.432045454545452</v>
      </c>
      <c r="Z333">
        <f t="shared" si="25"/>
        <v>32.59708181818182</v>
      </c>
      <c r="AA333">
        <f t="shared" si="25"/>
        <v>30.411872727272726</v>
      </c>
      <c r="AB333">
        <f t="shared" si="25"/>
        <v>43.654436363636364</v>
      </c>
      <c r="AC333">
        <f t="shared" si="25"/>
        <v>35.860654545454544</v>
      </c>
      <c r="AD333">
        <f t="shared" si="25"/>
        <v>43.285763636363633</v>
      </c>
      <c r="AE333">
        <f t="shared" si="25"/>
        <v>31.565554545454543</v>
      </c>
      <c r="AF333">
        <f t="shared" si="25"/>
        <v>32.04078181818182</v>
      </c>
    </row>
    <row r="334" spans="1:32">
      <c r="A334" s="205">
        <v>44252</v>
      </c>
      <c r="B334" s="205"/>
      <c r="C334" s="258">
        <v>327.62209999999999</v>
      </c>
      <c r="D334" s="258">
        <v>414.65719999999999</v>
      </c>
      <c r="E334">
        <v>688.46559999999999</v>
      </c>
      <c r="F334">
        <v>463.76510000000002</v>
      </c>
      <c r="G334">
        <v>350.65170000000001</v>
      </c>
      <c r="H334">
        <v>331.36970000000002</v>
      </c>
      <c r="I334">
        <v>475.53190000000001</v>
      </c>
      <c r="J334">
        <v>388.74880000000002</v>
      </c>
      <c r="K334">
        <v>473.77800000000002</v>
      </c>
      <c r="L334">
        <v>341.42790000000002</v>
      </c>
      <c r="M334">
        <v>351.73520000000002</v>
      </c>
      <c r="N334">
        <v>305.6764</v>
      </c>
      <c r="P334">
        <f t="shared" si="27"/>
        <v>212.93369999999999</v>
      </c>
      <c r="Q334" s="173">
        <f t="shared" si="28"/>
        <v>0.19198749907470181</v>
      </c>
      <c r="T334" s="205">
        <v>44252</v>
      </c>
      <c r="U334" s="205"/>
      <c r="V334">
        <f t="shared" si="26"/>
        <v>29.783827272727272</v>
      </c>
      <c r="W334">
        <f t="shared" si="26"/>
        <v>37.69610909090909</v>
      </c>
      <c r="X334">
        <f t="shared" si="26"/>
        <v>62.587781818181817</v>
      </c>
      <c r="Y334">
        <f t="shared" si="25"/>
        <v>42.160463636363637</v>
      </c>
      <c r="Z334">
        <f t="shared" si="25"/>
        <v>31.877427272727274</v>
      </c>
      <c r="AA334">
        <f t="shared" si="25"/>
        <v>30.124518181818186</v>
      </c>
      <c r="AB334">
        <f t="shared" si="25"/>
        <v>43.230172727272731</v>
      </c>
      <c r="AC334">
        <f t="shared" si="25"/>
        <v>35.340800000000002</v>
      </c>
      <c r="AD334">
        <f t="shared" si="25"/>
        <v>43.070727272727275</v>
      </c>
      <c r="AE334">
        <f t="shared" si="25"/>
        <v>31.038900000000002</v>
      </c>
      <c r="AF334">
        <f t="shared" si="25"/>
        <v>31.975927272727276</v>
      </c>
    </row>
    <row r="335" spans="1:32">
      <c r="A335" s="205">
        <v>44253</v>
      </c>
      <c r="B335" s="205"/>
      <c r="C335" s="258">
        <v>325.69880000000001</v>
      </c>
      <c r="D335" s="258">
        <v>411.76179999999999</v>
      </c>
      <c r="E335">
        <v>682.84280000000001</v>
      </c>
      <c r="F335">
        <v>461.87259999999998</v>
      </c>
      <c r="G335">
        <v>339.91219999999998</v>
      </c>
      <c r="H335">
        <v>329.262</v>
      </c>
      <c r="I335">
        <v>470.8338</v>
      </c>
      <c r="J335">
        <v>383.43279999999999</v>
      </c>
      <c r="K335">
        <v>471.31610000000001</v>
      </c>
      <c r="L335">
        <v>336.17660000000001</v>
      </c>
      <c r="M335">
        <v>350.97989999999999</v>
      </c>
      <c r="N335">
        <v>303.64139999999998</v>
      </c>
      <c r="P335">
        <f t="shared" si="27"/>
        <v>211.52670000000001</v>
      </c>
      <c r="Q335" s="173">
        <f t="shared" si="28"/>
        <v>0.1907189050888832</v>
      </c>
      <c r="T335" s="205">
        <v>44253</v>
      </c>
      <c r="U335" s="205"/>
      <c r="V335">
        <f t="shared" si="26"/>
        <v>29.608981818181817</v>
      </c>
      <c r="W335">
        <f t="shared" si="26"/>
        <v>37.432890909090908</v>
      </c>
      <c r="X335">
        <f t="shared" si="26"/>
        <v>62.076618181818183</v>
      </c>
      <c r="Y335">
        <f t="shared" si="25"/>
        <v>41.988418181818183</v>
      </c>
      <c r="Z335">
        <f t="shared" si="25"/>
        <v>30.901109090909088</v>
      </c>
      <c r="AA335">
        <f t="shared" si="25"/>
        <v>29.932909090909092</v>
      </c>
      <c r="AB335">
        <f t="shared" si="25"/>
        <v>42.803072727272728</v>
      </c>
      <c r="AC335">
        <f t="shared" si="25"/>
        <v>34.857527272727275</v>
      </c>
      <c r="AD335">
        <f t="shared" si="25"/>
        <v>42.846918181818182</v>
      </c>
      <c r="AE335">
        <f t="shared" si="25"/>
        <v>30.561509090909091</v>
      </c>
      <c r="AF335">
        <f t="shared" si="25"/>
        <v>31.907263636363634</v>
      </c>
    </row>
    <row r="336" spans="1:32">
      <c r="A336" s="205">
        <v>44254</v>
      </c>
      <c r="B336" s="205"/>
      <c r="C336" s="258">
        <v>323.9828</v>
      </c>
      <c r="D336" s="258">
        <v>409.59100000000001</v>
      </c>
      <c r="E336">
        <v>676.95090000000005</v>
      </c>
      <c r="F336">
        <v>459.85090000000002</v>
      </c>
      <c r="G336">
        <v>328.87549999999999</v>
      </c>
      <c r="H336">
        <v>326.18360000000001</v>
      </c>
      <c r="I336">
        <v>467.44209999999998</v>
      </c>
      <c r="J336">
        <v>378.0521</v>
      </c>
      <c r="K336">
        <v>468.77280000000002</v>
      </c>
      <c r="L336">
        <v>331.1463</v>
      </c>
      <c r="M336">
        <v>349.1558</v>
      </c>
      <c r="N336">
        <v>301.91719999999998</v>
      </c>
      <c r="P336">
        <f t="shared" si="27"/>
        <v>208.17810000000003</v>
      </c>
      <c r="Q336" s="173">
        <f t="shared" si="28"/>
        <v>0.18769970550045947</v>
      </c>
      <c r="T336" s="205">
        <v>44254</v>
      </c>
      <c r="U336" s="205"/>
      <c r="V336">
        <f t="shared" si="26"/>
        <v>29.452981818181819</v>
      </c>
      <c r="W336">
        <f t="shared" si="26"/>
        <v>37.235545454545452</v>
      </c>
      <c r="X336">
        <f t="shared" si="26"/>
        <v>61.540990909090915</v>
      </c>
      <c r="Y336">
        <f t="shared" si="25"/>
        <v>41.804627272727274</v>
      </c>
      <c r="Z336">
        <f t="shared" si="25"/>
        <v>29.897772727272727</v>
      </c>
      <c r="AA336">
        <f t="shared" si="25"/>
        <v>29.653054545454548</v>
      </c>
      <c r="AB336">
        <f t="shared" si="25"/>
        <v>42.494736363636363</v>
      </c>
      <c r="AC336">
        <f t="shared" si="25"/>
        <v>34.368372727272728</v>
      </c>
      <c r="AD336">
        <f t="shared" si="25"/>
        <v>42.615709090909093</v>
      </c>
      <c r="AE336">
        <f t="shared" si="25"/>
        <v>30.104209090909091</v>
      </c>
      <c r="AF336">
        <f t="shared" si="25"/>
        <v>31.741436363636364</v>
      </c>
    </row>
    <row r="337" spans="1:32">
      <c r="A337" s="205">
        <v>44255</v>
      </c>
      <c r="B337" s="205"/>
      <c r="C337" s="258">
        <v>320.12939999999998</v>
      </c>
      <c r="D337" s="258">
        <v>406.73439999999999</v>
      </c>
      <c r="E337">
        <v>671.96379999999999</v>
      </c>
      <c r="F337">
        <v>457.71319999999997</v>
      </c>
      <c r="G337">
        <v>317.17410000000001</v>
      </c>
      <c r="H337">
        <v>322.20269999999999</v>
      </c>
      <c r="I337">
        <v>464.26569999999998</v>
      </c>
      <c r="J337">
        <v>373.29259999999999</v>
      </c>
      <c r="K337">
        <v>466.04219999999998</v>
      </c>
      <c r="L337">
        <v>326.72609999999997</v>
      </c>
      <c r="M337">
        <v>345.60520000000002</v>
      </c>
      <c r="N337">
        <v>300.0367</v>
      </c>
      <c r="P337">
        <f t="shared" si="27"/>
        <v>205.92160000000001</v>
      </c>
      <c r="Q337" s="173">
        <f t="shared" si="28"/>
        <v>0.18566517648198064</v>
      </c>
      <c r="T337" s="205">
        <v>44255</v>
      </c>
      <c r="U337" s="205"/>
      <c r="V337">
        <f t="shared" si="26"/>
        <v>29.102672727272726</v>
      </c>
      <c r="W337">
        <f t="shared" si="26"/>
        <v>36.975854545454546</v>
      </c>
      <c r="X337">
        <f t="shared" si="26"/>
        <v>61.087618181818179</v>
      </c>
      <c r="Y337">
        <f t="shared" si="25"/>
        <v>41.610290909090907</v>
      </c>
      <c r="Z337">
        <f t="shared" si="25"/>
        <v>28.834009090909092</v>
      </c>
      <c r="AA337">
        <f t="shared" si="25"/>
        <v>29.291154545454546</v>
      </c>
      <c r="AB337">
        <f t="shared" si="25"/>
        <v>42.205972727272723</v>
      </c>
      <c r="AC337">
        <f t="shared" si="25"/>
        <v>33.935690909090908</v>
      </c>
      <c r="AD337">
        <f t="shared" si="25"/>
        <v>42.367472727272727</v>
      </c>
      <c r="AE337">
        <f t="shared" si="25"/>
        <v>29.702372727272724</v>
      </c>
      <c r="AF337">
        <f t="shared" si="25"/>
        <v>31.418654545454547</v>
      </c>
    </row>
    <row r="338" spans="1:32">
      <c r="A338" s="205">
        <v>44256</v>
      </c>
      <c r="B338" s="205"/>
      <c r="C338" s="258">
        <v>316.30290000000002</v>
      </c>
      <c r="D338" s="258">
        <v>408.11959999999999</v>
      </c>
      <c r="E338">
        <v>669.58479999999997</v>
      </c>
      <c r="F338">
        <v>456.41059999999999</v>
      </c>
      <c r="G338">
        <v>306.9812</v>
      </c>
      <c r="H338">
        <v>318.55329999999998</v>
      </c>
      <c r="I338">
        <v>454.99939999999998</v>
      </c>
      <c r="J338">
        <v>369.2824</v>
      </c>
      <c r="K338">
        <v>468.70460000000003</v>
      </c>
      <c r="L338">
        <v>322.94159999999999</v>
      </c>
      <c r="M338">
        <v>344.44819999999999</v>
      </c>
      <c r="N338">
        <v>297.56209999999999</v>
      </c>
      <c r="P338">
        <f t="shared" si="27"/>
        <v>200.88019999999995</v>
      </c>
      <c r="Q338" s="173">
        <f t="shared" si="28"/>
        <v>0.18111969693677377</v>
      </c>
      <c r="T338" s="205">
        <v>44256</v>
      </c>
      <c r="U338" s="205"/>
      <c r="V338">
        <f t="shared" si="26"/>
        <v>28.754809090909092</v>
      </c>
      <c r="W338">
        <f t="shared" si="26"/>
        <v>37.10178181818182</v>
      </c>
      <c r="X338">
        <f t="shared" si="26"/>
        <v>60.871345454545455</v>
      </c>
      <c r="Y338">
        <f t="shared" si="25"/>
        <v>41.491872727272728</v>
      </c>
      <c r="Z338">
        <f t="shared" si="25"/>
        <v>27.907381818181818</v>
      </c>
      <c r="AA338">
        <f t="shared" si="25"/>
        <v>28.959390909090907</v>
      </c>
      <c r="AB338">
        <f t="shared" si="25"/>
        <v>41.363581818181814</v>
      </c>
      <c r="AC338">
        <f t="shared" si="25"/>
        <v>33.571127272727274</v>
      </c>
      <c r="AD338">
        <f t="shared" si="25"/>
        <v>42.609509090909093</v>
      </c>
      <c r="AE338">
        <f t="shared" si="25"/>
        <v>29.358327272727273</v>
      </c>
      <c r="AF338">
        <f t="shared" si="25"/>
        <v>31.313472727272725</v>
      </c>
    </row>
    <row r="339" spans="1:32">
      <c r="A339" s="205">
        <v>44257</v>
      </c>
      <c r="B339" s="205"/>
      <c r="C339" s="258">
        <v>312.7</v>
      </c>
      <c r="D339" s="258">
        <v>404.50330000000002</v>
      </c>
      <c r="E339">
        <v>667.68439999999998</v>
      </c>
      <c r="F339">
        <v>456.71969999999999</v>
      </c>
      <c r="G339">
        <v>297.19009999999997</v>
      </c>
      <c r="H339">
        <v>315.26670000000001</v>
      </c>
      <c r="I339">
        <v>451.23090000000002</v>
      </c>
      <c r="J339">
        <v>364.70240000000001</v>
      </c>
      <c r="K339">
        <v>467.14460000000003</v>
      </c>
      <c r="L339">
        <v>319.97160000000002</v>
      </c>
      <c r="M339">
        <v>343.51710000000003</v>
      </c>
      <c r="N339">
        <v>294.94839999999999</v>
      </c>
      <c r="P339">
        <f t="shared" si="27"/>
        <v>200.53979999999996</v>
      </c>
      <c r="Q339" s="173">
        <f t="shared" si="28"/>
        <v>0.18081278194546413</v>
      </c>
      <c r="T339" s="205">
        <v>44257</v>
      </c>
      <c r="U339" s="205"/>
      <c r="V339">
        <f t="shared" si="26"/>
        <v>28.427272727272726</v>
      </c>
      <c r="W339">
        <f t="shared" si="26"/>
        <v>36.773027272727276</v>
      </c>
      <c r="X339">
        <f t="shared" si="26"/>
        <v>60.698581818181815</v>
      </c>
      <c r="Y339">
        <f t="shared" si="25"/>
        <v>41.519972727272723</v>
      </c>
      <c r="Z339">
        <f t="shared" si="25"/>
        <v>27.017281818181814</v>
      </c>
      <c r="AA339">
        <f t="shared" si="25"/>
        <v>28.660609090909091</v>
      </c>
      <c r="AB339">
        <f t="shared" si="25"/>
        <v>41.020990909090912</v>
      </c>
      <c r="AC339">
        <f t="shared" si="25"/>
        <v>33.15476363636364</v>
      </c>
      <c r="AD339">
        <f t="shared" si="25"/>
        <v>42.467690909090912</v>
      </c>
      <c r="AE339">
        <f t="shared" si="25"/>
        <v>29.088327272727273</v>
      </c>
      <c r="AF339">
        <f t="shared" si="25"/>
        <v>31.228827272727276</v>
      </c>
    </row>
    <row r="340" spans="1:32">
      <c r="A340" s="205">
        <v>44258</v>
      </c>
      <c r="B340" s="205"/>
      <c r="C340" s="258">
        <v>311.02850000000001</v>
      </c>
      <c r="D340" s="258">
        <v>400.41930000000002</v>
      </c>
      <c r="E340">
        <v>662.86630000000002</v>
      </c>
      <c r="F340">
        <v>457.0745</v>
      </c>
      <c r="G340">
        <v>288.81229999999999</v>
      </c>
      <c r="H340">
        <v>312.43979999999999</v>
      </c>
      <c r="I340">
        <v>446.7183</v>
      </c>
      <c r="J340">
        <v>359.50170000000003</v>
      </c>
      <c r="K340">
        <v>464.84359999999998</v>
      </c>
      <c r="L340">
        <v>316.99779999999998</v>
      </c>
      <c r="M340">
        <v>342.99869999999999</v>
      </c>
      <c r="N340">
        <v>292.09960000000001</v>
      </c>
      <c r="P340">
        <f t="shared" si="27"/>
        <v>198.02270000000004</v>
      </c>
      <c r="Q340" s="173">
        <f t="shared" si="28"/>
        <v>0.17854328804233413</v>
      </c>
      <c r="T340" s="205">
        <v>44258</v>
      </c>
      <c r="U340" s="205"/>
      <c r="V340">
        <f t="shared" si="26"/>
        <v>28.275318181818182</v>
      </c>
      <c r="W340">
        <f t="shared" si="26"/>
        <v>36.401754545454544</v>
      </c>
      <c r="X340">
        <f t="shared" si="26"/>
        <v>60.260572727272731</v>
      </c>
      <c r="Y340">
        <f t="shared" si="25"/>
        <v>41.552227272727272</v>
      </c>
      <c r="Z340">
        <f t="shared" si="25"/>
        <v>26.255663636363636</v>
      </c>
      <c r="AA340">
        <f t="shared" si="25"/>
        <v>28.403618181818182</v>
      </c>
      <c r="AB340">
        <f t="shared" si="25"/>
        <v>40.610754545454547</v>
      </c>
      <c r="AC340">
        <f t="shared" si="25"/>
        <v>32.681972727272729</v>
      </c>
      <c r="AD340">
        <f t="shared" si="25"/>
        <v>42.258509090909087</v>
      </c>
      <c r="AE340">
        <f t="shared" si="25"/>
        <v>28.817981818181817</v>
      </c>
      <c r="AF340">
        <f t="shared" si="25"/>
        <v>31.181699999999999</v>
      </c>
    </row>
    <row r="341" spans="1:32">
      <c r="A341" s="205">
        <v>44259</v>
      </c>
      <c r="B341" s="205"/>
      <c r="C341" s="258">
        <v>308.04129999999998</v>
      </c>
      <c r="D341" s="258">
        <v>396.13380000000001</v>
      </c>
      <c r="E341">
        <v>658.23040000000003</v>
      </c>
      <c r="F341">
        <v>456.16699999999997</v>
      </c>
      <c r="G341">
        <v>283.04000000000002</v>
      </c>
      <c r="H341">
        <v>311.44189999999998</v>
      </c>
      <c r="I341">
        <v>442.1549</v>
      </c>
      <c r="J341">
        <v>354.20909999999998</v>
      </c>
      <c r="K341">
        <v>462.24059999999997</v>
      </c>
      <c r="L341">
        <v>313.57279999999997</v>
      </c>
      <c r="M341">
        <v>342.33659999999998</v>
      </c>
      <c r="N341">
        <v>289.8655</v>
      </c>
      <c r="P341">
        <f t="shared" si="27"/>
        <v>195.98980000000006</v>
      </c>
      <c r="Q341" s="173">
        <f t="shared" si="28"/>
        <v>0.17671036358336423</v>
      </c>
      <c r="T341" s="205">
        <v>44259</v>
      </c>
      <c r="U341" s="205"/>
      <c r="V341">
        <f t="shared" si="26"/>
        <v>28.003754545454544</v>
      </c>
      <c r="W341">
        <f t="shared" si="26"/>
        <v>36.012163636363638</v>
      </c>
      <c r="X341">
        <f t="shared" si="26"/>
        <v>59.839127272727275</v>
      </c>
      <c r="Y341">
        <f t="shared" si="25"/>
        <v>41.469727272727269</v>
      </c>
      <c r="Z341">
        <f t="shared" si="25"/>
        <v>25.730909090909094</v>
      </c>
      <c r="AA341">
        <f t="shared" si="25"/>
        <v>28.312899999999999</v>
      </c>
      <c r="AB341">
        <f t="shared" si="25"/>
        <v>40.195900000000002</v>
      </c>
      <c r="AC341">
        <f t="shared" si="25"/>
        <v>32.200827272727274</v>
      </c>
      <c r="AD341">
        <f t="shared" si="25"/>
        <v>42.021872727272722</v>
      </c>
      <c r="AE341">
        <f t="shared" si="25"/>
        <v>28.50661818181818</v>
      </c>
      <c r="AF341">
        <f t="shared" ref="AF341:AF368" si="29">M341/11</f>
        <v>31.12150909090909</v>
      </c>
    </row>
    <row r="342" spans="1:32">
      <c r="A342" s="205">
        <v>44260</v>
      </c>
      <c r="B342" s="205"/>
      <c r="C342" s="258">
        <v>305.99560000000002</v>
      </c>
      <c r="D342" s="258">
        <v>391.60320000000002</v>
      </c>
      <c r="E342">
        <v>653.27549999999997</v>
      </c>
      <c r="F342">
        <v>454.81830000000002</v>
      </c>
      <c r="G342">
        <v>276.85120000000001</v>
      </c>
      <c r="H342">
        <v>310.2799</v>
      </c>
      <c r="I342">
        <v>438.76960000000003</v>
      </c>
      <c r="J342">
        <v>349.09640000000002</v>
      </c>
      <c r="K342">
        <v>460.16449999999998</v>
      </c>
      <c r="L342">
        <v>310.69979999999998</v>
      </c>
      <c r="M342">
        <v>340.55680000000001</v>
      </c>
      <c r="N342">
        <v>288.55840000000001</v>
      </c>
      <c r="P342">
        <f t="shared" si="27"/>
        <v>193.11099999999999</v>
      </c>
      <c r="Q342" s="173">
        <f t="shared" si="28"/>
        <v>0.17411474996120735</v>
      </c>
      <c r="T342" s="205">
        <v>44260</v>
      </c>
      <c r="U342" s="205"/>
      <c r="V342">
        <f t="shared" si="26"/>
        <v>27.817781818181821</v>
      </c>
      <c r="W342">
        <f t="shared" si="26"/>
        <v>35.600290909090909</v>
      </c>
      <c r="X342">
        <f t="shared" si="26"/>
        <v>59.388681818181816</v>
      </c>
      <c r="Y342">
        <f t="shared" si="26"/>
        <v>41.347118181818182</v>
      </c>
      <c r="Z342">
        <f t="shared" si="26"/>
        <v>25.16829090909091</v>
      </c>
      <c r="AA342">
        <f t="shared" si="26"/>
        <v>28.207263636363635</v>
      </c>
      <c r="AB342">
        <f t="shared" si="26"/>
        <v>39.888145454545459</v>
      </c>
      <c r="AC342">
        <f t="shared" si="26"/>
        <v>31.736036363636366</v>
      </c>
      <c r="AD342">
        <f t="shared" si="26"/>
        <v>41.833136363636363</v>
      </c>
      <c r="AE342">
        <f t="shared" si="26"/>
        <v>28.245436363636362</v>
      </c>
      <c r="AF342">
        <f t="shared" si="29"/>
        <v>30.95970909090909</v>
      </c>
    </row>
    <row r="343" spans="1:32">
      <c r="A343" s="205">
        <v>44261</v>
      </c>
      <c r="B343" s="205"/>
      <c r="C343" s="258">
        <v>303.7002</v>
      </c>
      <c r="D343" s="258">
        <v>388.01029999999997</v>
      </c>
      <c r="E343">
        <v>648.42139999999995</v>
      </c>
      <c r="F343">
        <v>453.80900000000003</v>
      </c>
      <c r="G343">
        <v>271.19290000000001</v>
      </c>
      <c r="H343">
        <v>307.21609999999998</v>
      </c>
      <c r="I343">
        <v>435.4658</v>
      </c>
      <c r="J343">
        <v>345.1268</v>
      </c>
      <c r="K343">
        <v>458.23899999999998</v>
      </c>
      <c r="L343">
        <v>308.17790000000002</v>
      </c>
      <c r="M343">
        <v>338.3356</v>
      </c>
      <c r="N343">
        <v>287.7371</v>
      </c>
      <c r="P343">
        <f t="shared" si="27"/>
        <v>190.18239999999997</v>
      </c>
      <c r="Q343" s="173">
        <f t="shared" si="28"/>
        <v>0.17147423514466975</v>
      </c>
      <c r="T343" s="205">
        <v>44261</v>
      </c>
      <c r="U343" s="205"/>
      <c r="V343">
        <f t="shared" si="26"/>
        <v>27.60910909090909</v>
      </c>
      <c r="W343">
        <f t="shared" si="26"/>
        <v>35.273663636363636</v>
      </c>
      <c r="X343">
        <f t="shared" si="26"/>
        <v>58.947399999999995</v>
      </c>
      <c r="Y343">
        <f t="shared" si="26"/>
        <v>41.25536363636364</v>
      </c>
      <c r="Z343">
        <f t="shared" si="26"/>
        <v>24.6539</v>
      </c>
      <c r="AA343">
        <f t="shared" si="26"/>
        <v>27.928736363636361</v>
      </c>
      <c r="AB343">
        <f t="shared" si="26"/>
        <v>39.587800000000001</v>
      </c>
      <c r="AC343">
        <f t="shared" si="26"/>
        <v>31.375163636363638</v>
      </c>
      <c r="AD343">
        <f t="shared" si="26"/>
        <v>41.658090909090909</v>
      </c>
      <c r="AE343">
        <f t="shared" si="26"/>
        <v>28.016172727272728</v>
      </c>
      <c r="AF343">
        <f t="shared" si="29"/>
        <v>30.757781818181819</v>
      </c>
    </row>
    <row r="344" spans="1:32">
      <c r="A344" s="205">
        <v>44262</v>
      </c>
      <c r="B344" s="205"/>
      <c r="C344" s="258">
        <v>299.4991</v>
      </c>
      <c r="D344" s="258">
        <v>384.3657</v>
      </c>
      <c r="E344">
        <v>644.4307</v>
      </c>
      <c r="F344">
        <v>453.27379999999999</v>
      </c>
      <c r="G344">
        <v>261.34690000000001</v>
      </c>
      <c r="H344">
        <v>303.5718</v>
      </c>
      <c r="I344">
        <v>430.48180000000002</v>
      </c>
      <c r="J344">
        <v>342.5027</v>
      </c>
      <c r="K344">
        <v>456.86430000000001</v>
      </c>
      <c r="L344">
        <v>306.09980000000002</v>
      </c>
      <c r="M344">
        <v>335.3322</v>
      </c>
      <c r="N344">
        <v>285.79509999999999</v>
      </c>
      <c r="P344">
        <f t="shared" si="27"/>
        <v>187.56639999999999</v>
      </c>
      <c r="Q344" s="173">
        <f t="shared" si="28"/>
        <v>0.16911556999406457</v>
      </c>
      <c r="T344" s="205">
        <v>44262</v>
      </c>
      <c r="U344" s="205"/>
      <c r="V344">
        <f t="shared" si="26"/>
        <v>27.227190909090908</v>
      </c>
      <c r="W344">
        <f t="shared" si="26"/>
        <v>34.942336363636365</v>
      </c>
      <c r="X344">
        <f t="shared" si="26"/>
        <v>58.58460909090909</v>
      </c>
      <c r="Y344">
        <f t="shared" si="26"/>
        <v>41.206709090909094</v>
      </c>
      <c r="Z344">
        <f t="shared" si="26"/>
        <v>23.758809090909093</v>
      </c>
      <c r="AA344">
        <f t="shared" si="26"/>
        <v>27.597436363636362</v>
      </c>
      <c r="AB344">
        <f t="shared" si="26"/>
        <v>39.134709090909091</v>
      </c>
      <c r="AC344">
        <f t="shared" si="26"/>
        <v>31.13660909090909</v>
      </c>
      <c r="AD344">
        <f t="shared" si="26"/>
        <v>41.533118181818182</v>
      </c>
      <c r="AE344">
        <f t="shared" si="26"/>
        <v>27.827254545454547</v>
      </c>
      <c r="AF344">
        <f t="shared" si="29"/>
        <v>30.484745454545454</v>
      </c>
    </row>
    <row r="345" spans="1:32">
      <c r="A345" s="205">
        <v>44263</v>
      </c>
      <c r="B345" s="205"/>
      <c r="C345" s="258">
        <v>295.9794</v>
      </c>
      <c r="D345" s="258">
        <v>379.1694</v>
      </c>
      <c r="E345">
        <v>642.33460000000002</v>
      </c>
      <c r="F345">
        <v>452.37970000000001</v>
      </c>
      <c r="G345">
        <v>260.53160000000003</v>
      </c>
      <c r="H345">
        <v>300.41989999999998</v>
      </c>
      <c r="I345">
        <v>425.61369999999999</v>
      </c>
      <c r="J345">
        <v>340.48719999999997</v>
      </c>
      <c r="K345">
        <v>456.13209999999998</v>
      </c>
      <c r="L345">
        <v>304.3657</v>
      </c>
      <c r="M345">
        <v>333.53489999999999</v>
      </c>
      <c r="N345">
        <v>283.82659999999998</v>
      </c>
      <c r="P345">
        <f t="shared" si="27"/>
        <v>186.20250000000004</v>
      </c>
      <c r="Q345" s="173">
        <f t="shared" si="28"/>
        <v>0.16788583627888479</v>
      </c>
      <c r="T345" s="205">
        <v>44263</v>
      </c>
      <c r="U345" s="205"/>
      <c r="V345">
        <f t="shared" si="26"/>
        <v>26.90721818181818</v>
      </c>
      <c r="W345">
        <f t="shared" si="26"/>
        <v>34.469945454545453</v>
      </c>
      <c r="X345">
        <f t="shared" si="26"/>
        <v>58.394054545454544</v>
      </c>
      <c r="Y345">
        <f t="shared" si="26"/>
        <v>41.125427272727272</v>
      </c>
      <c r="Z345">
        <f t="shared" si="26"/>
        <v>23.684690909090911</v>
      </c>
      <c r="AA345">
        <f t="shared" si="26"/>
        <v>27.3109</v>
      </c>
      <c r="AB345">
        <f t="shared" si="26"/>
        <v>38.692154545454542</v>
      </c>
      <c r="AC345">
        <f t="shared" si="26"/>
        <v>30.953381818181814</v>
      </c>
      <c r="AD345">
        <f t="shared" si="26"/>
        <v>41.466554545454542</v>
      </c>
      <c r="AE345">
        <f t="shared" si="26"/>
        <v>27.669609090909091</v>
      </c>
      <c r="AF345">
        <f t="shared" si="29"/>
        <v>30.321354545454543</v>
      </c>
    </row>
    <row r="346" spans="1:32">
      <c r="A346" s="205">
        <v>44264</v>
      </c>
      <c r="B346" s="205"/>
      <c r="C346" s="258">
        <v>293.22949999999997</v>
      </c>
      <c r="D346" s="258">
        <v>374.24970000000002</v>
      </c>
      <c r="E346">
        <v>640.63250000000005</v>
      </c>
      <c r="F346">
        <v>452.6927</v>
      </c>
      <c r="G346">
        <v>256.9735</v>
      </c>
      <c r="H346">
        <v>298.36799999999999</v>
      </c>
      <c r="I346">
        <v>421.0027</v>
      </c>
      <c r="J346">
        <v>337.50040000000001</v>
      </c>
      <c r="K346">
        <v>455.77800000000002</v>
      </c>
      <c r="L346">
        <v>303.09120000000001</v>
      </c>
      <c r="M346">
        <v>332.17750000000001</v>
      </c>
      <c r="N346">
        <v>281.86950000000002</v>
      </c>
      <c r="P346">
        <f t="shared" si="27"/>
        <v>184.85450000000003</v>
      </c>
      <c r="Q346" s="173">
        <f t="shared" si="28"/>
        <v>0.16667043848721208</v>
      </c>
      <c r="T346" s="205">
        <v>44264</v>
      </c>
      <c r="U346" s="205"/>
      <c r="V346">
        <f t="shared" si="26"/>
        <v>26.657227272727269</v>
      </c>
      <c r="W346">
        <f t="shared" si="26"/>
        <v>34.0227</v>
      </c>
      <c r="X346">
        <f t="shared" si="26"/>
        <v>58.239318181818184</v>
      </c>
      <c r="Y346">
        <f t="shared" si="26"/>
        <v>41.153881818181816</v>
      </c>
      <c r="Z346">
        <f t="shared" si="26"/>
        <v>23.361227272727273</v>
      </c>
      <c r="AA346">
        <f t="shared" si="26"/>
        <v>27.124363636363636</v>
      </c>
      <c r="AB346">
        <f t="shared" si="26"/>
        <v>38.27297272727273</v>
      </c>
      <c r="AC346">
        <f t="shared" si="26"/>
        <v>30.681854545454545</v>
      </c>
      <c r="AD346">
        <f t="shared" si="26"/>
        <v>41.434363636363635</v>
      </c>
      <c r="AE346">
        <f t="shared" si="26"/>
        <v>27.553745454545457</v>
      </c>
      <c r="AF346">
        <f t="shared" si="29"/>
        <v>30.197954545454547</v>
      </c>
    </row>
    <row r="347" spans="1:32">
      <c r="A347" s="205">
        <v>44265</v>
      </c>
      <c r="B347" s="205"/>
      <c r="C347" s="258">
        <v>292.18110000000001</v>
      </c>
      <c r="D347" s="258">
        <v>370.56</v>
      </c>
      <c r="E347">
        <v>636.66899999999998</v>
      </c>
      <c r="F347">
        <v>452.92360000000002</v>
      </c>
      <c r="G347">
        <v>255.49369999999999</v>
      </c>
      <c r="H347">
        <v>296.66300000000001</v>
      </c>
      <c r="I347">
        <v>416.66219999999998</v>
      </c>
      <c r="J347">
        <v>334.9246</v>
      </c>
      <c r="K347">
        <v>454.7559</v>
      </c>
      <c r="L347">
        <v>301.4151</v>
      </c>
      <c r="M347">
        <v>331.45370000000003</v>
      </c>
      <c r="N347">
        <v>280.37849999999997</v>
      </c>
      <c r="P347">
        <f t="shared" si="27"/>
        <v>181.91309999999999</v>
      </c>
      <c r="Q347" s="173">
        <f t="shared" si="28"/>
        <v>0.16401838280143602</v>
      </c>
      <c r="T347" s="205">
        <v>44265</v>
      </c>
      <c r="U347" s="205"/>
      <c r="V347">
        <f t="shared" si="26"/>
        <v>26.561918181818182</v>
      </c>
      <c r="W347">
        <f t="shared" si="26"/>
        <v>33.687272727272727</v>
      </c>
      <c r="X347">
        <f t="shared" si="26"/>
        <v>57.878999999999998</v>
      </c>
      <c r="Y347">
        <f t="shared" si="26"/>
        <v>41.174872727272728</v>
      </c>
      <c r="Z347">
        <f t="shared" si="26"/>
        <v>23.226699999999997</v>
      </c>
      <c r="AA347">
        <f t="shared" si="26"/>
        <v>26.969363636363639</v>
      </c>
      <c r="AB347">
        <f t="shared" si="26"/>
        <v>37.878381818181815</v>
      </c>
      <c r="AC347">
        <f t="shared" si="26"/>
        <v>30.447690909090909</v>
      </c>
      <c r="AD347">
        <f t="shared" si="26"/>
        <v>41.341445454545457</v>
      </c>
      <c r="AE347">
        <f t="shared" si="26"/>
        <v>27.401372727272726</v>
      </c>
      <c r="AF347">
        <f t="shared" si="29"/>
        <v>30.132154545454547</v>
      </c>
    </row>
    <row r="348" spans="1:32">
      <c r="A348" s="205">
        <v>44266</v>
      </c>
      <c r="B348" s="205"/>
      <c r="C348" s="258">
        <v>291.0034</v>
      </c>
      <c r="D348" s="258">
        <v>368.47789999999998</v>
      </c>
      <c r="E348" s="258">
        <v>632.11</v>
      </c>
      <c r="F348">
        <v>451.12810000000002</v>
      </c>
      <c r="G348">
        <v>254.66650000000001</v>
      </c>
      <c r="H348">
        <v>296.05450000000002</v>
      </c>
      <c r="I348">
        <v>412.60169999999999</v>
      </c>
      <c r="J348">
        <v>332.11669999999998</v>
      </c>
      <c r="K348">
        <v>453.42</v>
      </c>
      <c r="L348">
        <v>298.07780000000002</v>
      </c>
      <c r="M348">
        <v>331.00200000000001</v>
      </c>
      <c r="N348">
        <v>279.16750000000002</v>
      </c>
      <c r="P348">
        <f t="shared" si="27"/>
        <v>178.69</v>
      </c>
      <c r="Q348" s="173">
        <f t="shared" si="28"/>
        <v>0.16111233782937348</v>
      </c>
      <c r="T348" s="205">
        <v>44266</v>
      </c>
      <c r="U348" s="205"/>
      <c r="V348">
        <f t="shared" si="26"/>
        <v>26.454854545454545</v>
      </c>
      <c r="W348">
        <f t="shared" si="26"/>
        <v>33.497990909090909</v>
      </c>
      <c r="X348">
        <f t="shared" si="26"/>
        <v>57.464545454545458</v>
      </c>
      <c r="Y348">
        <f t="shared" si="26"/>
        <v>41.011645454545459</v>
      </c>
      <c r="Z348">
        <f t="shared" si="26"/>
        <v>23.151500000000002</v>
      </c>
      <c r="AA348">
        <f t="shared" si="26"/>
        <v>26.914045454545455</v>
      </c>
      <c r="AB348">
        <f t="shared" si="26"/>
        <v>37.509245454545457</v>
      </c>
      <c r="AC348">
        <f t="shared" si="26"/>
        <v>30.192427272727272</v>
      </c>
      <c r="AD348">
        <f t="shared" si="26"/>
        <v>41.22</v>
      </c>
      <c r="AE348">
        <f t="shared" si="26"/>
        <v>27.097981818181822</v>
      </c>
      <c r="AF348">
        <f t="shared" si="29"/>
        <v>30.091090909090909</v>
      </c>
    </row>
    <row r="349" spans="1:32">
      <c r="A349" s="205">
        <v>44267</v>
      </c>
      <c r="B349" s="205"/>
      <c r="C349" s="258">
        <v>290.91730000000001</v>
      </c>
      <c r="D349" s="258">
        <v>366.87639999999999</v>
      </c>
      <c r="E349" s="258">
        <v>630.59</v>
      </c>
      <c r="F349">
        <v>448.77260000000001</v>
      </c>
      <c r="G349">
        <v>252.27969999999999</v>
      </c>
      <c r="H349">
        <v>295.57049999999998</v>
      </c>
      <c r="I349">
        <v>410.0881</v>
      </c>
      <c r="J349">
        <v>328.9486</v>
      </c>
      <c r="K349">
        <v>452.15069999999997</v>
      </c>
      <c r="L349">
        <v>293.79390000000001</v>
      </c>
      <c r="M349">
        <v>329.99259999999998</v>
      </c>
      <c r="N349">
        <v>278.74619999999999</v>
      </c>
      <c r="P349">
        <f t="shared" si="27"/>
        <v>178.43930000000006</v>
      </c>
      <c r="Q349" s="173">
        <f t="shared" si="28"/>
        <v>0.16088629908577387</v>
      </c>
      <c r="T349" s="205">
        <v>44267</v>
      </c>
      <c r="U349" s="205"/>
      <c r="V349">
        <f t="shared" si="26"/>
        <v>26.447027272727272</v>
      </c>
      <c r="W349">
        <f t="shared" si="26"/>
        <v>33.352399999999996</v>
      </c>
      <c r="X349">
        <f t="shared" si="26"/>
        <v>57.326363636363638</v>
      </c>
      <c r="Y349">
        <f t="shared" si="26"/>
        <v>40.797509090909095</v>
      </c>
      <c r="Z349">
        <f t="shared" si="26"/>
        <v>22.934518181818181</v>
      </c>
      <c r="AA349">
        <f t="shared" si="26"/>
        <v>26.870045454545451</v>
      </c>
      <c r="AB349">
        <f t="shared" si="26"/>
        <v>37.280736363636365</v>
      </c>
      <c r="AC349">
        <f t="shared" si="26"/>
        <v>29.904418181818183</v>
      </c>
      <c r="AD349">
        <f t="shared" si="26"/>
        <v>41.104609090909086</v>
      </c>
      <c r="AE349">
        <f t="shared" si="26"/>
        <v>26.708536363636366</v>
      </c>
      <c r="AF349">
        <f t="shared" si="29"/>
        <v>29.999327272727271</v>
      </c>
    </row>
    <row r="350" spans="1:32">
      <c r="A350" s="205">
        <v>44268</v>
      </c>
      <c r="B350" s="205"/>
      <c r="C350" s="258">
        <v>290.82600000000002</v>
      </c>
      <c r="D350" s="258">
        <v>365.87549999999999</v>
      </c>
      <c r="E350" s="258">
        <v>627.95000000000005</v>
      </c>
      <c r="F350">
        <v>446.5564</v>
      </c>
      <c r="G350">
        <v>249.74770000000001</v>
      </c>
      <c r="H350">
        <v>293.15480000000002</v>
      </c>
      <c r="I350">
        <v>407.59249999999997</v>
      </c>
      <c r="J350">
        <v>325.72800000000001</v>
      </c>
      <c r="K350">
        <v>447.36939999999998</v>
      </c>
      <c r="L350">
        <v>288.97089999999997</v>
      </c>
      <c r="M350">
        <v>329.25360000000001</v>
      </c>
      <c r="N350">
        <v>278.51830000000001</v>
      </c>
      <c r="P350">
        <f t="shared" si="27"/>
        <v>180.58060000000006</v>
      </c>
      <c r="Q350" s="173">
        <f t="shared" si="28"/>
        <v>0.16281696028110679</v>
      </c>
      <c r="T350" s="205">
        <v>44268</v>
      </c>
      <c r="U350" s="205"/>
      <c r="V350">
        <f t="shared" si="26"/>
        <v>26.438727272727274</v>
      </c>
      <c r="W350">
        <f t="shared" si="26"/>
        <v>33.26140909090909</v>
      </c>
      <c r="X350">
        <f t="shared" si="26"/>
        <v>57.086363636363643</v>
      </c>
      <c r="Y350">
        <f t="shared" si="26"/>
        <v>40.596036363636365</v>
      </c>
      <c r="Z350">
        <f t="shared" si="26"/>
        <v>22.704336363636365</v>
      </c>
      <c r="AA350">
        <f t="shared" si="26"/>
        <v>26.650436363636366</v>
      </c>
      <c r="AB350">
        <f t="shared" si="26"/>
        <v>37.053863636363637</v>
      </c>
      <c r="AC350">
        <f t="shared" si="26"/>
        <v>29.611636363636364</v>
      </c>
      <c r="AD350">
        <f t="shared" si="26"/>
        <v>40.669945454545456</v>
      </c>
      <c r="AE350">
        <f t="shared" si="26"/>
        <v>26.270081818181815</v>
      </c>
      <c r="AF350">
        <f t="shared" si="29"/>
        <v>29.932145454545456</v>
      </c>
    </row>
    <row r="351" spans="1:32">
      <c r="A351" s="205">
        <v>44269</v>
      </c>
      <c r="B351" s="205"/>
      <c r="C351" s="258">
        <v>288.82170000000002</v>
      </c>
      <c r="D351" s="258">
        <v>364.5872</v>
      </c>
      <c r="E351" s="258">
        <v>626.30999999999995</v>
      </c>
      <c r="F351">
        <v>444.80399999999997</v>
      </c>
      <c r="G351">
        <v>247.33850000000001</v>
      </c>
      <c r="H351">
        <v>291.11309999999997</v>
      </c>
      <c r="I351">
        <v>403.93729999999999</v>
      </c>
      <c r="J351">
        <v>322.69889999999998</v>
      </c>
      <c r="K351">
        <v>446.79340000000002</v>
      </c>
      <c r="L351">
        <v>283.92610000000002</v>
      </c>
      <c r="M351">
        <v>328.51530000000002</v>
      </c>
      <c r="N351">
        <v>278.0027</v>
      </c>
      <c r="P351">
        <f t="shared" si="27"/>
        <v>179.51659999999993</v>
      </c>
      <c r="Q351" s="173">
        <f t="shared" si="28"/>
        <v>0.16185762552566174</v>
      </c>
      <c r="T351" s="205">
        <v>44269</v>
      </c>
      <c r="U351" s="205"/>
      <c r="V351">
        <f t="shared" si="26"/>
        <v>26.256518181818183</v>
      </c>
      <c r="W351">
        <f t="shared" si="26"/>
        <v>33.144290909090905</v>
      </c>
      <c r="X351">
        <f t="shared" si="26"/>
        <v>56.93727272727272</v>
      </c>
      <c r="Y351">
        <f t="shared" si="26"/>
        <v>40.436727272727268</v>
      </c>
      <c r="Z351">
        <f t="shared" si="26"/>
        <v>22.485318181818183</v>
      </c>
      <c r="AA351">
        <f t="shared" si="26"/>
        <v>26.46482727272727</v>
      </c>
      <c r="AB351">
        <f t="shared" si="26"/>
        <v>36.721572727272729</v>
      </c>
      <c r="AC351">
        <f t="shared" si="26"/>
        <v>29.336263636363636</v>
      </c>
      <c r="AD351">
        <f t="shared" si="26"/>
        <v>40.617581818181819</v>
      </c>
      <c r="AE351">
        <f t="shared" si="26"/>
        <v>25.811463636363637</v>
      </c>
      <c r="AF351">
        <f t="shared" si="29"/>
        <v>29.865027272727275</v>
      </c>
    </row>
    <row r="352" spans="1:32">
      <c r="A352" s="205">
        <v>44270</v>
      </c>
      <c r="B352" s="205"/>
      <c r="C352" s="258">
        <v>287.03859999999997</v>
      </c>
      <c r="D352" s="258">
        <v>362.31009999999998</v>
      </c>
      <c r="E352" s="258">
        <v>625.73</v>
      </c>
      <c r="F352">
        <v>444.19589999999999</v>
      </c>
      <c r="G352">
        <v>244.47200000000001</v>
      </c>
      <c r="H352">
        <v>289.50409999999999</v>
      </c>
      <c r="I352">
        <v>399.83870000000002</v>
      </c>
      <c r="J352">
        <v>319.87810000000002</v>
      </c>
      <c r="K352">
        <v>446.82569999999998</v>
      </c>
      <c r="L352">
        <v>279.1626</v>
      </c>
      <c r="M352">
        <v>328.04250000000002</v>
      </c>
      <c r="N352">
        <v>277.50020000000001</v>
      </c>
      <c r="P352">
        <f t="shared" si="27"/>
        <v>178.90430000000003</v>
      </c>
      <c r="Q352" s="173">
        <f t="shared" si="28"/>
        <v>0.1613055572260764</v>
      </c>
      <c r="T352" s="205">
        <v>44270</v>
      </c>
      <c r="U352" s="205"/>
      <c r="V352">
        <f t="shared" si="26"/>
        <v>26.094418181818181</v>
      </c>
      <c r="W352">
        <f t="shared" si="26"/>
        <v>32.937281818181816</v>
      </c>
      <c r="X352">
        <f t="shared" si="26"/>
        <v>56.884545454545453</v>
      </c>
      <c r="Y352">
        <f t="shared" si="26"/>
        <v>40.381445454545457</v>
      </c>
      <c r="Z352">
        <f t="shared" si="26"/>
        <v>22.224727272727275</v>
      </c>
      <c r="AA352">
        <f t="shared" si="26"/>
        <v>26.318554545454546</v>
      </c>
      <c r="AB352">
        <f t="shared" si="26"/>
        <v>36.348972727272731</v>
      </c>
      <c r="AC352">
        <f t="shared" si="26"/>
        <v>29.079827272727275</v>
      </c>
      <c r="AD352">
        <f t="shared" si="26"/>
        <v>40.620518181818177</v>
      </c>
      <c r="AE352">
        <f t="shared" si="26"/>
        <v>25.37841818181818</v>
      </c>
      <c r="AF352">
        <f t="shared" si="29"/>
        <v>29.822045454545457</v>
      </c>
    </row>
    <row r="353" spans="1:32">
      <c r="A353" s="205">
        <v>44271</v>
      </c>
      <c r="B353" s="205"/>
      <c r="C353" s="258">
        <v>285.92160000000001</v>
      </c>
      <c r="D353" s="258">
        <v>359.57130000000001</v>
      </c>
      <c r="E353" s="258">
        <v>623.74</v>
      </c>
      <c r="F353">
        <v>444.35550000000001</v>
      </c>
      <c r="G353">
        <v>241.95</v>
      </c>
      <c r="H353">
        <v>288.44869999999997</v>
      </c>
      <c r="I353">
        <v>395.58969999999999</v>
      </c>
      <c r="J353">
        <v>316.60550000000001</v>
      </c>
      <c r="K353">
        <v>447.03579999999999</v>
      </c>
      <c r="L353">
        <v>275.74970000000002</v>
      </c>
      <c r="M353">
        <v>327.88119999999998</v>
      </c>
      <c r="N353">
        <v>276.69099999999997</v>
      </c>
      <c r="P353">
        <f t="shared" si="27"/>
        <v>176.70420000000001</v>
      </c>
      <c r="Q353" s="173">
        <f t="shared" si="28"/>
        <v>0.1593218801626794</v>
      </c>
      <c r="T353" s="205">
        <v>44271</v>
      </c>
      <c r="U353" s="205"/>
      <c r="V353">
        <f t="shared" si="26"/>
        <v>25.992872727272729</v>
      </c>
      <c r="W353">
        <f t="shared" si="26"/>
        <v>32.688299999999998</v>
      </c>
      <c r="X353">
        <f t="shared" si="26"/>
        <v>56.703636363636363</v>
      </c>
      <c r="Y353">
        <f t="shared" si="26"/>
        <v>40.395954545454543</v>
      </c>
      <c r="Z353">
        <f t="shared" si="26"/>
        <v>21.995454545454546</v>
      </c>
      <c r="AA353">
        <f t="shared" si="26"/>
        <v>26.222609090909089</v>
      </c>
      <c r="AB353">
        <f t="shared" si="26"/>
        <v>35.962699999999998</v>
      </c>
      <c r="AC353">
        <f t="shared" si="26"/>
        <v>28.782318181818184</v>
      </c>
      <c r="AD353">
        <f t="shared" si="26"/>
        <v>40.639618181818179</v>
      </c>
      <c r="AE353">
        <f t="shared" si="26"/>
        <v>25.068154545454547</v>
      </c>
      <c r="AF353">
        <f t="shared" si="29"/>
        <v>29.807381818181817</v>
      </c>
    </row>
    <row r="354" spans="1:32">
      <c r="A354" s="205">
        <v>44272</v>
      </c>
      <c r="B354" s="205"/>
      <c r="C354" s="258">
        <v>284.99220000000003</v>
      </c>
      <c r="D354" s="258">
        <v>356.1123</v>
      </c>
      <c r="E354" s="258">
        <v>622.37</v>
      </c>
      <c r="F354">
        <v>444.77100000000002</v>
      </c>
      <c r="G354">
        <v>238.17140000000001</v>
      </c>
      <c r="H354">
        <v>287.34559999999999</v>
      </c>
      <c r="I354">
        <v>391.95069999999998</v>
      </c>
      <c r="J354">
        <v>314.0899</v>
      </c>
      <c r="K354">
        <v>446.50369999999998</v>
      </c>
      <c r="L354">
        <v>272.76409999999998</v>
      </c>
      <c r="M354">
        <v>328.22750000000002</v>
      </c>
      <c r="N354">
        <v>275.89120000000003</v>
      </c>
      <c r="P354">
        <f t="shared" si="27"/>
        <v>175.86630000000002</v>
      </c>
      <c r="Q354" s="173">
        <f t="shared" si="28"/>
        <v>0.15856640404276653</v>
      </c>
      <c r="T354" s="205">
        <v>44272</v>
      </c>
      <c r="U354" s="205"/>
      <c r="V354">
        <f t="shared" si="26"/>
        <v>25.90838181818182</v>
      </c>
      <c r="W354">
        <f t="shared" si="26"/>
        <v>32.373845454545453</v>
      </c>
      <c r="X354">
        <f t="shared" si="26"/>
        <v>56.579090909090908</v>
      </c>
      <c r="Y354">
        <f t="shared" si="26"/>
        <v>40.433727272727275</v>
      </c>
      <c r="Z354">
        <f t="shared" si="26"/>
        <v>21.651945454545455</v>
      </c>
      <c r="AA354">
        <f t="shared" si="26"/>
        <v>26.122327272727272</v>
      </c>
      <c r="AB354">
        <f t="shared" si="26"/>
        <v>35.631881818181817</v>
      </c>
      <c r="AC354">
        <f t="shared" si="26"/>
        <v>28.553627272727272</v>
      </c>
      <c r="AD354">
        <f t="shared" si="26"/>
        <v>40.591245454545451</v>
      </c>
      <c r="AE354">
        <f t="shared" si="26"/>
        <v>24.796736363636363</v>
      </c>
      <c r="AF354">
        <f t="shared" si="29"/>
        <v>29.838863636363637</v>
      </c>
    </row>
    <row r="355" spans="1:32">
      <c r="A355" s="205">
        <v>44273</v>
      </c>
      <c r="B355" s="205"/>
      <c r="C355" s="258">
        <v>284.3845</v>
      </c>
      <c r="D355" s="258">
        <v>352.05149999999998</v>
      </c>
      <c r="E355" s="258">
        <v>621.25</v>
      </c>
      <c r="F355">
        <v>442.75540000000001</v>
      </c>
      <c r="G355">
        <v>233.7808</v>
      </c>
      <c r="H355">
        <v>287.4083</v>
      </c>
      <c r="I355">
        <v>388.88959999999997</v>
      </c>
      <c r="J355">
        <v>311.6053</v>
      </c>
      <c r="K355">
        <v>446.29899999999998</v>
      </c>
      <c r="L355">
        <v>268.57380000000001</v>
      </c>
      <c r="M355">
        <v>328.5086</v>
      </c>
      <c r="N355">
        <v>275.28719999999998</v>
      </c>
      <c r="P355">
        <f t="shared" si="27"/>
        <v>174.95100000000002</v>
      </c>
      <c r="Q355" s="173">
        <f t="shared" si="28"/>
        <v>0.1577411417291775</v>
      </c>
      <c r="T355" s="205">
        <v>44273</v>
      </c>
      <c r="U355" s="205"/>
      <c r="V355">
        <f t="shared" si="26"/>
        <v>25.853136363636363</v>
      </c>
      <c r="W355">
        <f t="shared" si="26"/>
        <v>32.004681818181815</v>
      </c>
      <c r="X355">
        <f t="shared" si="26"/>
        <v>56.477272727272727</v>
      </c>
      <c r="Y355">
        <f t="shared" si="26"/>
        <v>40.250490909090907</v>
      </c>
      <c r="Z355">
        <f t="shared" si="26"/>
        <v>21.252800000000001</v>
      </c>
      <c r="AA355">
        <f t="shared" si="26"/>
        <v>26.128027272727273</v>
      </c>
      <c r="AB355">
        <f t="shared" si="26"/>
        <v>35.3536</v>
      </c>
      <c r="AC355">
        <f t="shared" si="26"/>
        <v>28.327754545454546</v>
      </c>
      <c r="AD355">
        <f t="shared" si="26"/>
        <v>40.572636363636363</v>
      </c>
      <c r="AE355">
        <f t="shared" si="26"/>
        <v>24.415800000000001</v>
      </c>
      <c r="AF355">
        <f t="shared" si="29"/>
        <v>29.864418181818181</v>
      </c>
    </row>
    <row r="356" spans="1:32">
      <c r="A356" s="205">
        <v>44274</v>
      </c>
      <c r="B356" s="205"/>
      <c r="C356" s="258">
        <v>283.31650000000002</v>
      </c>
      <c r="D356" s="258">
        <v>348.42309999999998</v>
      </c>
      <c r="E356" s="258">
        <v>620.15</v>
      </c>
      <c r="F356">
        <v>440.49470000000002</v>
      </c>
      <c r="G356">
        <v>227.6669</v>
      </c>
      <c r="H356">
        <v>287.88600000000002</v>
      </c>
      <c r="I356">
        <v>387.12389999999999</v>
      </c>
      <c r="J356">
        <v>309.01479999999998</v>
      </c>
      <c r="K356">
        <v>446.1816</v>
      </c>
      <c r="L356">
        <v>265.05360000000002</v>
      </c>
      <c r="M356">
        <v>328.17750000000001</v>
      </c>
      <c r="N356">
        <v>274.8963</v>
      </c>
      <c r="P356">
        <f t="shared" si="27"/>
        <v>173.96839999999997</v>
      </c>
      <c r="Q356" s="173">
        <f t="shared" si="28"/>
        <v>0.15685519968904571</v>
      </c>
      <c r="T356" s="205">
        <v>44274</v>
      </c>
      <c r="U356" s="205"/>
      <c r="V356">
        <f t="shared" si="26"/>
        <v>25.756045454545458</v>
      </c>
      <c r="W356">
        <f t="shared" si="26"/>
        <v>31.674827272727271</v>
      </c>
      <c r="X356">
        <f t="shared" si="26"/>
        <v>56.377272727272725</v>
      </c>
      <c r="Y356">
        <f t="shared" si="26"/>
        <v>40.044972727272729</v>
      </c>
      <c r="Z356">
        <f t="shared" si="26"/>
        <v>20.696990909090911</v>
      </c>
      <c r="AA356">
        <f t="shared" si="26"/>
        <v>26.171454545454548</v>
      </c>
      <c r="AB356">
        <f t="shared" si="26"/>
        <v>35.193081818181817</v>
      </c>
      <c r="AC356">
        <f t="shared" si="26"/>
        <v>28.092254545454544</v>
      </c>
      <c r="AD356">
        <f t="shared" si="26"/>
        <v>40.561963636363636</v>
      </c>
      <c r="AE356">
        <f t="shared" si="26"/>
        <v>24.09578181818182</v>
      </c>
      <c r="AF356">
        <f t="shared" si="29"/>
        <v>29.834318181818183</v>
      </c>
    </row>
    <row r="357" spans="1:32">
      <c r="A357" s="205">
        <v>44275</v>
      </c>
      <c r="B357" s="205"/>
      <c r="C357" s="258">
        <v>285.4853</v>
      </c>
      <c r="D357" s="258">
        <v>345.988</v>
      </c>
      <c r="E357" s="258">
        <v>619.54999999999995</v>
      </c>
      <c r="F357">
        <v>438.8</v>
      </c>
      <c r="G357">
        <v>221.2544</v>
      </c>
      <c r="H357">
        <v>286.58210000000003</v>
      </c>
      <c r="I357">
        <v>385.57960000000003</v>
      </c>
      <c r="J357">
        <v>306.20339999999999</v>
      </c>
      <c r="K357">
        <v>446.37470000000002</v>
      </c>
      <c r="L357">
        <v>261.24540000000002</v>
      </c>
      <c r="M357">
        <v>327.93599999999998</v>
      </c>
      <c r="N357">
        <v>274.6508</v>
      </c>
      <c r="P357">
        <f t="shared" si="27"/>
        <v>173.17529999999994</v>
      </c>
      <c r="Q357" s="173">
        <f t="shared" si="28"/>
        <v>0.15614011661146732</v>
      </c>
      <c r="T357" s="205">
        <v>44275</v>
      </c>
      <c r="U357" s="205"/>
      <c r="V357">
        <f t="shared" si="26"/>
        <v>25.953209090909091</v>
      </c>
      <c r="W357">
        <f t="shared" si="26"/>
        <v>31.453454545454544</v>
      </c>
      <c r="X357">
        <f t="shared" si="26"/>
        <v>56.322727272727271</v>
      </c>
      <c r="Y357">
        <f t="shared" si="26"/>
        <v>39.890909090909091</v>
      </c>
      <c r="Z357">
        <f t="shared" si="26"/>
        <v>20.114036363636362</v>
      </c>
      <c r="AA357">
        <f t="shared" si="26"/>
        <v>26.052918181818185</v>
      </c>
      <c r="AB357">
        <f t="shared" si="26"/>
        <v>35.052690909090913</v>
      </c>
      <c r="AC357">
        <f t="shared" si="26"/>
        <v>27.836672727272727</v>
      </c>
      <c r="AD357">
        <f t="shared" si="26"/>
        <v>40.57951818181818</v>
      </c>
      <c r="AE357">
        <f t="shared" si="26"/>
        <v>23.74958181818182</v>
      </c>
      <c r="AF357">
        <f t="shared" si="29"/>
        <v>29.812363636363635</v>
      </c>
    </row>
    <row r="358" spans="1:32">
      <c r="A358" s="205">
        <v>44276</v>
      </c>
      <c r="B358" s="205"/>
      <c r="C358" s="258">
        <v>284.96010000000001</v>
      </c>
      <c r="D358" s="258">
        <v>344.22910000000002</v>
      </c>
      <c r="E358" s="258">
        <v>619.39</v>
      </c>
      <c r="F358">
        <v>437.95080000000002</v>
      </c>
      <c r="G358">
        <v>215.8545</v>
      </c>
      <c r="H358">
        <v>286.01780000000002</v>
      </c>
      <c r="I358">
        <v>382.77120000000002</v>
      </c>
      <c r="J358">
        <v>303.9357</v>
      </c>
      <c r="K358">
        <v>446.6789</v>
      </c>
      <c r="L358">
        <v>257.95499999999998</v>
      </c>
      <c r="M358">
        <v>328.27800000000002</v>
      </c>
      <c r="N358">
        <v>273.8288</v>
      </c>
      <c r="P358">
        <f t="shared" si="27"/>
        <v>172.71109999999999</v>
      </c>
      <c r="Q358" s="173">
        <f t="shared" si="28"/>
        <v>0.15572157977549222</v>
      </c>
      <c r="T358" s="205">
        <v>44276</v>
      </c>
      <c r="U358" s="205"/>
      <c r="V358">
        <f t="shared" si="26"/>
        <v>25.905463636363638</v>
      </c>
      <c r="W358">
        <f t="shared" si="26"/>
        <v>31.293554545454548</v>
      </c>
      <c r="X358">
        <f t="shared" ref="X358:AE368" si="30">E358/11</f>
        <v>56.308181818181815</v>
      </c>
      <c r="Y358">
        <f t="shared" si="30"/>
        <v>39.813709090909093</v>
      </c>
      <c r="Z358">
        <f t="shared" si="30"/>
        <v>19.623136363636362</v>
      </c>
      <c r="AA358">
        <f t="shared" si="30"/>
        <v>26.001618181818184</v>
      </c>
      <c r="AB358">
        <f t="shared" si="30"/>
        <v>34.797381818181819</v>
      </c>
      <c r="AC358">
        <f t="shared" si="30"/>
        <v>27.630518181818182</v>
      </c>
      <c r="AD358">
        <f t="shared" si="30"/>
        <v>40.607172727272726</v>
      </c>
      <c r="AE358">
        <f t="shared" si="30"/>
        <v>23.450454545454544</v>
      </c>
      <c r="AF358">
        <f t="shared" si="29"/>
        <v>29.843454545454549</v>
      </c>
    </row>
    <row r="359" spans="1:32">
      <c r="A359" s="205">
        <v>44277</v>
      </c>
      <c r="B359" s="205"/>
      <c r="C359" s="258">
        <v>285.00709999999998</v>
      </c>
      <c r="D359" s="258">
        <v>340.79939999999999</v>
      </c>
      <c r="E359" s="258">
        <v>618.38</v>
      </c>
      <c r="F359">
        <v>438.37479999999999</v>
      </c>
      <c r="G359">
        <v>210.93989999999999</v>
      </c>
      <c r="H359">
        <v>284.41370000000001</v>
      </c>
      <c r="I359">
        <v>380.40989999999999</v>
      </c>
      <c r="J359">
        <v>301.42869999999999</v>
      </c>
      <c r="K359">
        <v>446.97820000000002</v>
      </c>
      <c r="L359">
        <v>254.87710000000001</v>
      </c>
      <c r="M359">
        <v>328.44310000000002</v>
      </c>
      <c r="N359">
        <v>273.11470000000003</v>
      </c>
      <c r="P359">
        <f t="shared" si="27"/>
        <v>171.40179999999998</v>
      </c>
      <c r="Q359" s="173">
        <f t="shared" si="28"/>
        <v>0.15454107508065759</v>
      </c>
      <c r="T359" s="205">
        <v>44277</v>
      </c>
      <c r="U359" s="205"/>
      <c r="V359">
        <f t="shared" ref="V359:W368" si="31">C359/11</f>
        <v>25.909736363636362</v>
      </c>
      <c r="W359">
        <f t="shared" si="31"/>
        <v>30.981763636363635</v>
      </c>
      <c r="X359">
        <f t="shared" si="30"/>
        <v>56.216363636363639</v>
      </c>
      <c r="Y359">
        <f t="shared" si="30"/>
        <v>39.852254545454542</v>
      </c>
      <c r="Z359">
        <f t="shared" si="30"/>
        <v>19.176354545454544</v>
      </c>
      <c r="AA359">
        <f t="shared" si="30"/>
        <v>25.85579090909091</v>
      </c>
      <c r="AB359">
        <f t="shared" si="30"/>
        <v>34.58271818181818</v>
      </c>
      <c r="AC359">
        <f t="shared" si="30"/>
        <v>27.402609090909092</v>
      </c>
      <c r="AD359">
        <f t="shared" si="30"/>
        <v>40.634381818181822</v>
      </c>
      <c r="AE359">
        <f t="shared" si="30"/>
        <v>23.170645454545454</v>
      </c>
      <c r="AF359">
        <f t="shared" si="29"/>
        <v>29.858463636363638</v>
      </c>
    </row>
    <row r="360" spans="1:32">
      <c r="A360" s="205">
        <v>44278</v>
      </c>
      <c r="B360" s="205"/>
      <c r="C360" s="258">
        <v>285.36799999999999</v>
      </c>
      <c r="D360" s="258">
        <v>338.3843</v>
      </c>
      <c r="E360" s="258">
        <v>615.58000000000004</v>
      </c>
      <c r="F360">
        <v>440.07369999999997</v>
      </c>
      <c r="G360">
        <v>206.99270000000001</v>
      </c>
      <c r="H360">
        <v>283.43799999999999</v>
      </c>
      <c r="I360">
        <v>377.9667</v>
      </c>
      <c r="J360">
        <v>298.36309999999997</v>
      </c>
      <c r="K360">
        <v>445.53719999999998</v>
      </c>
      <c r="L360">
        <v>251.79419999999999</v>
      </c>
      <c r="M360">
        <v>328.91980000000001</v>
      </c>
      <c r="N360">
        <v>272.59840000000003</v>
      </c>
      <c r="P360">
        <f t="shared" si="27"/>
        <v>170.04280000000006</v>
      </c>
      <c r="Q360" s="173">
        <f t="shared" si="28"/>
        <v>0.15331575935448319</v>
      </c>
      <c r="T360" s="205">
        <v>44278</v>
      </c>
      <c r="U360" s="205"/>
      <c r="V360">
        <f t="shared" si="31"/>
        <v>25.942545454545453</v>
      </c>
      <c r="W360">
        <f t="shared" si="31"/>
        <v>30.762209090909092</v>
      </c>
      <c r="X360">
        <f t="shared" si="30"/>
        <v>55.961818181818188</v>
      </c>
      <c r="Y360">
        <f t="shared" si="30"/>
        <v>40.006699999999995</v>
      </c>
      <c r="Z360">
        <f t="shared" si="30"/>
        <v>18.817518181818183</v>
      </c>
      <c r="AA360">
        <f t="shared" si="30"/>
        <v>25.767090909090907</v>
      </c>
      <c r="AB360">
        <f t="shared" si="30"/>
        <v>34.360609090909094</v>
      </c>
      <c r="AC360">
        <f t="shared" si="30"/>
        <v>27.12391818181818</v>
      </c>
      <c r="AD360">
        <f t="shared" si="30"/>
        <v>40.503381818181815</v>
      </c>
      <c r="AE360">
        <f t="shared" si="30"/>
        <v>22.890381818181819</v>
      </c>
      <c r="AF360">
        <f t="shared" si="29"/>
        <v>29.901800000000001</v>
      </c>
    </row>
    <row r="361" spans="1:32">
      <c r="A361" s="205">
        <v>44279</v>
      </c>
      <c r="B361" s="205"/>
      <c r="C361" s="258">
        <v>286.72640000000001</v>
      </c>
      <c r="D361" s="258">
        <v>336.64019999999999</v>
      </c>
      <c r="E361" s="258">
        <v>612.94000000000005</v>
      </c>
      <c r="F361">
        <v>440.13119999999998</v>
      </c>
      <c r="G361">
        <v>205.0778</v>
      </c>
      <c r="H361">
        <v>282.46710000000002</v>
      </c>
      <c r="I361">
        <v>375.82900000000001</v>
      </c>
      <c r="J361">
        <v>295.6232</v>
      </c>
      <c r="K361">
        <v>444.1567</v>
      </c>
      <c r="L361">
        <v>248.36709999999999</v>
      </c>
      <c r="M361">
        <v>329.72590000000002</v>
      </c>
      <c r="N361">
        <v>272.37099999999998</v>
      </c>
      <c r="P361">
        <f t="shared" si="27"/>
        <v>168.78330000000005</v>
      </c>
      <c r="Q361" s="173">
        <f t="shared" si="28"/>
        <v>0.15218015585402936</v>
      </c>
      <c r="T361" s="205">
        <v>44279</v>
      </c>
      <c r="U361" s="205"/>
      <c r="V361">
        <f t="shared" si="31"/>
        <v>26.066036363636364</v>
      </c>
      <c r="W361">
        <f t="shared" si="31"/>
        <v>30.603654545454546</v>
      </c>
      <c r="X361">
        <f t="shared" si="30"/>
        <v>55.721818181818186</v>
      </c>
      <c r="Y361">
        <f t="shared" si="30"/>
        <v>40.01192727272727</v>
      </c>
      <c r="Z361">
        <f t="shared" si="30"/>
        <v>18.643436363636365</v>
      </c>
      <c r="AA361">
        <f t="shared" si="30"/>
        <v>25.678827272727275</v>
      </c>
      <c r="AB361">
        <f t="shared" si="30"/>
        <v>34.166272727272727</v>
      </c>
      <c r="AC361">
        <f t="shared" si="30"/>
        <v>26.874836363636362</v>
      </c>
      <c r="AD361">
        <f t="shared" si="30"/>
        <v>40.37788181818182</v>
      </c>
      <c r="AE361">
        <f t="shared" si="30"/>
        <v>22.578827272727271</v>
      </c>
      <c r="AF361">
        <f t="shared" si="29"/>
        <v>29.97508181818182</v>
      </c>
    </row>
    <row r="362" spans="1:32">
      <c r="A362" s="205">
        <v>44280</v>
      </c>
      <c r="B362" s="205"/>
      <c r="C362" s="258">
        <v>287.5994</v>
      </c>
      <c r="D362" s="258">
        <v>335.72820000000002</v>
      </c>
      <c r="E362" s="258">
        <v>609.91999999999996</v>
      </c>
      <c r="F362">
        <v>442.47089999999997</v>
      </c>
      <c r="G362">
        <v>204.2885</v>
      </c>
      <c r="H362">
        <v>282.75209999999998</v>
      </c>
      <c r="I362">
        <v>374.48</v>
      </c>
      <c r="J362">
        <v>292.76900000000001</v>
      </c>
      <c r="K362">
        <v>442.0428</v>
      </c>
      <c r="L362">
        <v>244.04689999999999</v>
      </c>
      <c r="M362">
        <v>330.73540000000003</v>
      </c>
      <c r="N362">
        <v>273.2396</v>
      </c>
      <c r="P362">
        <f t="shared" si="27"/>
        <v>167.44909999999999</v>
      </c>
      <c r="Q362" s="173">
        <f t="shared" si="28"/>
        <v>0.15097720056200428</v>
      </c>
      <c r="T362" s="205">
        <v>44280</v>
      </c>
      <c r="U362" s="205"/>
      <c r="V362">
        <f t="shared" si="31"/>
        <v>26.145399999999999</v>
      </c>
      <c r="W362">
        <f t="shared" si="31"/>
        <v>30.520745454545455</v>
      </c>
      <c r="X362">
        <f t="shared" si="30"/>
        <v>55.447272727272725</v>
      </c>
      <c r="Y362">
        <f t="shared" si="30"/>
        <v>40.224627272727268</v>
      </c>
      <c r="Z362">
        <f t="shared" si="30"/>
        <v>18.571681818181819</v>
      </c>
      <c r="AA362">
        <f t="shared" si="30"/>
        <v>25.704736363636361</v>
      </c>
      <c r="AB362">
        <f t="shared" si="30"/>
        <v>34.043636363636367</v>
      </c>
      <c r="AC362">
        <f t="shared" si="30"/>
        <v>26.615363636363636</v>
      </c>
      <c r="AD362">
        <f t="shared" si="30"/>
        <v>40.185709090909093</v>
      </c>
      <c r="AE362">
        <f t="shared" si="30"/>
        <v>22.186081818181819</v>
      </c>
      <c r="AF362">
        <f t="shared" si="29"/>
        <v>30.066854545454547</v>
      </c>
    </row>
    <row r="363" spans="1:32">
      <c r="A363" s="205">
        <v>44281</v>
      </c>
      <c r="B363" s="205"/>
      <c r="C363" s="258">
        <v>289.76639999999998</v>
      </c>
      <c r="D363" s="258">
        <v>336.20760000000001</v>
      </c>
      <c r="E363" s="258">
        <v>607.16999999999996</v>
      </c>
      <c r="F363">
        <v>441.91140000000001</v>
      </c>
      <c r="G363">
        <v>201.81909999999999</v>
      </c>
      <c r="H363">
        <v>283.18880000000001</v>
      </c>
      <c r="I363">
        <v>374.13209999999998</v>
      </c>
      <c r="J363">
        <v>290.23919999999998</v>
      </c>
      <c r="K363">
        <v>440.23219999999998</v>
      </c>
      <c r="L363">
        <v>239.5633</v>
      </c>
      <c r="M363">
        <v>331.17790000000002</v>
      </c>
      <c r="N363">
        <v>273.50389999999999</v>
      </c>
      <c r="P363">
        <f t="shared" si="27"/>
        <v>165.25859999999994</v>
      </c>
      <c r="Q363" s="173">
        <f t="shared" si="28"/>
        <v>0.1490021791505361</v>
      </c>
      <c r="T363" s="205">
        <v>44281</v>
      </c>
      <c r="U363" s="205"/>
      <c r="V363">
        <f t="shared" si="31"/>
        <v>26.342399999999998</v>
      </c>
      <c r="W363">
        <f t="shared" si="31"/>
        <v>30.564327272727272</v>
      </c>
      <c r="X363">
        <f t="shared" si="30"/>
        <v>55.197272727272725</v>
      </c>
      <c r="Y363">
        <f t="shared" si="30"/>
        <v>40.173763636363638</v>
      </c>
      <c r="Z363">
        <f t="shared" si="30"/>
        <v>18.347190909090909</v>
      </c>
      <c r="AA363">
        <f t="shared" si="30"/>
        <v>25.744436363636364</v>
      </c>
      <c r="AB363">
        <f t="shared" si="30"/>
        <v>34.012009090909089</v>
      </c>
      <c r="AC363">
        <f t="shared" si="30"/>
        <v>26.385381818181816</v>
      </c>
      <c r="AD363">
        <f t="shared" si="30"/>
        <v>40.021109090909086</v>
      </c>
      <c r="AE363">
        <f t="shared" si="30"/>
        <v>21.778481818181817</v>
      </c>
      <c r="AF363">
        <f t="shared" si="29"/>
        <v>30.107081818181822</v>
      </c>
    </row>
    <row r="364" spans="1:32">
      <c r="A364" s="205">
        <v>44282</v>
      </c>
      <c r="B364" s="205"/>
      <c r="C364" s="258">
        <v>291.13869999999997</v>
      </c>
      <c r="D364" s="258">
        <v>336.40280000000001</v>
      </c>
      <c r="E364" s="258">
        <v>605.65</v>
      </c>
      <c r="F364">
        <v>441.0564</v>
      </c>
      <c r="G364">
        <v>198.9992</v>
      </c>
      <c r="H364">
        <v>282.11559999999997</v>
      </c>
      <c r="I364">
        <v>374.10070000000002</v>
      </c>
      <c r="J364">
        <v>287.88010000000003</v>
      </c>
      <c r="K364">
        <v>438.88249999999999</v>
      </c>
      <c r="L364">
        <v>235.45179999999999</v>
      </c>
      <c r="M364">
        <v>331.54739999999998</v>
      </c>
      <c r="N364">
        <v>273.76679999999999</v>
      </c>
      <c r="P364">
        <f t="shared" si="27"/>
        <v>164.59359999999998</v>
      </c>
      <c r="Q364" s="173">
        <f t="shared" si="28"/>
        <v>0.14840259492838304</v>
      </c>
      <c r="T364" s="205">
        <v>44282</v>
      </c>
      <c r="U364" s="205"/>
      <c r="V364">
        <f t="shared" si="31"/>
        <v>26.467154545454544</v>
      </c>
      <c r="W364">
        <f t="shared" si="31"/>
        <v>30.582072727272728</v>
      </c>
      <c r="X364">
        <f t="shared" si="30"/>
        <v>55.059090909090905</v>
      </c>
      <c r="Y364">
        <f t="shared" si="30"/>
        <v>40.096036363636365</v>
      </c>
      <c r="Z364">
        <f t="shared" si="30"/>
        <v>18.090836363636363</v>
      </c>
      <c r="AA364">
        <f t="shared" si="30"/>
        <v>25.646872727272726</v>
      </c>
      <c r="AB364">
        <f t="shared" si="30"/>
        <v>34.00915454545455</v>
      </c>
      <c r="AC364">
        <f t="shared" si="30"/>
        <v>26.170918181818184</v>
      </c>
      <c r="AD364">
        <f t="shared" si="30"/>
        <v>39.898409090909091</v>
      </c>
      <c r="AE364">
        <f t="shared" si="30"/>
        <v>21.40470909090909</v>
      </c>
      <c r="AF364">
        <f t="shared" si="29"/>
        <v>30.140672727272726</v>
      </c>
    </row>
    <row r="365" spans="1:32">
      <c r="A365" s="205">
        <v>44283</v>
      </c>
      <c r="B365" s="205"/>
      <c r="C365" s="258">
        <v>291.98180000000002</v>
      </c>
      <c r="D365" s="258">
        <v>337.12060000000002</v>
      </c>
      <c r="E365" s="258">
        <v>605.45000000000005</v>
      </c>
      <c r="F365">
        <v>440.77609999999999</v>
      </c>
      <c r="G365">
        <v>196.8938</v>
      </c>
      <c r="H365">
        <v>281.60449999999997</v>
      </c>
      <c r="I365">
        <v>373.68819999999999</v>
      </c>
      <c r="J365">
        <v>286.90730000000002</v>
      </c>
      <c r="K365">
        <v>438.50439999999998</v>
      </c>
      <c r="L365">
        <v>231.83709999999999</v>
      </c>
      <c r="M365">
        <v>332.01839999999999</v>
      </c>
      <c r="N365">
        <v>273.50170000000003</v>
      </c>
      <c r="P365">
        <f t="shared" si="27"/>
        <v>164.67390000000006</v>
      </c>
      <c r="Q365" s="173">
        <f t="shared" si="28"/>
        <v>0.14847499585024612</v>
      </c>
      <c r="T365" s="205">
        <v>44283</v>
      </c>
      <c r="U365" s="205"/>
      <c r="V365">
        <f t="shared" si="31"/>
        <v>26.543800000000001</v>
      </c>
      <c r="W365">
        <f t="shared" si="31"/>
        <v>30.647327272727274</v>
      </c>
      <c r="X365">
        <f t="shared" si="30"/>
        <v>55.040909090909096</v>
      </c>
      <c r="Y365">
        <f t="shared" si="30"/>
        <v>40.070554545454542</v>
      </c>
      <c r="Z365">
        <f t="shared" si="30"/>
        <v>17.899436363636365</v>
      </c>
      <c r="AA365">
        <f t="shared" si="30"/>
        <v>25.600409090909089</v>
      </c>
      <c r="AB365">
        <f t="shared" si="30"/>
        <v>33.971654545454548</v>
      </c>
      <c r="AC365">
        <f t="shared" si="30"/>
        <v>26.082481818181819</v>
      </c>
      <c r="AD365">
        <f t="shared" si="30"/>
        <v>39.864036363636359</v>
      </c>
      <c r="AE365">
        <f t="shared" si="30"/>
        <v>21.0761</v>
      </c>
      <c r="AF365">
        <f t="shared" si="29"/>
        <v>30.183490909090906</v>
      </c>
    </row>
    <row r="366" spans="1:32">
      <c r="A366" s="205">
        <v>44284</v>
      </c>
      <c r="B366" s="205"/>
      <c r="C366" s="258">
        <v>292.83179999999999</v>
      </c>
      <c r="D366" s="258">
        <v>337.9203</v>
      </c>
      <c r="E366" s="258">
        <v>604.6</v>
      </c>
      <c r="F366">
        <v>441.65030000000002</v>
      </c>
      <c r="G366">
        <v>195.19659999999999</v>
      </c>
      <c r="H366">
        <v>281.79239999999999</v>
      </c>
      <c r="I366">
        <v>372.49430000000001</v>
      </c>
      <c r="J366">
        <v>286.36079999999998</v>
      </c>
      <c r="K366">
        <v>439.29840000000002</v>
      </c>
      <c r="L366">
        <v>229.00309999999999</v>
      </c>
      <c r="M366">
        <v>332.57679999999999</v>
      </c>
      <c r="N366">
        <v>273.40260000000001</v>
      </c>
      <c r="P366">
        <f t="shared" si="27"/>
        <v>162.94970000000001</v>
      </c>
      <c r="Q366" s="173">
        <f t="shared" si="28"/>
        <v>0.14692040469861248</v>
      </c>
      <c r="T366" s="205">
        <v>44284</v>
      </c>
      <c r="U366" s="205"/>
      <c r="V366">
        <f t="shared" si="31"/>
        <v>26.621072727272725</v>
      </c>
      <c r="W366">
        <f t="shared" si="31"/>
        <v>30.720027272727272</v>
      </c>
      <c r="X366">
        <f t="shared" si="30"/>
        <v>54.963636363636368</v>
      </c>
      <c r="Y366">
        <f t="shared" si="30"/>
        <v>40.150027272727272</v>
      </c>
      <c r="Z366">
        <f t="shared" si="30"/>
        <v>17.745145454545455</v>
      </c>
      <c r="AA366">
        <f t="shared" si="30"/>
        <v>25.617490909090908</v>
      </c>
      <c r="AB366">
        <f t="shared" si="30"/>
        <v>33.86311818181818</v>
      </c>
      <c r="AC366">
        <f t="shared" si="30"/>
        <v>26.032799999999998</v>
      </c>
      <c r="AD366">
        <f t="shared" si="30"/>
        <v>39.936218181818184</v>
      </c>
      <c r="AE366">
        <f t="shared" si="30"/>
        <v>20.818463636363635</v>
      </c>
      <c r="AF366">
        <f t="shared" si="29"/>
        <v>30.234254545454544</v>
      </c>
    </row>
    <row r="367" spans="1:32">
      <c r="A367" s="205">
        <v>44285</v>
      </c>
      <c r="B367" s="205"/>
      <c r="C367" s="258">
        <v>293.14839999999998</v>
      </c>
      <c r="D367" s="258">
        <v>341.06459999999998</v>
      </c>
      <c r="E367" s="258">
        <v>601.98</v>
      </c>
      <c r="F367">
        <v>443.48439999999999</v>
      </c>
      <c r="G367">
        <v>193.82259999999999</v>
      </c>
      <c r="H367">
        <v>282.6549</v>
      </c>
      <c r="I367">
        <v>371.47089999999997</v>
      </c>
      <c r="J367">
        <v>284.67410000000001</v>
      </c>
      <c r="K367">
        <v>440.63650000000001</v>
      </c>
      <c r="L367">
        <v>227.1267</v>
      </c>
      <c r="M367">
        <v>333.33089999999999</v>
      </c>
      <c r="N367">
        <v>273.4862</v>
      </c>
      <c r="P367">
        <f t="shared" si="27"/>
        <v>158.49560000000002</v>
      </c>
      <c r="Q367" s="173">
        <f t="shared" si="28"/>
        <v>0.14290445269275984</v>
      </c>
      <c r="T367" s="205">
        <v>44285</v>
      </c>
      <c r="U367" s="205"/>
      <c r="V367">
        <f t="shared" si="31"/>
        <v>26.649854545454545</v>
      </c>
      <c r="W367">
        <f t="shared" si="31"/>
        <v>31.005872727272727</v>
      </c>
      <c r="X367">
        <f t="shared" si="30"/>
        <v>54.725454545454546</v>
      </c>
      <c r="Y367">
        <f t="shared" si="30"/>
        <v>40.316763636363639</v>
      </c>
      <c r="Z367">
        <f t="shared" si="30"/>
        <v>17.620236363636362</v>
      </c>
      <c r="AA367">
        <f t="shared" si="30"/>
        <v>25.695899999999998</v>
      </c>
      <c r="AB367">
        <f t="shared" si="30"/>
        <v>33.770081818181815</v>
      </c>
      <c r="AC367">
        <f t="shared" si="30"/>
        <v>25.879463636363639</v>
      </c>
      <c r="AD367">
        <f t="shared" si="30"/>
        <v>40.057863636363635</v>
      </c>
      <c r="AE367">
        <f t="shared" si="30"/>
        <v>20.647881818181819</v>
      </c>
      <c r="AF367">
        <f t="shared" si="29"/>
        <v>30.30280909090909</v>
      </c>
    </row>
    <row r="368" spans="1:32">
      <c r="A368" s="205">
        <v>44286</v>
      </c>
      <c r="B368" s="205"/>
      <c r="C368" s="258">
        <v>291.44569999999999</v>
      </c>
      <c r="D368" s="258">
        <v>341.29289999999997</v>
      </c>
      <c r="E368" s="258">
        <v>598.41</v>
      </c>
      <c r="F368">
        <v>441.41140000000001</v>
      </c>
      <c r="G368">
        <v>191.6764</v>
      </c>
      <c r="H368">
        <v>283.32490000000001</v>
      </c>
      <c r="I368">
        <v>371.7518</v>
      </c>
      <c r="J368">
        <v>282.62139999999999</v>
      </c>
      <c r="K368">
        <v>441.3503</v>
      </c>
      <c r="L368">
        <v>225.48779999999999</v>
      </c>
      <c r="M368">
        <v>334.06950000000001</v>
      </c>
      <c r="N368">
        <v>274.56119999999999</v>
      </c>
      <c r="P368">
        <f t="shared" si="27"/>
        <v>156.99859999999995</v>
      </c>
      <c r="Q368" s="173">
        <f t="shared" si="28"/>
        <v>0.14155471197010841</v>
      </c>
      <c r="T368" s="205">
        <v>44286</v>
      </c>
      <c r="U368" s="205"/>
      <c r="V368">
        <f t="shared" si="31"/>
        <v>26.495063636363636</v>
      </c>
      <c r="W368">
        <f t="shared" si="31"/>
        <v>31.026627272727271</v>
      </c>
      <c r="X368">
        <f t="shared" si="30"/>
        <v>54.400909090909089</v>
      </c>
      <c r="Y368">
        <f t="shared" si="30"/>
        <v>40.128309090909092</v>
      </c>
      <c r="Z368">
        <f t="shared" si="30"/>
        <v>17.425127272727273</v>
      </c>
      <c r="AA368">
        <f t="shared" si="30"/>
        <v>25.756809090909091</v>
      </c>
      <c r="AB368">
        <f t="shared" si="30"/>
        <v>33.795618181818185</v>
      </c>
      <c r="AC368">
        <f t="shared" si="30"/>
        <v>25.692854545454544</v>
      </c>
      <c r="AD368">
        <f t="shared" si="30"/>
        <v>40.122754545454548</v>
      </c>
      <c r="AE368">
        <f t="shared" si="30"/>
        <v>20.498890909090907</v>
      </c>
      <c r="AF368">
        <f t="shared" si="29"/>
        <v>30.369954545454547</v>
      </c>
    </row>
    <row r="369" spans="1:21">
      <c r="A369" s="205"/>
      <c r="B369" s="205"/>
      <c r="T369" s="205"/>
      <c r="U369" s="205"/>
    </row>
    <row r="370" spans="1:21">
      <c r="A370" s="205"/>
      <c r="B370" s="205"/>
      <c r="T370" s="205"/>
      <c r="U370" s="205"/>
    </row>
  </sheetData>
  <mergeCells count="1">
    <mergeCell ref="B2:M2"/>
  </mergeCells>
  <pageMargins left="0.7" right="0.7" top="0.75" bottom="0.75" header="0.3" footer="0.3"/>
  <customProperties>
    <customPr name="GU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B8047-954F-409E-AF87-D373F7A87F1A}">
  <sheetPr>
    <tabColor rgb="FF00B050"/>
  </sheetPr>
  <dimension ref="A1:L4287"/>
  <sheetViews>
    <sheetView workbookViewId="0"/>
  </sheetViews>
  <sheetFormatPr defaultColWidth="9.140625" defaultRowHeight="14.45"/>
  <cols>
    <col min="1" max="1" width="21.42578125" bestFit="1" customWidth="1"/>
    <col min="2" max="2" width="7.42578125" bestFit="1" customWidth="1"/>
    <col min="3" max="3" width="7.42578125" customWidth="1"/>
    <col min="4" max="4" width="10.5703125" customWidth="1"/>
  </cols>
  <sheetData>
    <row r="1" spans="1:12" s="175" customFormat="1">
      <c r="A1" s="175" t="s">
        <v>647</v>
      </c>
    </row>
    <row r="2" spans="1:12">
      <c r="A2" s="259" t="s">
        <v>658</v>
      </c>
      <c r="B2" s="259" t="s">
        <v>659</v>
      </c>
      <c r="C2" s="259"/>
      <c r="D2" s="259"/>
      <c r="E2" s="174" t="s">
        <v>650</v>
      </c>
      <c r="F2" s="174" t="s">
        <v>474</v>
      </c>
      <c r="G2" s="174" t="s">
        <v>473</v>
      </c>
      <c r="H2" s="174" t="s">
        <v>472</v>
      </c>
      <c r="I2" s="174" t="s">
        <v>471</v>
      </c>
      <c r="J2" s="174" t="s">
        <v>470</v>
      </c>
      <c r="K2" s="174" t="s">
        <v>651</v>
      </c>
      <c r="L2" s="174" t="s">
        <v>652</v>
      </c>
    </row>
    <row r="3" spans="1:12" hidden="1">
      <c r="A3" s="54">
        <v>40544</v>
      </c>
      <c r="B3">
        <v>72.97</v>
      </c>
    </row>
    <row r="4" spans="1:12" hidden="1">
      <c r="A4" s="54">
        <v>40545</v>
      </c>
      <c r="B4">
        <v>72.64</v>
      </c>
    </row>
    <row r="5" spans="1:12" hidden="1">
      <c r="A5" s="54">
        <v>40546</v>
      </c>
      <c r="B5">
        <v>72.13</v>
      </c>
    </row>
    <row r="6" spans="1:12" hidden="1">
      <c r="A6" s="54">
        <v>40547</v>
      </c>
      <c r="B6">
        <v>71.510000000000005</v>
      </c>
    </row>
    <row r="7" spans="1:12" hidden="1">
      <c r="A7" s="54">
        <v>40548</v>
      </c>
      <c r="B7">
        <v>70.92</v>
      </c>
    </row>
    <row r="8" spans="1:12" hidden="1">
      <c r="A8" s="54">
        <v>40549</v>
      </c>
      <c r="B8">
        <v>70.41</v>
      </c>
    </row>
    <row r="9" spans="1:12" hidden="1">
      <c r="A9" s="54">
        <v>40550</v>
      </c>
      <c r="B9">
        <v>70.05</v>
      </c>
    </row>
    <row r="10" spans="1:12" hidden="1">
      <c r="A10" s="54">
        <v>40551</v>
      </c>
      <c r="B10">
        <v>69.83</v>
      </c>
    </row>
    <row r="11" spans="1:12" hidden="1">
      <c r="A11" s="54">
        <v>40552</v>
      </c>
      <c r="B11">
        <v>69.64</v>
      </c>
    </row>
    <row r="12" spans="1:12" hidden="1">
      <c r="A12" s="54">
        <v>40553</v>
      </c>
      <c r="B12">
        <v>69.25</v>
      </c>
    </row>
    <row r="13" spans="1:12" hidden="1">
      <c r="A13" s="54">
        <v>40554</v>
      </c>
      <c r="B13">
        <v>68.87</v>
      </c>
    </row>
    <row r="14" spans="1:12" hidden="1">
      <c r="A14" s="54">
        <v>40555</v>
      </c>
      <c r="B14">
        <v>68.510000000000005</v>
      </c>
    </row>
    <row r="15" spans="1:12" hidden="1">
      <c r="A15" s="54">
        <v>40556</v>
      </c>
      <c r="B15">
        <v>68.180000000000007</v>
      </c>
    </row>
    <row r="16" spans="1:12" hidden="1">
      <c r="A16" s="54">
        <v>40557</v>
      </c>
      <c r="B16">
        <v>67.88</v>
      </c>
    </row>
    <row r="17" spans="1:2" hidden="1">
      <c r="A17" s="54">
        <v>40558</v>
      </c>
      <c r="B17">
        <v>67.73</v>
      </c>
    </row>
    <row r="18" spans="1:2" hidden="1">
      <c r="A18" s="54">
        <v>40559</v>
      </c>
      <c r="B18">
        <v>67.59</v>
      </c>
    </row>
    <row r="19" spans="1:2" hidden="1">
      <c r="A19" s="54">
        <v>40560</v>
      </c>
      <c r="B19">
        <v>67.19</v>
      </c>
    </row>
    <row r="20" spans="1:2" hidden="1">
      <c r="A20" s="54">
        <v>40561</v>
      </c>
      <c r="B20">
        <v>66.8</v>
      </c>
    </row>
    <row r="21" spans="1:2" hidden="1">
      <c r="A21" s="54">
        <v>40562</v>
      </c>
      <c r="B21">
        <v>66.36</v>
      </c>
    </row>
    <row r="22" spans="1:2" hidden="1">
      <c r="A22" s="54">
        <v>40563</v>
      </c>
      <c r="B22">
        <v>65.930000000000007</v>
      </c>
    </row>
    <row r="23" spans="1:2" hidden="1">
      <c r="A23" s="54">
        <v>40564</v>
      </c>
      <c r="B23">
        <v>65.42</v>
      </c>
    </row>
    <row r="24" spans="1:2" hidden="1">
      <c r="A24" s="54">
        <v>40565</v>
      </c>
      <c r="B24">
        <v>64.989999999999995</v>
      </c>
    </row>
    <row r="25" spans="1:2" hidden="1">
      <c r="A25" s="54">
        <v>40566</v>
      </c>
      <c r="B25">
        <v>64.61</v>
      </c>
    </row>
    <row r="26" spans="1:2" hidden="1">
      <c r="A26" s="54">
        <v>40567</v>
      </c>
      <c r="B26">
        <v>64.09</v>
      </c>
    </row>
    <row r="27" spans="1:2" hidden="1">
      <c r="A27" s="54">
        <v>40568</v>
      </c>
      <c r="B27">
        <v>63.6</v>
      </c>
    </row>
    <row r="28" spans="1:2" hidden="1">
      <c r="A28" s="54">
        <v>40569</v>
      </c>
      <c r="B28">
        <v>63.05</v>
      </c>
    </row>
    <row r="29" spans="1:2" hidden="1">
      <c r="A29" s="54">
        <v>40570</v>
      </c>
      <c r="B29">
        <v>62.51</v>
      </c>
    </row>
    <row r="30" spans="1:2" hidden="1">
      <c r="A30" s="54">
        <v>40571</v>
      </c>
      <c r="B30">
        <v>61.93</v>
      </c>
    </row>
    <row r="31" spans="1:2" hidden="1">
      <c r="A31" s="54">
        <v>40572</v>
      </c>
      <c r="B31">
        <v>61.42</v>
      </c>
    </row>
    <row r="32" spans="1:2" hidden="1">
      <c r="A32" s="54">
        <v>40573</v>
      </c>
      <c r="B32">
        <v>60.94</v>
      </c>
    </row>
    <row r="33" spans="1:2" hidden="1">
      <c r="A33" s="54">
        <v>40574</v>
      </c>
      <c r="B33">
        <v>60.3</v>
      </c>
    </row>
    <row r="34" spans="1:2" hidden="1">
      <c r="A34" s="54">
        <v>40575</v>
      </c>
      <c r="B34">
        <v>59.63</v>
      </c>
    </row>
    <row r="35" spans="1:2" hidden="1">
      <c r="A35" s="54">
        <v>40576</v>
      </c>
      <c r="B35">
        <v>59</v>
      </c>
    </row>
    <row r="36" spans="1:2" hidden="1">
      <c r="A36" s="54">
        <v>40577</v>
      </c>
      <c r="B36">
        <v>58.47</v>
      </c>
    </row>
    <row r="37" spans="1:2" hidden="1">
      <c r="A37" s="54">
        <v>40578</v>
      </c>
      <c r="B37">
        <v>58.08</v>
      </c>
    </row>
    <row r="38" spans="1:2" hidden="1">
      <c r="A38" s="54">
        <v>40579</v>
      </c>
      <c r="B38">
        <v>57.88</v>
      </c>
    </row>
    <row r="39" spans="1:2" hidden="1">
      <c r="A39" s="54">
        <v>40580</v>
      </c>
      <c r="B39">
        <v>57.72</v>
      </c>
    </row>
    <row r="40" spans="1:2" hidden="1">
      <c r="A40" s="54">
        <v>40581</v>
      </c>
      <c r="B40">
        <v>57.43</v>
      </c>
    </row>
    <row r="41" spans="1:2" hidden="1">
      <c r="A41" s="54">
        <v>40582</v>
      </c>
      <c r="B41">
        <v>57.12</v>
      </c>
    </row>
    <row r="42" spans="1:2" hidden="1">
      <c r="A42" s="54">
        <v>40583</v>
      </c>
      <c r="B42">
        <v>56.8</v>
      </c>
    </row>
    <row r="43" spans="1:2" hidden="1">
      <c r="A43" s="54">
        <v>40584</v>
      </c>
      <c r="B43">
        <v>56.45</v>
      </c>
    </row>
    <row r="44" spans="1:2" hidden="1">
      <c r="A44" s="54">
        <v>40585</v>
      </c>
      <c r="B44">
        <v>56.14</v>
      </c>
    </row>
    <row r="45" spans="1:2" hidden="1">
      <c r="A45" s="54">
        <v>40586</v>
      </c>
      <c r="B45">
        <v>55.9</v>
      </c>
    </row>
    <row r="46" spans="1:2" hidden="1">
      <c r="A46" s="54">
        <v>40587</v>
      </c>
      <c r="B46">
        <v>55.67</v>
      </c>
    </row>
    <row r="47" spans="1:2" hidden="1">
      <c r="A47" s="54">
        <v>40588</v>
      </c>
      <c r="B47">
        <v>55.27</v>
      </c>
    </row>
    <row r="48" spans="1:2" hidden="1">
      <c r="A48" s="54">
        <v>40589</v>
      </c>
      <c r="B48">
        <v>54.87</v>
      </c>
    </row>
    <row r="49" spans="1:2" hidden="1">
      <c r="A49" s="54">
        <v>40590</v>
      </c>
      <c r="B49">
        <v>54.43</v>
      </c>
    </row>
    <row r="50" spans="1:2" hidden="1">
      <c r="A50" s="54">
        <v>40591</v>
      </c>
      <c r="B50">
        <v>54.03</v>
      </c>
    </row>
    <row r="51" spans="1:2" hidden="1">
      <c r="A51" s="54">
        <v>40592</v>
      </c>
      <c r="B51">
        <v>53.73</v>
      </c>
    </row>
    <row r="52" spans="1:2" hidden="1">
      <c r="A52" s="54">
        <v>40593</v>
      </c>
      <c r="B52">
        <v>53.55</v>
      </c>
    </row>
    <row r="53" spans="1:2" hidden="1">
      <c r="A53" s="54">
        <v>40594</v>
      </c>
      <c r="B53">
        <v>53.28</v>
      </c>
    </row>
    <row r="54" spans="1:2" hidden="1">
      <c r="A54" s="54">
        <v>40595</v>
      </c>
      <c r="B54">
        <v>52.79</v>
      </c>
    </row>
    <row r="55" spans="1:2" hidden="1">
      <c r="A55" s="54">
        <v>40596</v>
      </c>
      <c r="B55">
        <v>52.21</v>
      </c>
    </row>
    <row r="56" spans="1:2" hidden="1">
      <c r="A56" s="54">
        <v>40597</v>
      </c>
      <c r="B56">
        <v>51.62</v>
      </c>
    </row>
    <row r="57" spans="1:2" hidden="1">
      <c r="A57" s="54">
        <v>40598</v>
      </c>
      <c r="B57">
        <v>51.02</v>
      </c>
    </row>
    <row r="58" spans="1:2" hidden="1">
      <c r="A58" s="54">
        <v>40599</v>
      </c>
      <c r="B58">
        <v>50.54</v>
      </c>
    </row>
    <row r="59" spans="1:2" hidden="1">
      <c r="A59" s="54">
        <v>40600</v>
      </c>
      <c r="B59">
        <v>50.2</v>
      </c>
    </row>
    <row r="60" spans="1:2" hidden="1">
      <c r="A60" s="54">
        <v>40601</v>
      </c>
      <c r="B60">
        <v>49.92</v>
      </c>
    </row>
    <row r="61" spans="1:2" hidden="1">
      <c r="A61" s="54">
        <v>40602</v>
      </c>
      <c r="B61">
        <v>49.6</v>
      </c>
    </row>
    <row r="62" spans="1:2" hidden="1">
      <c r="A62" s="54">
        <v>40603</v>
      </c>
      <c r="B62">
        <v>49.2</v>
      </c>
    </row>
    <row r="63" spans="1:2" hidden="1">
      <c r="A63" s="54">
        <v>40604</v>
      </c>
      <c r="B63">
        <v>48.76</v>
      </c>
    </row>
    <row r="64" spans="1:2" hidden="1">
      <c r="A64" s="54">
        <v>40605</v>
      </c>
      <c r="B64">
        <v>48.29</v>
      </c>
    </row>
    <row r="65" spans="1:2" hidden="1">
      <c r="A65" s="54">
        <v>40606</v>
      </c>
      <c r="B65">
        <v>47.92</v>
      </c>
    </row>
    <row r="66" spans="1:2" hidden="1">
      <c r="A66" s="54">
        <v>40607</v>
      </c>
      <c r="B66">
        <v>47.71</v>
      </c>
    </row>
    <row r="67" spans="1:2" hidden="1">
      <c r="A67" s="54">
        <v>40608</v>
      </c>
      <c r="B67">
        <v>47.57</v>
      </c>
    </row>
    <row r="68" spans="1:2" hidden="1">
      <c r="A68" s="54">
        <v>40609</v>
      </c>
      <c r="B68">
        <v>47.25</v>
      </c>
    </row>
    <row r="69" spans="1:2" hidden="1">
      <c r="A69" s="54">
        <v>40610</v>
      </c>
      <c r="B69">
        <v>46.92</v>
      </c>
    </row>
    <row r="70" spans="1:2" hidden="1">
      <c r="A70" s="54">
        <v>40611</v>
      </c>
      <c r="B70">
        <v>46.6</v>
      </c>
    </row>
    <row r="71" spans="1:2" hidden="1">
      <c r="A71" s="54">
        <v>40612</v>
      </c>
      <c r="B71">
        <v>46.35</v>
      </c>
    </row>
    <row r="72" spans="1:2" hidden="1">
      <c r="A72" s="54">
        <v>40613</v>
      </c>
      <c r="B72">
        <v>46.15</v>
      </c>
    </row>
    <row r="73" spans="1:2" hidden="1">
      <c r="A73" s="54">
        <v>40614</v>
      </c>
      <c r="B73">
        <v>46.08</v>
      </c>
    </row>
    <row r="74" spans="1:2" hidden="1">
      <c r="A74" s="54">
        <v>40615</v>
      </c>
      <c r="B74">
        <v>46.05</v>
      </c>
    </row>
    <row r="75" spans="1:2" hidden="1">
      <c r="A75" s="54">
        <v>40616</v>
      </c>
      <c r="B75">
        <v>45.96</v>
      </c>
    </row>
    <row r="76" spans="1:2" hidden="1">
      <c r="A76" s="54">
        <v>40617</v>
      </c>
      <c r="B76">
        <v>45.88</v>
      </c>
    </row>
    <row r="77" spans="1:2" hidden="1">
      <c r="A77" s="54">
        <v>40618</v>
      </c>
      <c r="B77">
        <v>45.75</v>
      </c>
    </row>
    <row r="78" spans="1:2" hidden="1">
      <c r="A78" s="54">
        <v>40619</v>
      </c>
      <c r="B78">
        <v>45.61</v>
      </c>
    </row>
    <row r="79" spans="1:2" hidden="1">
      <c r="A79" s="54">
        <v>40620</v>
      </c>
      <c r="B79">
        <v>45.51</v>
      </c>
    </row>
    <row r="80" spans="1:2" hidden="1">
      <c r="A80" s="54">
        <v>40621</v>
      </c>
      <c r="B80">
        <v>45.45</v>
      </c>
    </row>
    <row r="81" spans="1:2" hidden="1">
      <c r="A81" s="54">
        <v>40622</v>
      </c>
      <c r="B81">
        <v>45.41</v>
      </c>
    </row>
    <row r="82" spans="1:2" hidden="1">
      <c r="A82" s="54">
        <v>40623</v>
      </c>
      <c r="B82">
        <v>45.27</v>
      </c>
    </row>
    <row r="83" spans="1:2" hidden="1">
      <c r="A83" s="54">
        <v>40624</v>
      </c>
      <c r="B83">
        <v>45.15</v>
      </c>
    </row>
    <row r="84" spans="1:2" hidden="1">
      <c r="A84" s="54">
        <v>40625</v>
      </c>
      <c r="B84">
        <v>45.07</v>
      </c>
    </row>
    <row r="85" spans="1:2" hidden="1">
      <c r="A85" s="54">
        <v>40626</v>
      </c>
      <c r="B85">
        <v>45.03</v>
      </c>
    </row>
    <row r="86" spans="1:2" hidden="1">
      <c r="A86" s="54">
        <v>40627</v>
      </c>
      <c r="B86">
        <v>44.92</v>
      </c>
    </row>
    <row r="87" spans="1:2" hidden="1">
      <c r="A87" s="54">
        <v>40628</v>
      </c>
      <c r="B87">
        <v>44.96</v>
      </c>
    </row>
    <row r="88" spans="1:2" hidden="1">
      <c r="A88" s="54">
        <v>40629</v>
      </c>
      <c r="B88">
        <v>45.01</v>
      </c>
    </row>
    <row r="89" spans="1:2" hidden="1">
      <c r="A89" s="54">
        <v>40630</v>
      </c>
      <c r="B89">
        <v>44.96</v>
      </c>
    </row>
    <row r="90" spans="1:2" hidden="1">
      <c r="A90" s="54">
        <v>40631</v>
      </c>
      <c r="B90">
        <v>44.95</v>
      </c>
    </row>
    <row r="91" spans="1:2" hidden="1">
      <c r="A91" s="54">
        <v>40632</v>
      </c>
      <c r="B91">
        <v>44.96</v>
      </c>
    </row>
    <row r="92" spans="1:2" hidden="1">
      <c r="A92" s="54">
        <v>40633</v>
      </c>
      <c r="B92">
        <v>45.14</v>
      </c>
    </row>
    <row r="93" spans="1:2" hidden="1">
      <c r="A93" s="54">
        <v>40634</v>
      </c>
      <c r="B93">
        <v>45.41</v>
      </c>
    </row>
    <row r="94" spans="1:2" hidden="1">
      <c r="A94" s="54">
        <v>40635</v>
      </c>
      <c r="B94">
        <v>45.62</v>
      </c>
    </row>
    <row r="95" spans="1:2" hidden="1">
      <c r="A95" s="54">
        <v>40636</v>
      </c>
      <c r="B95">
        <v>45.87</v>
      </c>
    </row>
    <row r="96" spans="1:2" hidden="1">
      <c r="A96" s="54">
        <v>40637</v>
      </c>
      <c r="B96">
        <v>46.06</v>
      </c>
    </row>
    <row r="97" spans="1:2" hidden="1">
      <c r="A97" s="54">
        <v>40638</v>
      </c>
      <c r="B97">
        <v>46.26</v>
      </c>
    </row>
    <row r="98" spans="1:2" hidden="1">
      <c r="A98" s="54">
        <v>40639</v>
      </c>
      <c r="B98">
        <v>46.49</v>
      </c>
    </row>
    <row r="99" spans="1:2" hidden="1">
      <c r="A99" s="54">
        <v>40640</v>
      </c>
      <c r="B99">
        <v>46.73</v>
      </c>
    </row>
    <row r="100" spans="1:2" hidden="1">
      <c r="A100" s="54">
        <v>40641</v>
      </c>
      <c r="B100">
        <v>47.02</v>
      </c>
    </row>
    <row r="101" spans="1:2" hidden="1">
      <c r="A101" s="54">
        <v>40642</v>
      </c>
      <c r="B101">
        <v>47.31</v>
      </c>
    </row>
    <row r="102" spans="1:2" hidden="1">
      <c r="A102" s="54">
        <v>40643</v>
      </c>
      <c r="B102">
        <v>47.62</v>
      </c>
    </row>
    <row r="103" spans="1:2" hidden="1">
      <c r="A103" s="54">
        <v>40644</v>
      </c>
      <c r="B103">
        <v>47.76</v>
      </c>
    </row>
    <row r="104" spans="1:2" hidden="1">
      <c r="A104" s="54">
        <v>40645</v>
      </c>
      <c r="B104">
        <v>48.01</v>
      </c>
    </row>
    <row r="105" spans="1:2" hidden="1">
      <c r="A105" s="54">
        <v>40646</v>
      </c>
      <c r="B105">
        <v>47.52</v>
      </c>
    </row>
    <row r="106" spans="1:2" hidden="1">
      <c r="A106" s="54">
        <v>40647</v>
      </c>
      <c r="B106">
        <v>47.72</v>
      </c>
    </row>
    <row r="107" spans="1:2" hidden="1">
      <c r="A107" s="54">
        <v>40648</v>
      </c>
      <c r="B107">
        <v>47.88</v>
      </c>
    </row>
    <row r="108" spans="1:2" hidden="1">
      <c r="A108" s="54">
        <v>40649</v>
      </c>
      <c r="B108">
        <v>48.13</v>
      </c>
    </row>
    <row r="109" spans="1:2" hidden="1">
      <c r="A109" s="54">
        <v>40650</v>
      </c>
      <c r="B109">
        <v>48.43</v>
      </c>
    </row>
    <row r="110" spans="1:2" hidden="1">
      <c r="A110" s="54">
        <v>40651</v>
      </c>
      <c r="B110">
        <v>48.7</v>
      </c>
    </row>
    <row r="111" spans="1:2" hidden="1">
      <c r="A111" s="54">
        <v>40652</v>
      </c>
      <c r="B111">
        <v>48.98</v>
      </c>
    </row>
    <row r="112" spans="1:2" hidden="1">
      <c r="A112" s="54">
        <v>40653</v>
      </c>
      <c r="B112">
        <v>49.28</v>
      </c>
    </row>
    <row r="113" spans="1:2" hidden="1">
      <c r="A113" s="54">
        <v>40654</v>
      </c>
      <c r="B113">
        <v>49.6</v>
      </c>
    </row>
    <row r="114" spans="1:2" hidden="1">
      <c r="A114" s="54">
        <v>40655</v>
      </c>
      <c r="B114">
        <v>49.97</v>
      </c>
    </row>
    <row r="115" spans="1:2" hidden="1">
      <c r="A115" s="54">
        <v>40656</v>
      </c>
      <c r="B115">
        <v>50.35</v>
      </c>
    </row>
    <row r="116" spans="1:2" hidden="1">
      <c r="A116" s="54">
        <v>40657</v>
      </c>
      <c r="B116">
        <v>50.76</v>
      </c>
    </row>
    <row r="117" spans="1:2" hidden="1">
      <c r="A117" s="54">
        <v>40658</v>
      </c>
      <c r="B117">
        <v>51.17</v>
      </c>
    </row>
    <row r="118" spans="1:2" hidden="1">
      <c r="A118" s="54">
        <v>40659</v>
      </c>
      <c r="B118">
        <v>51.49</v>
      </c>
    </row>
    <row r="119" spans="1:2" hidden="1">
      <c r="A119" s="54">
        <v>40660</v>
      </c>
      <c r="B119">
        <v>51.81</v>
      </c>
    </row>
    <row r="120" spans="1:2" hidden="1">
      <c r="A120" s="54">
        <v>40661</v>
      </c>
      <c r="B120">
        <v>52.09</v>
      </c>
    </row>
    <row r="121" spans="1:2" hidden="1">
      <c r="A121" s="54">
        <v>40662</v>
      </c>
      <c r="B121">
        <v>52.39</v>
      </c>
    </row>
    <row r="122" spans="1:2" hidden="1">
      <c r="A122" s="54">
        <v>40663</v>
      </c>
      <c r="B122">
        <v>52.75</v>
      </c>
    </row>
    <row r="123" spans="1:2" hidden="1">
      <c r="A123" s="54">
        <v>40664</v>
      </c>
      <c r="B123">
        <v>53.01</v>
      </c>
    </row>
    <row r="124" spans="1:2" hidden="1">
      <c r="A124" s="54">
        <v>40665</v>
      </c>
      <c r="B124">
        <v>53.35</v>
      </c>
    </row>
    <row r="125" spans="1:2" hidden="1">
      <c r="A125" s="54">
        <v>40666</v>
      </c>
      <c r="B125">
        <v>53.6</v>
      </c>
    </row>
    <row r="126" spans="1:2" hidden="1">
      <c r="A126" s="54">
        <v>40667</v>
      </c>
      <c r="B126">
        <v>53.85</v>
      </c>
    </row>
    <row r="127" spans="1:2" hidden="1">
      <c r="A127" s="54">
        <v>40668</v>
      </c>
      <c r="B127">
        <v>54.08</v>
      </c>
    </row>
    <row r="128" spans="1:2" hidden="1">
      <c r="A128" s="54">
        <v>40669</v>
      </c>
      <c r="B128">
        <v>54.39</v>
      </c>
    </row>
    <row r="129" spans="1:2" hidden="1">
      <c r="A129" s="54">
        <v>40670</v>
      </c>
      <c r="B129">
        <v>54.8</v>
      </c>
    </row>
    <row r="130" spans="1:2" hidden="1">
      <c r="A130" s="54">
        <v>40671</v>
      </c>
      <c r="B130">
        <v>55.22</v>
      </c>
    </row>
    <row r="131" spans="1:2" hidden="1">
      <c r="A131" s="54">
        <v>40672</v>
      </c>
      <c r="B131">
        <v>55.58</v>
      </c>
    </row>
    <row r="132" spans="1:2" hidden="1">
      <c r="A132" s="54">
        <v>40673</v>
      </c>
      <c r="B132">
        <v>55.96</v>
      </c>
    </row>
    <row r="133" spans="1:2" hidden="1">
      <c r="A133" s="54">
        <v>40674</v>
      </c>
      <c r="B133">
        <v>56.21</v>
      </c>
    </row>
    <row r="134" spans="1:2" hidden="1">
      <c r="A134" s="54">
        <v>40675</v>
      </c>
      <c r="B134">
        <v>56.52</v>
      </c>
    </row>
    <row r="135" spans="1:2" hidden="1">
      <c r="A135" s="54">
        <v>40676</v>
      </c>
      <c r="B135">
        <v>56.89</v>
      </c>
    </row>
    <row r="136" spans="1:2" hidden="1">
      <c r="A136" s="54">
        <v>40677</v>
      </c>
      <c r="B136">
        <v>57.32</v>
      </c>
    </row>
    <row r="137" spans="1:2" hidden="1">
      <c r="A137" s="54">
        <v>40678</v>
      </c>
      <c r="B137">
        <v>57.77</v>
      </c>
    </row>
    <row r="138" spans="1:2" hidden="1">
      <c r="A138" s="54">
        <v>40679</v>
      </c>
      <c r="B138">
        <v>58.11</v>
      </c>
    </row>
    <row r="139" spans="1:2" hidden="1">
      <c r="A139" s="54">
        <v>40680</v>
      </c>
      <c r="B139">
        <v>58.45</v>
      </c>
    </row>
    <row r="140" spans="1:2" hidden="1">
      <c r="A140" s="54">
        <v>40681</v>
      </c>
      <c r="B140">
        <v>58.78</v>
      </c>
    </row>
    <row r="141" spans="1:2" hidden="1">
      <c r="A141" s="54">
        <v>40682</v>
      </c>
      <c r="B141">
        <v>59.15</v>
      </c>
    </row>
    <row r="142" spans="1:2" hidden="1">
      <c r="A142" s="54">
        <v>40683</v>
      </c>
      <c r="B142">
        <v>59.54</v>
      </c>
    </row>
    <row r="143" spans="1:2" hidden="1">
      <c r="A143" s="54">
        <v>40684</v>
      </c>
      <c r="B143">
        <v>59.97</v>
      </c>
    </row>
    <row r="144" spans="1:2" hidden="1">
      <c r="A144" s="54">
        <v>40685</v>
      </c>
      <c r="B144">
        <v>60.41</v>
      </c>
    </row>
    <row r="145" spans="1:2" hidden="1">
      <c r="A145" s="54">
        <v>40686</v>
      </c>
      <c r="B145">
        <v>60.76</v>
      </c>
    </row>
    <row r="146" spans="1:2" hidden="1">
      <c r="A146" s="54">
        <v>40687</v>
      </c>
      <c r="B146">
        <v>61.1</v>
      </c>
    </row>
    <row r="147" spans="1:2" hidden="1">
      <c r="A147" s="54">
        <v>40688</v>
      </c>
      <c r="B147">
        <v>61.44</v>
      </c>
    </row>
    <row r="148" spans="1:2" hidden="1">
      <c r="A148" s="54">
        <v>40689</v>
      </c>
      <c r="B148">
        <v>61.78</v>
      </c>
    </row>
    <row r="149" spans="1:2" hidden="1">
      <c r="A149" s="54">
        <v>40690</v>
      </c>
      <c r="B149">
        <v>62.13</v>
      </c>
    </row>
    <row r="150" spans="1:2" hidden="1">
      <c r="A150" s="54">
        <v>40691</v>
      </c>
      <c r="B150">
        <v>62.56</v>
      </c>
    </row>
    <row r="151" spans="1:2" hidden="1">
      <c r="A151" s="54">
        <v>40692</v>
      </c>
      <c r="B151">
        <v>63</v>
      </c>
    </row>
    <row r="152" spans="1:2" hidden="1">
      <c r="A152" s="54">
        <v>40693</v>
      </c>
      <c r="B152">
        <v>63.36</v>
      </c>
    </row>
    <row r="153" spans="1:2" hidden="1">
      <c r="A153" s="54">
        <v>40694</v>
      </c>
      <c r="B153">
        <v>63.74</v>
      </c>
    </row>
    <row r="154" spans="1:2" hidden="1">
      <c r="A154" s="54">
        <v>40695</v>
      </c>
      <c r="B154">
        <v>63.97</v>
      </c>
    </row>
    <row r="155" spans="1:2" hidden="1">
      <c r="A155" s="54">
        <v>40696</v>
      </c>
      <c r="B155">
        <v>64.36</v>
      </c>
    </row>
    <row r="156" spans="1:2" hidden="1">
      <c r="A156" s="54">
        <v>40697</v>
      </c>
      <c r="B156">
        <v>64.73</v>
      </c>
    </row>
    <row r="157" spans="1:2" hidden="1">
      <c r="A157" s="54">
        <v>40698</v>
      </c>
      <c r="B157">
        <v>65.13</v>
      </c>
    </row>
    <row r="158" spans="1:2" hidden="1">
      <c r="A158" s="54">
        <v>40699</v>
      </c>
      <c r="B158">
        <v>65.52</v>
      </c>
    </row>
    <row r="159" spans="1:2" hidden="1">
      <c r="A159" s="54">
        <v>40700</v>
      </c>
      <c r="B159">
        <v>65.87</v>
      </c>
    </row>
    <row r="160" spans="1:2" hidden="1">
      <c r="A160" s="54">
        <v>40701</v>
      </c>
      <c r="B160">
        <v>66.2</v>
      </c>
    </row>
    <row r="161" spans="1:2" hidden="1">
      <c r="A161" s="54">
        <v>40702</v>
      </c>
      <c r="B161">
        <v>66.52</v>
      </c>
    </row>
    <row r="162" spans="1:2" hidden="1">
      <c r="A162" s="54">
        <v>40703</v>
      </c>
      <c r="B162">
        <v>66.8</v>
      </c>
    </row>
    <row r="163" spans="1:2" hidden="1">
      <c r="A163" s="54">
        <v>40704</v>
      </c>
      <c r="B163">
        <v>67.099999999999994</v>
      </c>
    </row>
    <row r="164" spans="1:2" hidden="1">
      <c r="A164" s="54">
        <v>40705</v>
      </c>
      <c r="B164">
        <v>67.459999999999994</v>
      </c>
    </row>
    <row r="165" spans="1:2" hidden="1">
      <c r="A165" s="54">
        <v>40706</v>
      </c>
      <c r="B165">
        <v>67.849999999999994</v>
      </c>
    </row>
    <row r="166" spans="1:2" hidden="1">
      <c r="A166" s="54">
        <v>40707</v>
      </c>
      <c r="B166">
        <v>68.209999999999994</v>
      </c>
    </row>
    <row r="167" spans="1:2" hidden="1">
      <c r="A167" s="54">
        <v>40708</v>
      </c>
      <c r="B167">
        <v>68.55</v>
      </c>
    </row>
    <row r="168" spans="1:2" hidden="1">
      <c r="A168" s="54">
        <v>40709</v>
      </c>
      <c r="B168">
        <v>68.88</v>
      </c>
    </row>
    <row r="169" spans="1:2" hidden="1">
      <c r="A169" s="54">
        <v>40710</v>
      </c>
      <c r="B169">
        <v>69.209999999999994</v>
      </c>
    </row>
    <row r="170" spans="1:2" hidden="1">
      <c r="A170" s="54">
        <v>40711</v>
      </c>
      <c r="B170">
        <v>69.510000000000005</v>
      </c>
    </row>
    <row r="171" spans="1:2" hidden="1">
      <c r="A171" s="54">
        <v>40712</v>
      </c>
      <c r="B171">
        <v>69.87</v>
      </c>
    </row>
    <row r="172" spans="1:2" hidden="1">
      <c r="A172" s="54">
        <v>40713</v>
      </c>
      <c r="B172">
        <v>70.27</v>
      </c>
    </row>
    <row r="173" spans="1:2" hidden="1">
      <c r="A173" s="54">
        <v>40714</v>
      </c>
      <c r="B173">
        <v>70.63</v>
      </c>
    </row>
    <row r="174" spans="1:2" hidden="1">
      <c r="A174" s="54">
        <v>40715</v>
      </c>
      <c r="B174">
        <v>70.95</v>
      </c>
    </row>
    <row r="175" spans="1:2" hidden="1">
      <c r="A175" s="54">
        <v>40716</v>
      </c>
      <c r="B175">
        <v>71.27</v>
      </c>
    </row>
    <row r="176" spans="1:2" hidden="1">
      <c r="A176" s="54">
        <v>40717</v>
      </c>
      <c r="B176">
        <v>71.59</v>
      </c>
    </row>
    <row r="177" spans="1:2" hidden="1">
      <c r="A177" s="54">
        <v>40718</v>
      </c>
      <c r="B177">
        <v>71.91</v>
      </c>
    </row>
    <row r="178" spans="1:2" hidden="1">
      <c r="A178" s="54">
        <v>40719</v>
      </c>
      <c r="B178">
        <v>72.260000000000005</v>
      </c>
    </row>
    <row r="179" spans="1:2" hidden="1">
      <c r="A179" s="54">
        <v>40720</v>
      </c>
      <c r="B179">
        <v>72.62</v>
      </c>
    </row>
    <row r="180" spans="1:2" hidden="1">
      <c r="A180" s="54">
        <v>40721</v>
      </c>
      <c r="B180">
        <v>72.89</v>
      </c>
    </row>
    <row r="181" spans="1:2" hidden="1">
      <c r="A181" s="54">
        <v>40722</v>
      </c>
      <c r="B181">
        <v>73.150000000000006</v>
      </c>
    </row>
    <row r="182" spans="1:2" hidden="1">
      <c r="A182" s="54">
        <v>40723</v>
      </c>
      <c r="B182">
        <v>73.349999999999994</v>
      </c>
    </row>
    <row r="183" spans="1:2" hidden="1">
      <c r="A183" s="54">
        <v>40724</v>
      </c>
      <c r="B183">
        <v>73.7</v>
      </c>
    </row>
    <row r="184" spans="1:2" hidden="1">
      <c r="A184" s="54">
        <v>40725</v>
      </c>
      <c r="B184">
        <v>74</v>
      </c>
    </row>
    <row r="185" spans="1:2" hidden="1">
      <c r="A185" s="54">
        <v>40726</v>
      </c>
      <c r="B185">
        <v>74.36</v>
      </c>
    </row>
    <row r="186" spans="1:2" hidden="1">
      <c r="A186" s="54">
        <v>40727</v>
      </c>
      <c r="B186">
        <v>74.73</v>
      </c>
    </row>
    <row r="187" spans="1:2" hidden="1">
      <c r="A187" s="54">
        <v>40728</v>
      </c>
      <c r="B187">
        <v>75.02</v>
      </c>
    </row>
    <row r="188" spans="1:2" hidden="1">
      <c r="A188" s="54">
        <v>40729</v>
      </c>
      <c r="B188">
        <v>75.31</v>
      </c>
    </row>
    <row r="189" spans="1:2" hidden="1">
      <c r="A189" s="54">
        <v>40730</v>
      </c>
      <c r="B189">
        <v>75.67</v>
      </c>
    </row>
    <row r="190" spans="1:2" hidden="1">
      <c r="A190" s="54">
        <v>40731</v>
      </c>
      <c r="B190">
        <v>75.92</v>
      </c>
    </row>
    <row r="191" spans="1:2" hidden="1">
      <c r="A191" s="54">
        <v>40732</v>
      </c>
      <c r="B191">
        <v>76.22</v>
      </c>
    </row>
    <row r="192" spans="1:2" hidden="1">
      <c r="A192" s="54">
        <v>40733</v>
      </c>
      <c r="B192">
        <v>76.569999999999993</v>
      </c>
    </row>
    <row r="193" spans="1:2" hidden="1">
      <c r="A193" s="54">
        <v>40734</v>
      </c>
      <c r="B193">
        <v>76.930000000000007</v>
      </c>
    </row>
    <row r="194" spans="1:2" hidden="1">
      <c r="A194" s="54">
        <v>40735</v>
      </c>
      <c r="B194">
        <v>77.2</v>
      </c>
    </row>
    <row r="195" spans="1:2" hidden="1">
      <c r="A195" s="54">
        <v>40736</v>
      </c>
      <c r="B195">
        <v>77.47</v>
      </c>
    </row>
    <row r="196" spans="1:2" hidden="1">
      <c r="A196" s="54">
        <v>40737</v>
      </c>
      <c r="B196">
        <v>77.760000000000005</v>
      </c>
    </row>
    <row r="197" spans="1:2" hidden="1">
      <c r="A197" s="54">
        <v>40738</v>
      </c>
      <c r="B197">
        <v>78.040000000000006</v>
      </c>
    </row>
    <row r="198" spans="1:2" hidden="1">
      <c r="A198" s="54">
        <v>40739</v>
      </c>
      <c r="B198">
        <v>78.36</v>
      </c>
    </row>
    <row r="199" spans="1:2" hidden="1">
      <c r="A199" s="54">
        <v>40740</v>
      </c>
      <c r="B199">
        <v>78.67</v>
      </c>
    </row>
    <row r="200" spans="1:2" hidden="1">
      <c r="A200" s="54">
        <v>40741</v>
      </c>
      <c r="B200">
        <v>79</v>
      </c>
    </row>
    <row r="201" spans="1:2" hidden="1">
      <c r="A201" s="54">
        <v>40742</v>
      </c>
      <c r="B201">
        <v>79.239999999999995</v>
      </c>
    </row>
    <row r="202" spans="1:2" hidden="1">
      <c r="A202" s="54">
        <v>40743</v>
      </c>
      <c r="B202">
        <v>79.5</v>
      </c>
    </row>
    <row r="203" spans="1:2" hidden="1">
      <c r="A203" s="54">
        <v>40744</v>
      </c>
      <c r="B203">
        <v>79.760000000000005</v>
      </c>
    </row>
    <row r="204" spans="1:2" hidden="1">
      <c r="A204" s="54">
        <v>40745</v>
      </c>
      <c r="B204">
        <v>80.010000000000005</v>
      </c>
    </row>
    <row r="205" spans="1:2" hidden="1">
      <c r="A205" s="54">
        <v>40746</v>
      </c>
      <c r="B205">
        <v>80.3</v>
      </c>
    </row>
    <row r="206" spans="1:2" hidden="1">
      <c r="A206" s="54">
        <v>40747</v>
      </c>
      <c r="B206">
        <v>80.63</v>
      </c>
    </row>
    <row r="207" spans="1:2" hidden="1">
      <c r="A207" s="54">
        <v>40748</v>
      </c>
      <c r="B207">
        <v>80.95</v>
      </c>
    </row>
    <row r="208" spans="1:2" hidden="1">
      <c r="A208" s="54">
        <v>40749</v>
      </c>
      <c r="B208">
        <v>81.19</v>
      </c>
    </row>
    <row r="209" spans="1:2" hidden="1">
      <c r="A209" s="54">
        <v>40750</v>
      </c>
      <c r="B209">
        <v>81.42</v>
      </c>
    </row>
    <row r="210" spans="1:2" hidden="1">
      <c r="A210" s="54">
        <v>40751</v>
      </c>
      <c r="B210">
        <v>81.680000000000007</v>
      </c>
    </row>
    <row r="211" spans="1:2" hidden="1">
      <c r="A211" s="54">
        <v>40752</v>
      </c>
      <c r="B211">
        <v>81.98</v>
      </c>
    </row>
    <row r="212" spans="1:2" hidden="1">
      <c r="A212" s="54">
        <v>40753</v>
      </c>
      <c r="B212">
        <v>82.24</v>
      </c>
    </row>
    <row r="213" spans="1:2" hidden="1">
      <c r="A213" s="54">
        <v>40754</v>
      </c>
      <c r="B213">
        <v>82.57</v>
      </c>
    </row>
    <row r="214" spans="1:2" hidden="1">
      <c r="A214" s="54">
        <v>40755</v>
      </c>
      <c r="B214">
        <v>82.92</v>
      </c>
    </row>
    <row r="215" spans="1:2" hidden="1">
      <c r="A215" s="54">
        <v>40756</v>
      </c>
      <c r="B215">
        <v>83.13</v>
      </c>
    </row>
    <row r="216" spans="1:2" hidden="1">
      <c r="A216" s="54">
        <v>40757</v>
      </c>
      <c r="B216">
        <v>83.37</v>
      </c>
    </row>
    <row r="217" spans="1:2" hidden="1">
      <c r="A217" s="54">
        <v>40758</v>
      </c>
      <c r="B217">
        <v>83.6</v>
      </c>
    </row>
    <row r="218" spans="1:2" hidden="1">
      <c r="A218" s="54">
        <v>40759</v>
      </c>
      <c r="B218">
        <v>83.88</v>
      </c>
    </row>
    <row r="219" spans="1:2" hidden="1">
      <c r="A219" s="54">
        <v>40760</v>
      </c>
      <c r="B219">
        <v>84.13</v>
      </c>
    </row>
    <row r="220" spans="1:2" hidden="1">
      <c r="A220" s="54">
        <v>40761</v>
      </c>
      <c r="B220">
        <v>84.4</v>
      </c>
    </row>
    <row r="221" spans="1:2" hidden="1">
      <c r="A221" s="54">
        <v>40762</v>
      </c>
      <c r="B221">
        <v>84.69</v>
      </c>
    </row>
    <row r="222" spans="1:2" hidden="1">
      <c r="A222" s="54">
        <v>40763</v>
      </c>
      <c r="B222">
        <v>85</v>
      </c>
    </row>
    <row r="223" spans="1:2" hidden="1">
      <c r="A223" s="54">
        <v>40764</v>
      </c>
      <c r="B223">
        <v>85.27</v>
      </c>
    </row>
    <row r="224" spans="1:2" hidden="1">
      <c r="A224" s="54">
        <v>40765</v>
      </c>
      <c r="B224">
        <v>85.52</v>
      </c>
    </row>
    <row r="225" spans="1:2" hidden="1">
      <c r="A225" s="54">
        <v>40766</v>
      </c>
      <c r="B225">
        <v>85.8</v>
      </c>
    </row>
    <row r="226" spans="1:2" hidden="1">
      <c r="A226" s="54">
        <v>40767</v>
      </c>
      <c r="B226">
        <v>86.07</v>
      </c>
    </row>
    <row r="227" spans="1:2" hidden="1">
      <c r="A227" s="54">
        <v>40768</v>
      </c>
      <c r="B227">
        <v>86.34</v>
      </c>
    </row>
    <row r="228" spans="1:2" hidden="1">
      <c r="A228" s="54">
        <v>40769</v>
      </c>
      <c r="B228">
        <v>86.64</v>
      </c>
    </row>
    <row r="229" spans="1:2" hidden="1">
      <c r="A229" s="54">
        <v>40770</v>
      </c>
      <c r="B229">
        <v>86.91</v>
      </c>
    </row>
    <row r="230" spans="1:2" hidden="1">
      <c r="A230" s="54">
        <v>40771</v>
      </c>
      <c r="B230">
        <v>87.17</v>
      </c>
    </row>
    <row r="231" spans="1:2" hidden="1">
      <c r="A231" s="54">
        <v>40772</v>
      </c>
      <c r="B231">
        <v>87.41</v>
      </c>
    </row>
    <row r="232" spans="1:2" hidden="1">
      <c r="A232" s="54">
        <v>40773</v>
      </c>
      <c r="B232">
        <v>87.67</v>
      </c>
    </row>
    <row r="233" spans="1:2" hidden="1">
      <c r="A233" s="54">
        <v>40774</v>
      </c>
      <c r="B233">
        <v>87.93</v>
      </c>
    </row>
    <row r="234" spans="1:2" hidden="1">
      <c r="A234" s="54">
        <v>40775</v>
      </c>
      <c r="B234">
        <v>88.23</v>
      </c>
    </row>
    <row r="235" spans="1:2" hidden="1">
      <c r="A235" s="54">
        <v>40776</v>
      </c>
      <c r="B235">
        <v>88.54</v>
      </c>
    </row>
    <row r="236" spans="1:2" hidden="1">
      <c r="A236" s="54">
        <v>40777</v>
      </c>
      <c r="B236">
        <v>88.78</v>
      </c>
    </row>
    <row r="237" spans="1:2" hidden="1">
      <c r="A237" s="54">
        <v>40778</v>
      </c>
      <c r="B237">
        <v>89.01</v>
      </c>
    </row>
    <row r="238" spans="1:2" hidden="1">
      <c r="A238" s="54">
        <v>40779</v>
      </c>
      <c r="B238">
        <v>89.25</v>
      </c>
    </row>
    <row r="239" spans="1:2" hidden="1">
      <c r="A239" s="54">
        <v>40780</v>
      </c>
      <c r="B239">
        <v>89.48</v>
      </c>
    </row>
    <row r="240" spans="1:2" hidden="1">
      <c r="A240" s="54">
        <v>40781</v>
      </c>
      <c r="B240">
        <v>89.75</v>
      </c>
    </row>
    <row r="241" spans="1:2" hidden="1">
      <c r="A241" s="54">
        <v>40782</v>
      </c>
      <c r="B241">
        <v>90.03</v>
      </c>
    </row>
    <row r="242" spans="1:2" hidden="1">
      <c r="A242" s="54">
        <v>40783</v>
      </c>
      <c r="B242">
        <v>90.34</v>
      </c>
    </row>
    <row r="243" spans="1:2" hidden="1">
      <c r="A243" s="54">
        <v>40784</v>
      </c>
      <c r="B243">
        <v>90.59</v>
      </c>
    </row>
    <row r="244" spans="1:2" hidden="1">
      <c r="A244" s="54">
        <v>40785</v>
      </c>
      <c r="B244">
        <v>90.82</v>
      </c>
    </row>
    <row r="245" spans="1:2" hidden="1">
      <c r="A245" s="54">
        <v>40786</v>
      </c>
      <c r="B245">
        <v>91.01</v>
      </c>
    </row>
    <row r="246" spans="1:2" hidden="1">
      <c r="A246" s="54">
        <v>40787</v>
      </c>
      <c r="B246">
        <v>91.2</v>
      </c>
    </row>
    <row r="247" spans="1:2" hidden="1">
      <c r="A247" s="54">
        <v>40788</v>
      </c>
      <c r="B247">
        <v>91.41</v>
      </c>
    </row>
    <row r="248" spans="1:2" hidden="1">
      <c r="A248" s="54">
        <v>40789</v>
      </c>
      <c r="B248">
        <v>91.65</v>
      </c>
    </row>
    <row r="249" spans="1:2" hidden="1">
      <c r="A249" s="54">
        <v>40790</v>
      </c>
      <c r="B249">
        <v>91.9</v>
      </c>
    </row>
    <row r="250" spans="1:2" hidden="1">
      <c r="A250" s="54">
        <v>40791</v>
      </c>
      <c r="B250">
        <v>92.06</v>
      </c>
    </row>
    <row r="251" spans="1:2" hidden="1">
      <c r="A251" s="54">
        <v>40792</v>
      </c>
      <c r="B251">
        <v>92.27</v>
      </c>
    </row>
    <row r="252" spans="1:2" hidden="1">
      <c r="A252" s="54">
        <v>40793</v>
      </c>
      <c r="B252">
        <v>92.45</v>
      </c>
    </row>
    <row r="253" spans="1:2" hidden="1">
      <c r="A253" s="54">
        <v>40794</v>
      </c>
      <c r="B253">
        <v>92.6</v>
      </c>
    </row>
    <row r="254" spans="1:2" hidden="1">
      <c r="A254" s="54">
        <v>40795</v>
      </c>
      <c r="B254">
        <v>92.77</v>
      </c>
    </row>
    <row r="255" spans="1:2" hidden="1">
      <c r="A255" s="54">
        <v>40796</v>
      </c>
      <c r="B255">
        <v>93.01</v>
      </c>
    </row>
    <row r="256" spans="1:2" hidden="1">
      <c r="A256" s="54">
        <v>40797</v>
      </c>
      <c r="B256">
        <v>93.26</v>
      </c>
    </row>
    <row r="257" spans="1:2" hidden="1">
      <c r="A257" s="54">
        <v>40798</v>
      </c>
      <c r="B257">
        <v>93.43</v>
      </c>
    </row>
    <row r="258" spans="1:2" hidden="1">
      <c r="A258" s="54">
        <v>40799</v>
      </c>
      <c r="B258">
        <v>93.58</v>
      </c>
    </row>
    <row r="259" spans="1:2" hidden="1">
      <c r="A259" s="54">
        <v>40800</v>
      </c>
      <c r="B259">
        <v>93.73</v>
      </c>
    </row>
    <row r="260" spans="1:2" hidden="1">
      <c r="A260" s="54">
        <v>40801</v>
      </c>
      <c r="B260">
        <v>93.87</v>
      </c>
    </row>
    <row r="261" spans="1:2" hidden="1">
      <c r="A261" s="54">
        <v>40802</v>
      </c>
      <c r="B261">
        <v>94.05</v>
      </c>
    </row>
    <row r="262" spans="1:2" hidden="1">
      <c r="A262" s="54">
        <v>40803</v>
      </c>
      <c r="B262">
        <v>94.27</v>
      </c>
    </row>
    <row r="263" spans="1:2" hidden="1">
      <c r="A263" s="54">
        <v>40804</v>
      </c>
      <c r="B263">
        <v>94.5</v>
      </c>
    </row>
    <row r="264" spans="1:2" hidden="1">
      <c r="A264" s="54">
        <v>40805</v>
      </c>
      <c r="B264">
        <v>94.63</v>
      </c>
    </row>
    <row r="265" spans="1:2" hidden="1">
      <c r="A265" s="54">
        <v>40806</v>
      </c>
      <c r="B265">
        <v>94.73</v>
      </c>
    </row>
    <row r="266" spans="1:2" hidden="1">
      <c r="A266" s="54">
        <v>40807</v>
      </c>
      <c r="B266">
        <v>94.85</v>
      </c>
    </row>
    <row r="267" spans="1:2" hidden="1">
      <c r="A267" s="54">
        <v>40808</v>
      </c>
      <c r="B267">
        <v>94.97</v>
      </c>
    </row>
    <row r="268" spans="1:2" hidden="1">
      <c r="A268" s="54">
        <v>40809</v>
      </c>
      <c r="B268">
        <v>95.06</v>
      </c>
    </row>
    <row r="269" spans="1:2" hidden="1">
      <c r="A269" s="54">
        <v>40810</v>
      </c>
      <c r="B269">
        <v>95.21</v>
      </c>
    </row>
    <row r="270" spans="1:2" hidden="1">
      <c r="A270" s="54">
        <v>40811</v>
      </c>
      <c r="B270">
        <v>95.38</v>
      </c>
    </row>
    <row r="271" spans="1:2" hidden="1">
      <c r="A271" s="54">
        <v>40812</v>
      </c>
      <c r="B271">
        <v>95.51</v>
      </c>
    </row>
    <row r="272" spans="1:2" hidden="1">
      <c r="A272" s="54">
        <v>40813</v>
      </c>
      <c r="B272">
        <v>95.62</v>
      </c>
    </row>
    <row r="273" spans="1:2" hidden="1">
      <c r="A273" s="54">
        <v>40814</v>
      </c>
      <c r="B273">
        <v>95.73</v>
      </c>
    </row>
    <row r="274" spans="1:2" hidden="1">
      <c r="A274" s="54">
        <v>40815</v>
      </c>
      <c r="B274">
        <v>95.87</v>
      </c>
    </row>
    <row r="275" spans="1:2" hidden="1">
      <c r="A275" s="54">
        <v>40816</v>
      </c>
      <c r="B275">
        <v>95.97</v>
      </c>
    </row>
    <row r="276" spans="1:2" hidden="1">
      <c r="A276" s="54">
        <v>40817</v>
      </c>
      <c r="B276">
        <v>96.09</v>
      </c>
    </row>
    <row r="277" spans="1:2" hidden="1">
      <c r="A277" s="54">
        <v>40818</v>
      </c>
      <c r="B277">
        <v>96.21</v>
      </c>
    </row>
    <row r="278" spans="1:2" hidden="1">
      <c r="A278" s="54">
        <v>40819</v>
      </c>
      <c r="B278">
        <v>96.32</v>
      </c>
    </row>
    <row r="279" spans="1:2" hidden="1">
      <c r="A279" s="54">
        <v>40820</v>
      </c>
      <c r="B279">
        <v>96.42</v>
      </c>
    </row>
    <row r="280" spans="1:2" hidden="1">
      <c r="A280" s="54">
        <v>40821</v>
      </c>
      <c r="B280">
        <v>96.53</v>
      </c>
    </row>
    <row r="281" spans="1:2" hidden="1">
      <c r="A281" s="54">
        <v>40822</v>
      </c>
      <c r="B281">
        <v>96.62</v>
      </c>
    </row>
    <row r="282" spans="1:2" hidden="1">
      <c r="A282" s="54">
        <v>40823</v>
      </c>
      <c r="B282">
        <v>96.7</v>
      </c>
    </row>
    <row r="283" spans="1:2" hidden="1">
      <c r="A283" s="54">
        <v>40824</v>
      </c>
      <c r="B283">
        <v>96.82</v>
      </c>
    </row>
    <row r="284" spans="1:2" hidden="1">
      <c r="A284" s="54">
        <v>40825</v>
      </c>
      <c r="B284">
        <v>96.94</v>
      </c>
    </row>
    <row r="285" spans="1:2" hidden="1">
      <c r="A285" s="54">
        <v>40826</v>
      </c>
      <c r="B285">
        <v>97.01</v>
      </c>
    </row>
    <row r="286" spans="1:2" hidden="1">
      <c r="A286" s="54">
        <v>40827</v>
      </c>
      <c r="B286">
        <v>97.06</v>
      </c>
    </row>
    <row r="287" spans="1:2" hidden="1">
      <c r="A287" s="54">
        <v>40828</v>
      </c>
      <c r="B287">
        <v>97.14</v>
      </c>
    </row>
    <row r="288" spans="1:2" hidden="1">
      <c r="A288" s="54">
        <v>40829</v>
      </c>
      <c r="B288">
        <v>97.19</v>
      </c>
    </row>
    <row r="289" spans="1:2" hidden="1">
      <c r="A289" s="54">
        <v>40830</v>
      </c>
      <c r="B289">
        <v>97.29</v>
      </c>
    </row>
    <row r="290" spans="1:2" hidden="1">
      <c r="A290" s="54">
        <v>40831</v>
      </c>
      <c r="B290">
        <v>97.34</v>
      </c>
    </row>
    <row r="291" spans="1:2" hidden="1">
      <c r="A291" s="54">
        <v>40832</v>
      </c>
      <c r="B291">
        <v>97.42</v>
      </c>
    </row>
    <row r="292" spans="1:2" hidden="1">
      <c r="A292" s="54">
        <v>40833</v>
      </c>
      <c r="B292">
        <v>97.39</v>
      </c>
    </row>
    <row r="293" spans="1:2" hidden="1">
      <c r="A293" s="54">
        <v>40834</v>
      </c>
      <c r="B293">
        <v>97.34</v>
      </c>
    </row>
    <row r="294" spans="1:2" hidden="1">
      <c r="A294" s="54">
        <v>40835</v>
      </c>
      <c r="B294">
        <v>97.29</v>
      </c>
    </row>
    <row r="295" spans="1:2" hidden="1">
      <c r="A295" s="54">
        <v>40836</v>
      </c>
      <c r="B295">
        <v>97.25</v>
      </c>
    </row>
    <row r="296" spans="1:2" hidden="1">
      <c r="A296" s="54">
        <v>40837</v>
      </c>
      <c r="B296">
        <v>97.19</v>
      </c>
    </row>
    <row r="297" spans="1:2" hidden="1">
      <c r="A297" s="54">
        <v>40838</v>
      </c>
      <c r="B297">
        <v>97.19</v>
      </c>
    </row>
    <row r="298" spans="1:2" hidden="1">
      <c r="A298" s="54">
        <v>40839</v>
      </c>
      <c r="B298">
        <v>97.2</v>
      </c>
    </row>
    <row r="299" spans="1:2" hidden="1">
      <c r="A299" s="54">
        <v>40840</v>
      </c>
      <c r="B299">
        <v>97.12</v>
      </c>
    </row>
    <row r="300" spans="1:2" hidden="1">
      <c r="A300" s="54">
        <v>40841</v>
      </c>
      <c r="B300">
        <v>97.04</v>
      </c>
    </row>
    <row r="301" spans="1:2" hidden="1">
      <c r="A301" s="54">
        <v>40842</v>
      </c>
      <c r="B301">
        <v>97</v>
      </c>
    </row>
    <row r="302" spans="1:2" hidden="1">
      <c r="A302" s="54">
        <v>40843</v>
      </c>
      <c r="B302">
        <v>96.93</v>
      </c>
    </row>
    <row r="303" spans="1:2" hidden="1">
      <c r="A303" s="54">
        <v>40844</v>
      </c>
      <c r="B303">
        <v>96.87</v>
      </c>
    </row>
    <row r="304" spans="1:2" hidden="1">
      <c r="A304" s="54">
        <v>40845</v>
      </c>
      <c r="B304">
        <v>96.89</v>
      </c>
    </row>
    <row r="305" spans="1:2" hidden="1">
      <c r="A305" s="54">
        <v>40846</v>
      </c>
      <c r="B305">
        <v>96.92</v>
      </c>
    </row>
    <row r="306" spans="1:2" hidden="1">
      <c r="A306" s="54">
        <v>40847</v>
      </c>
      <c r="B306">
        <v>96.97</v>
      </c>
    </row>
    <row r="307" spans="1:2" hidden="1">
      <c r="A307" s="54">
        <v>40848</v>
      </c>
      <c r="B307">
        <v>96.94</v>
      </c>
    </row>
    <row r="308" spans="1:2" hidden="1">
      <c r="A308" s="54">
        <v>40849</v>
      </c>
      <c r="B308">
        <v>96.82</v>
      </c>
    </row>
    <row r="309" spans="1:2" hidden="1">
      <c r="A309" s="54">
        <v>40850</v>
      </c>
      <c r="B309">
        <v>96.73</v>
      </c>
    </row>
    <row r="310" spans="1:2" hidden="1">
      <c r="A310" s="54">
        <v>40851</v>
      </c>
      <c r="B310">
        <v>96.66</v>
      </c>
    </row>
    <row r="311" spans="1:2" hidden="1">
      <c r="A311" s="54">
        <v>40852</v>
      </c>
      <c r="B311">
        <v>96.62</v>
      </c>
    </row>
    <row r="312" spans="1:2" hidden="1">
      <c r="A312" s="54">
        <v>40853</v>
      </c>
      <c r="B312">
        <v>96.61</v>
      </c>
    </row>
    <row r="313" spans="1:2" hidden="1">
      <c r="A313" s="54">
        <v>40854</v>
      </c>
      <c r="B313">
        <v>96.48</v>
      </c>
    </row>
    <row r="314" spans="1:2" hidden="1">
      <c r="A314" s="54">
        <v>40855</v>
      </c>
      <c r="B314">
        <v>96.34</v>
      </c>
    </row>
    <row r="315" spans="1:2" hidden="1">
      <c r="A315" s="54">
        <v>40856</v>
      </c>
      <c r="B315">
        <v>96.21</v>
      </c>
    </row>
    <row r="316" spans="1:2" hidden="1">
      <c r="A316" s="54">
        <v>40857</v>
      </c>
      <c r="B316">
        <v>96.09</v>
      </c>
    </row>
    <row r="317" spans="1:2" hidden="1">
      <c r="A317" s="54">
        <v>40858</v>
      </c>
      <c r="B317">
        <v>95.94</v>
      </c>
    </row>
    <row r="318" spans="1:2" hidden="1">
      <c r="A318" s="54">
        <v>40859</v>
      </c>
      <c r="B318">
        <v>95.82</v>
      </c>
    </row>
    <row r="319" spans="1:2" hidden="1">
      <c r="A319" s="54">
        <v>40860</v>
      </c>
      <c r="B319">
        <v>95.71</v>
      </c>
    </row>
    <row r="320" spans="1:2" hidden="1">
      <c r="A320" s="54">
        <v>40861</v>
      </c>
      <c r="B320">
        <v>95.47</v>
      </c>
    </row>
    <row r="321" spans="1:2" hidden="1">
      <c r="A321" s="54">
        <v>40862</v>
      </c>
      <c r="B321">
        <v>95.18</v>
      </c>
    </row>
    <row r="322" spans="1:2" hidden="1">
      <c r="A322" s="54">
        <v>40863</v>
      </c>
      <c r="B322">
        <v>94.83</v>
      </c>
    </row>
    <row r="323" spans="1:2" hidden="1">
      <c r="A323" s="54">
        <v>40864</v>
      </c>
      <c r="B323">
        <v>94.45</v>
      </c>
    </row>
    <row r="324" spans="1:2" hidden="1">
      <c r="A324" s="54">
        <v>40865</v>
      </c>
      <c r="B324">
        <v>94.15</v>
      </c>
    </row>
    <row r="325" spans="1:2" hidden="1">
      <c r="A325" s="54">
        <v>40866</v>
      </c>
      <c r="B325">
        <v>93.99</v>
      </c>
    </row>
    <row r="326" spans="1:2" hidden="1">
      <c r="A326" s="54">
        <v>40867</v>
      </c>
      <c r="B326">
        <v>93.86</v>
      </c>
    </row>
    <row r="327" spans="1:2" hidden="1">
      <c r="A327" s="54">
        <v>40868</v>
      </c>
      <c r="B327">
        <v>93.55</v>
      </c>
    </row>
    <row r="328" spans="1:2" hidden="1">
      <c r="A328" s="54">
        <v>40869</v>
      </c>
      <c r="B328">
        <v>93.21</v>
      </c>
    </row>
    <row r="329" spans="1:2" hidden="1">
      <c r="A329" s="54">
        <v>40870</v>
      </c>
      <c r="B329">
        <v>92.88</v>
      </c>
    </row>
    <row r="330" spans="1:2" hidden="1">
      <c r="A330" s="54">
        <v>40871</v>
      </c>
      <c r="B330">
        <v>92.56</v>
      </c>
    </row>
    <row r="331" spans="1:2" hidden="1">
      <c r="A331" s="54">
        <v>40872</v>
      </c>
      <c r="B331">
        <v>92.25</v>
      </c>
    </row>
    <row r="332" spans="1:2" hidden="1">
      <c r="A332" s="54">
        <v>40873</v>
      </c>
      <c r="B332">
        <v>92.02</v>
      </c>
    </row>
    <row r="333" spans="1:2" hidden="1">
      <c r="A333" s="54">
        <v>40874</v>
      </c>
      <c r="B333">
        <v>91.85</v>
      </c>
    </row>
    <row r="334" spans="1:2" hidden="1">
      <c r="A334" s="54">
        <v>40875</v>
      </c>
      <c r="B334">
        <v>91.51</v>
      </c>
    </row>
    <row r="335" spans="1:2" hidden="1">
      <c r="A335" s="54">
        <v>40876</v>
      </c>
      <c r="B335">
        <v>91.18</v>
      </c>
    </row>
    <row r="336" spans="1:2" hidden="1">
      <c r="A336" s="54">
        <v>40877</v>
      </c>
      <c r="B336">
        <v>90.94</v>
      </c>
    </row>
    <row r="337" spans="1:2" hidden="1">
      <c r="A337" s="54">
        <v>40878</v>
      </c>
      <c r="B337">
        <v>90.57</v>
      </c>
    </row>
    <row r="338" spans="1:2" hidden="1">
      <c r="A338" s="54">
        <v>40879</v>
      </c>
      <c r="B338">
        <v>90.27</v>
      </c>
    </row>
    <row r="339" spans="1:2" hidden="1">
      <c r="A339" s="54">
        <v>40880</v>
      </c>
      <c r="B339">
        <v>90.05</v>
      </c>
    </row>
    <row r="340" spans="1:2" hidden="1">
      <c r="A340" s="54">
        <v>40881</v>
      </c>
      <c r="B340">
        <v>89.88</v>
      </c>
    </row>
    <row r="341" spans="1:2" hidden="1">
      <c r="A341" s="54">
        <v>40882</v>
      </c>
      <c r="B341">
        <v>89.54</v>
      </c>
    </row>
    <row r="342" spans="1:2" hidden="1">
      <c r="A342" s="54">
        <v>40883</v>
      </c>
      <c r="B342">
        <v>89.16</v>
      </c>
    </row>
    <row r="343" spans="1:2" hidden="1">
      <c r="A343" s="54">
        <v>40884</v>
      </c>
      <c r="B343">
        <v>88.8</v>
      </c>
    </row>
    <row r="344" spans="1:2" hidden="1">
      <c r="A344" s="54">
        <v>40885</v>
      </c>
      <c r="B344">
        <v>88.51</v>
      </c>
    </row>
    <row r="345" spans="1:2" hidden="1">
      <c r="A345" s="54">
        <v>40886</v>
      </c>
      <c r="B345">
        <v>88.2</v>
      </c>
    </row>
    <row r="346" spans="1:2" hidden="1">
      <c r="A346" s="54">
        <v>40887</v>
      </c>
      <c r="B346">
        <v>87.96</v>
      </c>
    </row>
    <row r="347" spans="1:2" hidden="1">
      <c r="A347" s="54">
        <v>40888</v>
      </c>
      <c r="B347">
        <v>87.7</v>
      </c>
    </row>
    <row r="348" spans="1:2" hidden="1">
      <c r="A348" s="54">
        <v>40889</v>
      </c>
      <c r="B348">
        <v>87.36</v>
      </c>
    </row>
    <row r="349" spans="1:2" hidden="1">
      <c r="A349" s="54">
        <v>40890</v>
      </c>
      <c r="B349">
        <v>86.98</v>
      </c>
    </row>
    <row r="350" spans="1:2" hidden="1">
      <c r="A350" s="54">
        <v>40891</v>
      </c>
      <c r="B350">
        <v>86.6</v>
      </c>
    </row>
    <row r="351" spans="1:2" hidden="1">
      <c r="A351" s="54">
        <v>40892</v>
      </c>
      <c r="B351">
        <v>86.43</v>
      </c>
    </row>
    <row r="352" spans="1:2" hidden="1">
      <c r="A352" s="54">
        <v>40893</v>
      </c>
      <c r="B352">
        <v>86.06</v>
      </c>
    </row>
    <row r="353" spans="1:2" hidden="1">
      <c r="A353" s="54">
        <v>40894</v>
      </c>
      <c r="B353">
        <v>85.79</v>
      </c>
    </row>
    <row r="354" spans="1:2" hidden="1">
      <c r="A354" s="54">
        <v>40895</v>
      </c>
      <c r="B354">
        <v>85.48</v>
      </c>
    </row>
    <row r="355" spans="1:2" hidden="1">
      <c r="A355" s="54">
        <v>40896</v>
      </c>
      <c r="B355">
        <v>84.99</v>
      </c>
    </row>
    <row r="356" spans="1:2" hidden="1">
      <c r="A356" s="54">
        <v>40897</v>
      </c>
      <c r="B356">
        <v>84.47</v>
      </c>
    </row>
    <row r="357" spans="1:2" hidden="1">
      <c r="A357" s="54">
        <v>40898</v>
      </c>
      <c r="B357">
        <v>83.97</v>
      </c>
    </row>
    <row r="358" spans="1:2" hidden="1">
      <c r="A358" s="54">
        <v>40899</v>
      </c>
      <c r="B358">
        <v>83.58</v>
      </c>
    </row>
    <row r="359" spans="1:2" hidden="1">
      <c r="A359" s="54">
        <v>40900</v>
      </c>
      <c r="B359">
        <v>83.32</v>
      </c>
    </row>
    <row r="360" spans="1:2" hidden="1">
      <c r="A360" s="54">
        <v>40901</v>
      </c>
      <c r="B360">
        <v>83.03</v>
      </c>
    </row>
    <row r="361" spans="1:2" hidden="1">
      <c r="A361" s="54">
        <v>40902</v>
      </c>
      <c r="B361">
        <v>82.85</v>
      </c>
    </row>
    <row r="362" spans="1:2" hidden="1">
      <c r="A362" s="54">
        <v>40903</v>
      </c>
      <c r="B362">
        <v>82.65</v>
      </c>
    </row>
    <row r="363" spans="1:2" hidden="1">
      <c r="A363" s="54">
        <v>40904</v>
      </c>
      <c r="B363">
        <v>82.39</v>
      </c>
    </row>
    <row r="364" spans="1:2" hidden="1">
      <c r="A364" s="54">
        <v>40905</v>
      </c>
      <c r="B364">
        <v>82.14</v>
      </c>
    </row>
    <row r="365" spans="1:2" hidden="1">
      <c r="A365" s="54">
        <v>40906</v>
      </c>
      <c r="B365">
        <v>81.86</v>
      </c>
    </row>
    <row r="366" spans="1:2" hidden="1">
      <c r="A366" s="54">
        <v>40907</v>
      </c>
      <c r="B366">
        <v>81.58</v>
      </c>
    </row>
    <row r="367" spans="1:2" hidden="1">
      <c r="A367" s="54">
        <v>40908</v>
      </c>
      <c r="B367">
        <v>81.39</v>
      </c>
    </row>
    <row r="368" spans="1:2" hidden="1">
      <c r="A368" s="54">
        <v>40909</v>
      </c>
      <c r="B368">
        <v>80.08</v>
      </c>
    </row>
    <row r="369" spans="1:2" hidden="1">
      <c r="A369" s="54">
        <v>40910</v>
      </c>
      <c r="B369">
        <v>80</v>
      </c>
    </row>
    <row r="370" spans="1:2" hidden="1">
      <c r="A370" s="54">
        <v>40911</v>
      </c>
      <c r="B370">
        <v>79.69</v>
      </c>
    </row>
    <row r="371" spans="1:2" hidden="1">
      <c r="A371" s="54">
        <v>40912</v>
      </c>
      <c r="B371">
        <v>79.37</v>
      </c>
    </row>
    <row r="372" spans="1:2" hidden="1">
      <c r="A372" s="54">
        <v>40913</v>
      </c>
      <c r="B372">
        <v>79.06</v>
      </c>
    </row>
    <row r="373" spans="1:2" hidden="1">
      <c r="A373" s="54">
        <v>40914</v>
      </c>
      <c r="B373">
        <v>78.77</v>
      </c>
    </row>
    <row r="374" spans="1:2" hidden="1">
      <c r="A374" s="54">
        <v>40915</v>
      </c>
      <c r="B374">
        <v>78.52</v>
      </c>
    </row>
    <row r="375" spans="1:2" hidden="1">
      <c r="A375" s="54">
        <v>40916</v>
      </c>
      <c r="B375">
        <v>78.28</v>
      </c>
    </row>
    <row r="376" spans="1:2" hidden="1">
      <c r="A376" s="54">
        <v>40917</v>
      </c>
      <c r="B376">
        <v>77.900000000000006</v>
      </c>
    </row>
    <row r="377" spans="1:2" hidden="1">
      <c r="A377" s="54">
        <v>40918</v>
      </c>
      <c r="B377">
        <v>77.5</v>
      </c>
    </row>
    <row r="378" spans="1:2" hidden="1">
      <c r="A378" s="54">
        <v>40919</v>
      </c>
      <c r="B378">
        <v>77.12</v>
      </c>
    </row>
    <row r="379" spans="1:2" hidden="1">
      <c r="A379" s="54">
        <v>40920</v>
      </c>
      <c r="B379">
        <v>76.739999999999995</v>
      </c>
    </row>
    <row r="380" spans="1:2" hidden="1">
      <c r="A380" s="54">
        <v>40921</v>
      </c>
      <c r="B380">
        <v>76.349999999999994</v>
      </c>
    </row>
    <row r="381" spans="1:2" hidden="1">
      <c r="A381" s="54">
        <v>40922</v>
      </c>
      <c r="B381">
        <v>76.03</v>
      </c>
    </row>
    <row r="382" spans="1:2" hidden="1">
      <c r="A382" s="54">
        <v>40923</v>
      </c>
      <c r="B382">
        <v>75.64</v>
      </c>
    </row>
    <row r="383" spans="1:2" hidden="1">
      <c r="A383" s="54">
        <v>40924</v>
      </c>
      <c r="B383">
        <v>75.05</v>
      </c>
    </row>
    <row r="384" spans="1:2" hidden="1">
      <c r="A384" s="54">
        <v>40925</v>
      </c>
      <c r="B384">
        <v>74.41</v>
      </c>
    </row>
    <row r="385" spans="1:2" hidden="1">
      <c r="A385" s="54">
        <v>40926</v>
      </c>
      <c r="B385">
        <v>73.790000000000006</v>
      </c>
    </row>
    <row r="386" spans="1:2" hidden="1">
      <c r="A386" s="54">
        <v>40927</v>
      </c>
      <c r="B386">
        <v>73.260000000000005</v>
      </c>
    </row>
    <row r="387" spans="1:2" hidden="1">
      <c r="A387" s="54">
        <v>40928</v>
      </c>
      <c r="B387">
        <v>72.83</v>
      </c>
    </row>
    <row r="388" spans="1:2" hidden="1">
      <c r="A388" s="54">
        <v>40929</v>
      </c>
      <c r="B388">
        <v>72.540000000000006</v>
      </c>
    </row>
    <row r="389" spans="1:2" hidden="1">
      <c r="A389" s="54">
        <v>40930</v>
      </c>
      <c r="B389">
        <v>72.290000000000006</v>
      </c>
    </row>
    <row r="390" spans="1:2" hidden="1">
      <c r="A390" s="54">
        <v>40931</v>
      </c>
      <c r="B390">
        <v>71.89</v>
      </c>
    </row>
    <row r="391" spans="1:2" hidden="1">
      <c r="A391" s="54">
        <v>40932</v>
      </c>
      <c r="B391">
        <v>71.430000000000007</v>
      </c>
    </row>
    <row r="392" spans="1:2" hidden="1">
      <c r="A392" s="54">
        <v>40933</v>
      </c>
      <c r="B392">
        <v>70.989999999999995</v>
      </c>
    </row>
    <row r="393" spans="1:2" hidden="1">
      <c r="A393" s="54">
        <v>40934</v>
      </c>
      <c r="B393">
        <v>70.5</v>
      </c>
    </row>
    <row r="394" spans="1:2" hidden="1">
      <c r="A394" s="54">
        <v>40935</v>
      </c>
      <c r="B394">
        <v>70.02</v>
      </c>
    </row>
    <row r="395" spans="1:2" hidden="1">
      <c r="A395" s="54">
        <v>40936</v>
      </c>
      <c r="B395">
        <v>69.599999999999994</v>
      </c>
    </row>
    <row r="396" spans="1:2" hidden="1">
      <c r="A396" s="54">
        <v>40937</v>
      </c>
      <c r="B396">
        <v>69.19</v>
      </c>
    </row>
    <row r="397" spans="1:2" hidden="1">
      <c r="A397" s="54">
        <v>40938</v>
      </c>
      <c r="B397">
        <v>68.56</v>
      </c>
    </row>
    <row r="398" spans="1:2" hidden="1">
      <c r="A398" s="54">
        <v>40939</v>
      </c>
      <c r="B398">
        <v>67.77</v>
      </c>
    </row>
    <row r="399" spans="1:2" hidden="1">
      <c r="A399" s="54">
        <v>40940</v>
      </c>
      <c r="B399">
        <v>66.89</v>
      </c>
    </row>
    <row r="400" spans="1:2" hidden="1">
      <c r="A400" s="54">
        <v>40941</v>
      </c>
      <c r="B400">
        <v>65.92</v>
      </c>
    </row>
    <row r="401" spans="1:2" hidden="1">
      <c r="A401" s="54">
        <v>40942</v>
      </c>
      <c r="B401">
        <v>64.88</v>
      </c>
    </row>
    <row r="402" spans="1:2" hidden="1">
      <c r="A402" s="54">
        <v>40943</v>
      </c>
      <c r="B402">
        <v>63.85</v>
      </c>
    </row>
    <row r="403" spans="1:2" hidden="1">
      <c r="A403" s="54">
        <v>40944</v>
      </c>
      <c r="B403">
        <v>62.89</v>
      </c>
    </row>
    <row r="404" spans="1:2" hidden="1">
      <c r="A404" s="54">
        <v>40945</v>
      </c>
      <c r="B404">
        <v>61.85</v>
      </c>
    </row>
    <row r="405" spans="1:2" hidden="1">
      <c r="A405" s="54">
        <v>40946</v>
      </c>
      <c r="B405">
        <v>60.79</v>
      </c>
    </row>
    <row r="406" spans="1:2" hidden="1">
      <c r="A406" s="54">
        <v>40947</v>
      </c>
      <c r="B406">
        <v>59.76</v>
      </c>
    </row>
    <row r="407" spans="1:2" hidden="1">
      <c r="A407" s="54">
        <v>40948</v>
      </c>
      <c r="B407">
        <v>58.75</v>
      </c>
    </row>
    <row r="408" spans="1:2" hidden="1">
      <c r="A408" s="54">
        <v>40949</v>
      </c>
      <c r="B408">
        <v>57.79</v>
      </c>
    </row>
    <row r="409" spans="1:2" hidden="1">
      <c r="A409" s="54">
        <v>40950</v>
      </c>
      <c r="B409">
        <v>56.9</v>
      </c>
    </row>
    <row r="410" spans="1:2" hidden="1">
      <c r="A410" s="54">
        <v>40951</v>
      </c>
      <c r="B410">
        <v>56.07</v>
      </c>
    </row>
    <row r="411" spans="1:2" hidden="1">
      <c r="A411" s="54">
        <v>40952</v>
      </c>
      <c r="B411">
        <v>55.15</v>
      </c>
    </row>
    <row r="412" spans="1:2" hidden="1">
      <c r="A412" s="54">
        <v>40953</v>
      </c>
      <c r="B412">
        <v>54.42</v>
      </c>
    </row>
    <row r="413" spans="1:2" hidden="1">
      <c r="A413" s="54">
        <v>40954</v>
      </c>
      <c r="B413">
        <v>53.84</v>
      </c>
    </row>
    <row r="414" spans="1:2" hidden="1">
      <c r="A414" s="54">
        <v>40955</v>
      </c>
      <c r="B414">
        <v>53.36</v>
      </c>
    </row>
    <row r="415" spans="1:2" hidden="1">
      <c r="A415" s="54">
        <v>40956</v>
      </c>
      <c r="B415">
        <v>52.98</v>
      </c>
    </row>
    <row r="416" spans="1:2" hidden="1">
      <c r="A416" s="54">
        <v>40957</v>
      </c>
      <c r="B416">
        <v>52.75</v>
      </c>
    </row>
    <row r="417" spans="1:2" hidden="1">
      <c r="A417" s="54">
        <v>40958</v>
      </c>
      <c r="B417">
        <v>52.52</v>
      </c>
    </row>
    <row r="418" spans="1:2" hidden="1">
      <c r="A418" s="54">
        <v>40959</v>
      </c>
      <c r="B418">
        <v>52.08</v>
      </c>
    </row>
    <row r="419" spans="1:2" hidden="1">
      <c r="A419" s="54">
        <v>40960</v>
      </c>
      <c r="B419">
        <v>51.69</v>
      </c>
    </row>
    <row r="420" spans="1:2" hidden="1">
      <c r="A420" s="54">
        <v>40961</v>
      </c>
      <c r="B420">
        <v>51.36</v>
      </c>
    </row>
    <row r="421" spans="1:2" hidden="1">
      <c r="A421" s="54">
        <v>40962</v>
      </c>
      <c r="B421">
        <v>51.07</v>
      </c>
    </row>
    <row r="422" spans="1:2" hidden="1">
      <c r="A422" s="54">
        <v>40963</v>
      </c>
      <c r="B422">
        <v>50.86</v>
      </c>
    </row>
    <row r="423" spans="1:2" hidden="1">
      <c r="A423" s="54">
        <v>40964</v>
      </c>
      <c r="B423">
        <v>50.76</v>
      </c>
    </row>
    <row r="424" spans="1:2" hidden="1">
      <c r="A424" s="54">
        <v>40965</v>
      </c>
      <c r="B424">
        <v>50.65</v>
      </c>
    </row>
    <row r="425" spans="1:2" hidden="1">
      <c r="A425" s="54">
        <v>40966</v>
      </c>
      <c r="B425">
        <v>50.38</v>
      </c>
    </row>
    <row r="426" spans="1:2" hidden="1">
      <c r="A426" s="54">
        <v>40967</v>
      </c>
      <c r="B426">
        <v>50.12</v>
      </c>
    </row>
    <row r="427" spans="1:2" hidden="1">
      <c r="A427" s="54">
        <v>40968</v>
      </c>
      <c r="B427">
        <v>49.87</v>
      </c>
    </row>
    <row r="428" spans="1:2" hidden="1">
      <c r="A428" s="54">
        <v>40969</v>
      </c>
      <c r="B428">
        <v>49.7</v>
      </c>
    </row>
    <row r="429" spans="1:2" hidden="1">
      <c r="A429" s="54">
        <v>40970</v>
      </c>
      <c r="B429">
        <v>49.57</v>
      </c>
    </row>
    <row r="430" spans="1:2" hidden="1">
      <c r="A430" s="54">
        <v>40971</v>
      </c>
      <c r="B430">
        <v>49.49</v>
      </c>
    </row>
    <row r="431" spans="1:2" hidden="1">
      <c r="A431" s="54">
        <v>40972</v>
      </c>
      <c r="B431">
        <v>49.4</v>
      </c>
    </row>
    <row r="432" spans="1:2" hidden="1">
      <c r="A432" s="54">
        <v>40973</v>
      </c>
      <c r="B432">
        <v>49.14</v>
      </c>
    </row>
    <row r="433" spans="1:2" hidden="1">
      <c r="A433" s="54">
        <v>40974</v>
      </c>
      <c r="B433">
        <v>48.82</v>
      </c>
    </row>
    <row r="434" spans="1:2" hidden="1">
      <c r="A434" s="54">
        <v>40975</v>
      </c>
      <c r="B434">
        <v>48.39</v>
      </c>
    </row>
    <row r="435" spans="1:2" hidden="1">
      <c r="A435" s="54">
        <v>40976</v>
      </c>
      <c r="B435">
        <v>48.13</v>
      </c>
    </row>
    <row r="436" spans="1:2" hidden="1">
      <c r="A436" s="54">
        <v>40977</v>
      </c>
      <c r="B436">
        <v>47.93</v>
      </c>
    </row>
    <row r="437" spans="1:2" hidden="1">
      <c r="A437" s="54">
        <v>40978</v>
      </c>
      <c r="B437">
        <v>47.83</v>
      </c>
    </row>
    <row r="438" spans="1:2" hidden="1">
      <c r="A438" s="54">
        <v>40979</v>
      </c>
      <c r="B438">
        <v>47.76</v>
      </c>
    </row>
    <row r="439" spans="1:2" hidden="1">
      <c r="A439" s="54">
        <v>40980</v>
      </c>
      <c r="B439">
        <v>47.62</v>
      </c>
    </row>
    <row r="440" spans="1:2" hidden="1">
      <c r="A440" s="54">
        <v>40981</v>
      </c>
      <c r="B440">
        <v>47.51</v>
      </c>
    </row>
    <row r="441" spans="1:2" hidden="1">
      <c r="A441" s="54">
        <v>40982</v>
      </c>
      <c r="B441">
        <v>47.4</v>
      </c>
    </row>
    <row r="442" spans="1:2" hidden="1">
      <c r="A442" s="54">
        <v>40983</v>
      </c>
      <c r="B442">
        <v>47.34</v>
      </c>
    </row>
    <row r="443" spans="1:2" hidden="1">
      <c r="A443" s="54">
        <v>40984</v>
      </c>
      <c r="B443">
        <v>47.31</v>
      </c>
    </row>
    <row r="444" spans="1:2" hidden="1">
      <c r="A444" s="54">
        <v>40985</v>
      </c>
      <c r="B444">
        <v>47.36</v>
      </c>
    </row>
    <row r="445" spans="1:2" hidden="1">
      <c r="A445" s="54">
        <v>40986</v>
      </c>
      <c r="B445">
        <v>47.4</v>
      </c>
    </row>
    <row r="446" spans="1:2" hidden="1">
      <c r="A446" s="54">
        <v>40987</v>
      </c>
      <c r="B446">
        <v>47.36</v>
      </c>
    </row>
    <row r="447" spans="1:2" hidden="1">
      <c r="A447" s="54">
        <v>40988</v>
      </c>
      <c r="B447">
        <v>47.32</v>
      </c>
    </row>
    <row r="448" spans="1:2" hidden="1">
      <c r="A448" s="54">
        <v>40989</v>
      </c>
      <c r="B448">
        <v>47.37</v>
      </c>
    </row>
    <row r="449" spans="1:2" hidden="1">
      <c r="A449" s="54">
        <v>40990</v>
      </c>
      <c r="B449">
        <v>47.4</v>
      </c>
    </row>
    <row r="450" spans="1:2" hidden="1">
      <c r="A450" s="54">
        <v>40991</v>
      </c>
      <c r="B450">
        <v>47.46</v>
      </c>
    </row>
    <row r="451" spans="1:2" hidden="1">
      <c r="A451" s="54">
        <v>40992</v>
      </c>
      <c r="B451">
        <v>47.58</v>
      </c>
    </row>
    <row r="452" spans="1:2" hidden="1">
      <c r="A452" s="54">
        <v>40993</v>
      </c>
      <c r="B452">
        <v>47.73</v>
      </c>
    </row>
    <row r="453" spans="1:2" hidden="1">
      <c r="A453" s="54">
        <v>40994</v>
      </c>
      <c r="B453">
        <v>47.79</v>
      </c>
    </row>
    <row r="454" spans="1:2" hidden="1">
      <c r="A454" s="54">
        <v>40995</v>
      </c>
      <c r="B454">
        <v>47.84</v>
      </c>
    </row>
    <row r="455" spans="1:2" hidden="1">
      <c r="A455" s="54">
        <v>40996</v>
      </c>
      <c r="B455">
        <v>47.91</v>
      </c>
    </row>
    <row r="456" spans="1:2" hidden="1">
      <c r="A456" s="54">
        <v>40997</v>
      </c>
      <c r="B456">
        <v>47.99</v>
      </c>
    </row>
    <row r="457" spans="1:2" hidden="1">
      <c r="A457" s="54">
        <v>40998</v>
      </c>
      <c r="B457">
        <v>48.1</v>
      </c>
    </row>
    <row r="458" spans="1:2" hidden="1">
      <c r="A458" s="54">
        <v>40999</v>
      </c>
      <c r="B458">
        <v>48.21</v>
      </c>
    </row>
    <row r="459" spans="1:2" hidden="1">
      <c r="A459" s="54">
        <v>41000</v>
      </c>
      <c r="B459">
        <v>43.92</v>
      </c>
    </row>
    <row r="460" spans="1:2" hidden="1">
      <c r="A460" s="54">
        <v>41001</v>
      </c>
      <c r="B460">
        <v>43.94</v>
      </c>
    </row>
    <row r="461" spans="1:2" hidden="1">
      <c r="A461" s="54">
        <v>41002</v>
      </c>
      <c r="B461">
        <v>44.02</v>
      </c>
    </row>
    <row r="462" spans="1:2" hidden="1">
      <c r="A462" s="54">
        <v>41003</v>
      </c>
      <c r="B462">
        <v>44.09</v>
      </c>
    </row>
    <row r="463" spans="1:2" hidden="1">
      <c r="A463" s="54">
        <v>41004</v>
      </c>
      <c r="B463">
        <v>44.17</v>
      </c>
    </row>
    <row r="464" spans="1:2" hidden="1">
      <c r="A464" s="54">
        <v>41005</v>
      </c>
      <c r="B464">
        <v>44.32</v>
      </c>
    </row>
    <row r="465" spans="1:2" hidden="1">
      <c r="A465" s="54">
        <v>41006</v>
      </c>
      <c r="B465">
        <v>44.48</v>
      </c>
    </row>
    <row r="466" spans="1:2" hidden="1">
      <c r="A466" s="54">
        <v>41007</v>
      </c>
      <c r="B466">
        <v>44.62</v>
      </c>
    </row>
    <row r="467" spans="1:2" hidden="1">
      <c r="A467" s="54">
        <v>41008</v>
      </c>
      <c r="B467">
        <v>44.73</v>
      </c>
    </row>
    <row r="468" spans="1:2" hidden="1">
      <c r="A468" s="54">
        <v>41009</v>
      </c>
      <c r="B468">
        <v>44.77</v>
      </c>
    </row>
    <row r="469" spans="1:2" hidden="1">
      <c r="A469" s="54">
        <v>41010</v>
      </c>
      <c r="B469">
        <v>44.77</v>
      </c>
    </row>
    <row r="470" spans="1:2" hidden="1">
      <c r="A470" s="54">
        <v>41011</v>
      </c>
      <c r="B470">
        <v>44.8</v>
      </c>
    </row>
    <row r="471" spans="1:2" hidden="1">
      <c r="A471" s="54">
        <v>41012</v>
      </c>
      <c r="B471">
        <v>44.86</v>
      </c>
    </row>
    <row r="472" spans="1:2" hidden="1">
      <c r="A472" s="54">
        <v>41013</v>
      </c>
      <c r="B472">
        <v>44.97</v>
      </c>
    </row>
    <row r="473" spans="1:2" hidden="1">
      <c r="A473" s="54">
        <v>41014</v>
      </c>
      <c r="B473">
        <v>45.09</v>
      </c>
    </row>
    <row r="474" spans="1:2" hidden="1">
      <c r="A474" s="54">
        <v>41015</v>
      </c>
      <c r="B474">
        <v>45.1</v>
      </c>
    </row>
    <row r="475" spans="1:2" hidden="1">
      <c r="A475" s="54">
        <v>41016</v>
      </c>
      <c r="B475">
        <v>45.08</v>
      </c>
    </row>
    <row r="476" spans="1:2" hidden="1">
      <c r="A476" s="54">
        <v>41017</v>
      </c>
      <c r="B476">
        <v>45.06</v>
      </c>
    </row>
    <row r="477" spans="1:2" hidden="1">
      <c r="A477" s="54">
        <v>41018</v>
      </c>
      <c r="B477">
        <v>45.06</v>
      </c>
    </row>
    <row r="478" spans="1:2" hidden="1">
      <c r="A478" s="54">
        <v>41019</v>
      </c>
      <c r="B478">
        <v>45.11</v>
      </c>
    </row>
    <row r="479" spans="1:2" hidden="1">
      <c r="A479" s="54">
        <v>41020</v>
      </c>
      <c r="B479">
        <v>45.26</v>
      </c>
    </row>
    <row r="480" spans="1:2" hidden="1">
      <c r="A480" s="54">
        <v>41021</v>
      </c>
      <c r="B480">
        <v>45.43</v>
      </c>
    </row>
    <row r="481" spans="1:2" hidden="1">
      <c r="A481" s="54">
        <v>41022</v>
      </c>
      <c r="B481">
        <v>45.54</v>
      </c>
    </row>
    <row r="482" spans="1:2" hidden="1">
      <c r="A482" s="54">
        <v>41023</v>
      </c>
      <c r="B482">
        <v>45.64</v>
      </c>
    </row>
    <row r="483" spans="1:2" hidden="1">
      <c r="A483" s="54">
        <v>41024</v>
      </c>
      <c r="B483">
        <v>45.82</v>
      </c>
    </row>
    <row r="484" spans="1:2" hidden="1">
      <c r="A484" s="54">
        <v>41025</v>
      </c>
      <c r="B484">
        <v>45.99</v>
      </c>
    </row>
    <row r="485" spans="1:2" hidden="1">
      <c r="A485" s="54">
        <v>41026</v>
      </c>
      <c r="B485">
        <v>46.21</v>
      </c>
    </row>
    <row r="486" spans="1:2" hidden="1">
      <c r="A486" s="54">
        <v>41027</v>
      </c>
      <c r="B486">
        <v>46.54</v>
      </c>
    </row>
    <row r="487" spans="1:2" hidden="1">
      <c r="A487" s="54">
        <v>41028</v>
      </c>
      <c r="B487">
        <v>46.9</v>
      </c>
    </row>
    <row r="488" spans="1:2" hidden="1">
      <c r="A488" s="54">
        <v>41029</v>
      </c>
      <c r="B488">
        <v>47.16</v>
      </c>
    </row>
    <row r="489" spans="1:2" hidden="1">
      <c r="A489" s="54">
        <v>41030</v>
      </c>
      <c r="B489">
        <v>47.47</v>
      </c>
    </row>
    <row r="490" spans="1:2" hidden="1">
      <c r="A490" s="54">
        <v>41031</v>
      </c>
      <c r="B490">
        <v>47.72</v>
      </c>
    </row>
    <row r="491" spans="1:2" hidden="1">
      <c r="A491" s="54">
        <v>41032</v>
      </c>
      <c r="B491">
        <v>47.97</v>
      </c>
    </row>
    <row r="492" spans="1:2" hidden="1">
      <c r="A492" s="54">
        <v>41033</v>
      </c>
      <c r="B492">
        <v>48.27</v>
      </c>
    </row>
    <row r="493" spans="1:2" hidden="1">
      <c r="A493" s="54">
        <v>41034</v>
      </c>
      <c r="B493">
        <v>48.57</v>
      </c>
    </row>
    <row r="494" spans="1:2" hidden="1">
      <c r="A494" s="54">
        <v>41035</v>
      </c>
      <c r="B494">
        <v>48.86</v>
      </c>
    </row>
    <row r="495" spans="1:2" hidden="1">
      <c r="A495" s="54">
        <v>41036</v>
      </c>
      <c r="B495">
        <v>49.08</v>
      </c>
    </row>
    <row r="496" spans="1:2" hidden="1">
      <c r="A496" s="54">
        <v>41037</v>
      </c>
      <c r="B496">
        <v>49.35</v>
      </c>
    </row>
    <row r="497" spans="1:2" hidden="1">
      <c r="A497" s="54">
        <v>41038</v>
      </c>
      <c r="B497">
        <v>49.65</v>
      </c>
    </row>
    <row r="498" spans="1:2" hidden="1">
      <c r="A498" s="54">
        <v>41039</v>
      </c>
      <c r="B498">
        <v>49.97</v>
      </c>
    </row>
    <row r="499" spans="1:2" hidden="1">
      <c r="A499" s="54">
        <v>41040</v>
      </c>
      <c r="B499">
        <v>50.29</v>
      </c>
    </row>
    <row r="500" spans="1:2" hidden="1">
      <c r="A500" s="54">
        <v>41041</v>
      </c>
      <c r="B500">
        <v>50.59</v>
      </c>
    </row>
    <row r="501" spans="1:2" hidden="1">
      <c r="A501" s="54">
        <v>41042</v>
      </c>
      <c r="B501">
        <v>50.9</v>
      </c>
    </row>
    <row r="502" spans="1:2" hidden="1">
      <c r="A502" s="54">
        <v>41043</v>
      </c>
      <c r="B502">
        <v>51.14</v>
      </c>
    </row>
    <row r="503" spans="1:2" hidden="1">
      <c r="A503" s="54">
        <v>41044</v>
      </c>
      <c r="B503">
        <v>51.34</v>
      </c>
    </row>
    <row r="504" spans="1:2" hidden="1">
      <c r="A504" s="54">
        <v>41045</v>
      </c>
      <c r="B504">
        <v>51.53</v>
      </c>
    </row>
    <row r="505" spans="1:2" hidden="1">
      <c r="A505" s="54">
        <v>41046</v>
      </c>
      <c r="B505">
        <v>51.79</v>
      </c>
    </row>
    <row r="506" spans="1:2" hidden="1">
      <c r="A506" s="54">
        <v>41047</v>
      </c>
      <c r="B506">
        <v>52.09</v>
      </c>
    </row>
    <row r="507" spans="1:2" hidden="1">
      <c r="A507" s="54">
        <v>41048</v>
      </c>
      <c r="B507">
        <v>52.47</v>
      </c>
    </row>
    <row r="508" spans="1:2" hidden="1">
      <c r="A508" s="54">
        <v>41049</v>
      </c>
      <c r="B508">
        <v>52.83</v>
      </c>
    </row>
    <row r="509" spans="1:2" hidden="1">
      <c r="A509" s="54">
        <v>41050</v>
      </c>
      <c r="B509">
        <v>53.13</v>
      </c>
    </row>
    <row r="510" spans="1:2" hidden="1">
      <c r="A510" s="54">
        <v>41051</v>
      </c>
      <c r="B510">
        <v>53.44</v>
      </c>
    </row>
    <row r="511" spans="1:2" hidden="1">
      <c r="A511" s="54">
        <v>41052</v>
      </c>
      <c r="B511">
        <v>53.75</v>
      </c>
    </row>
    <row r="512" spans="1:2" hidden="1">
      <c r="A512" s="54">
        <v>41053</v>
      </c>
      <c r="B512">
        <v>54.1</v>
      </c>
    </row>
    <row r="513" spans="1:2" hidden="1">
      <c r="A513" s="54">
        <v>41054</v>
      </c>
      <c r="B513">
        <v>54.46</v>
      </c>
    </row>
    <row r="514" spans="1:2" hidden="1">
      <c r="A514" s="54">
        <v>41055</v>
      </c>
      <c r="B514">
        <v>54.87</v>
      </c>
    </row>
    <row r="515" spans="1:2" hidden="1">
      <c r="A515" s="54">
        <v>41056</v>
      </c>
      <c r="B515">
        <v>55.28</v>
      </c>
    </row>
    <row r="516" spans="1:2" hidden="1">
      <c r="A516" s="54">
        <v>41057</v>
      </c>
      <c r="B516">
        <v>55.66</v>
      </c>
    </row>
    <row r="517" spans="1:2" hidden="1">
      <c r="A517" s="54">
        <v>41058</v>
      </c>
      <c r="B517">
        <v>55.98</v>
      </c>
    </row>
    <row r="518" spans="1:2" hidden="1">
      <c r="A518" s="54">
        <v>41059</v>
      </c>
      <c r="B518">
        <v>56.33</v>
      </c>
    </row>
    <row r="519" spans="1:2" hidden="1">
      <c r="A519" s="54">
        <v>41060</v>
      </c>
      <c r="B519">
        <v>56.62</v>
      </c>
    </row>
    <row r="520" spans="1:2" hidden="1">
      <c r="A520" s="54">
        <v>41061</v>
      </c>
      <c r="B520">
        <v>57.05</v>
      </c>
    </row>
    <row r="521" spans="1:2" hidden="1">
      <c r="A521" s="54">
        <v>41062</v>
      </c>
      <c r="B521">
        <v>57.44</v>
      </c>
    </row>
    <row r="522" spans="1:2" hidden="1">
      <c r="A522" s="54">
        <v>41063</v>
      </c>
      <c r="B522">
        <v>57.81</v>
      </c>
    </row>
    <row r="523" spans="1:2" hidden="1">
      <c r="A523" s="54">
        <v>41064</v>
      </c>
      <c r="B523">
        <v>58.14</v>
      </c>
    </row>
    <row r="524" spans="1:2" hidden="1">
      <c r="A524" s="54">
        <v>41065</v>
      </c>
      <c r="B524">
        <v>58.46</v>
      </c>
    </row>
    <row r="525" spans="1:2" hidden="1">
      <c r="A525" s="54">
        <v>41066</v>
      </c>
      <c r="B525">
        <v>58.75</v>
      </c>
    </row>
    <row r="526" spans="1:2" hidden="1">
      <c r="A526" s="54">
        <v>41067</v>
      </c>
      <c r="B526">
        <v>59.08</v>
      </c>
    </row>
    <row r="527" spans="1:2" hidden="1">
      <c r="A527" s="54">
        <v>41068</v>
      </c>
      <c r="B527">
        <v>59.44</v>
      </c>
    </row>
    <row r="528" spans="1:2" hidden="1">
      <c r="A528" s="54">
        <v>41069</v>
      </c>
      <c r="B528">
        <v>59.83</v>
      </c>
    </row>
    <row r="529" spans="1:2" hidden="1">
      <c r="A529" s="54">
        <v>41070</v>
      </c>
      <c r="B529">
        <v>60.23</v>
      </c>
    </row>
    <row r="530" spans="1:2" hidden="1">
      <c r="A530" s="54">
        <v>41071</v>
      </c>
      <c r="B530">
        <v>60.55</v>
      </c>
    </row>
    <row r="531" spans="1:2" hidden="1">
      <c r="A531" s="54">
        <v>41072</v>
      </c>
      <c r="B531">
        <v>60.83</v>
      </c>
    </row>
    <row r="532" spans="1:2" hidden="1">
      <c r="A532" s="54">
        <v>41073</v>
      </c>
      <c r="B532">
        <v>61.09</v>
      </c>
    </row>
    <row r="533" spans="1:2" hidden="1">
      <c r="A533" s="54">
        <v>41074</v>
      </c>
      <c r="B533">
        <v>61.37</v>
      </c>
    </row>
    <row r="534" spans="1:2" hidden="1">
      <c r="A534" s="54">
        <v>41075</v>
      </c>
      <c r="B534">
        <v>61.67</v>
      </c>
    </row>
    <row r="535" spans="1:2" hidden="1">
      <c r="A535" s="54">
        <v>41076</v>
      </c>
      <c r="B535">
        <v>62.03</v>
      </c>
    </row>
    <row r="536" spans="1:2" hidden="1">
      <c r="A536" s="54">
        <v>41077</v>
      </c>
      <c r="B536">
        <v>62.37</v>
      </c>
    </row>
    <row r="537" spans="1:2" hidden="1">
      <c r="A537" s="54">
        <v>41078</v>
      </c>
      <c r="B537">
        <v>62.64</v>
      </c>
    </row>
    <row r="538" spans="1:2" hidden="1">
      <c r="A538" s="54">
        <v>41079</v>
      </c>
      <c r="B538">
        <v>62.9</v>
      </c>
    </row>
    <row r="539" spans="1:2" hidden="1">
      <c r="A539" s="54">
        <v>41080</v>
      </c>
      <c r="B539">
        <v>63.15</v>
      </c>
    </row>
    <row r="540" spans="1:2" hidden="1">
      <c r="A540" s="54">
        <v>41081</v>
      </c>
      <c r="B540">
        <v>63.41</v>
      </c>
    </row>
    <row r="541" spans="1:2" hidden="1">
      <c r="A541" s="54">
        <v>41082</v>
      </c>
      <c r="B541">
        <v>63.69</v>
      </c>
    </row>
    <row r="542" spans="1:2" hidden="1">
      <c r="A542" s="54">
        <v>41083</v>
      </c>
      <c r="B542">
        <v>64.040000000000006</v>
      </c>
    </row>
    <row r="543" spans="1:2" hidden="1">
      <c r="A543" s="54">
        <v>41084</v>
      </c>
      <c r="B543">
        <v>64.39</v>
      </c>
    </row>
    <row r="544" spans="1:2" hidden="1">
      <c r="A544" s="54">
        <v>41085</v>
      </c>
      <c r="B544">
        <v>64.75</v>
      </c>
    </row>
    <row r="545" spans="1:2" hidden="1">
      <c r="A545" s="54">
        <v>41086</v>
      </c>
      <c r="B545">
        <v>65.010000000000005</v>
      </c>
    </row>
    <row r="546" spans="1:2" hidden="1">
      <c r="A546" s="54">
        <v>41087</v>
      </c>
      <c r="B546">
        <v>65.260000000000005</v>
      </c>
    </row>
    <row r="547" spans="1:2" hidden="1">
      <c r="A547" s="54">
        <v>41088</v>
      </c>
      <c r="B547">
        <v>65.5</v>
      </c>
    </row>
    <row r="548" spans="1:2" hidden="1">
      <c r="A548" s="54">
        <v>41089</v>
      </c>
      <c r="B548">
        <v>65.81</v>
      </c>
    </row>
    <row r="549" spans="1:2" hidden="1">
      <c r="A549" s="54">
        <v>41090</v>
      </c>
      <c r="B549">
        <v>66.19</v>
      </c>
    </row>
    <row r="550" spans="1:2" hidden="1">
      <c r="A550" s="54">
        <v>41091</v>
      </c>
      <c r="B550">
        <v>66.510000000000005</v>
      </c>
    </row>
    <row r="551" spans="1:2" hidden="1">
      <c r="A551" s="54">
        <v>41092</v>
      </c>
      <c r="B551">
        <v>66.81</v>
      </c>
    </row>
    <row r="552" spans="1:2" hidden="1">
      <c r="A552" s="54">
        <v>41093</v>
      </c>
      <c r="B552">
        <v>67.069999999999993</v>
      </c>
    </row>
    <row r="553" spans="1:2" hidden="1">
      <c r="A553" s="54">
        <v>41094</v>
      </c>
      <c r="B553">
        <v>67.33</v>
      </c>
    </row>
    <row r="554" spans="1:2" hidden="1">
      <c r="A554" s="54">
        <v>41095</v>
      </c>
      <c r="B554">
        <v>67.59</v>
      </c>
    </row>
    <row r="555" spans="1:2" hidden="1">
      <c r="A555" s="54">
        <v>41096</v>
      </c>
      <c r="B555">
        <v>67.88</v>
      </c>
    </row>
    <row r="556" spans="1:2" hidden="1">
      <c r="A556" s="54">
        <v>41097</v>
      </c>
      <c r="B556">
        <v>68.239999999999995</v>
      </c>
    </row>
    <row r="557" spans="1:2" hidden="1">
      <c r="A557" s="54">
        <v>41098</v>
      </c>
      <c r="B557">
        <v>68.599999999999994</v>
      </c>
    </row>
    <row r="558" spans="1:2" hidden="1">
      <c r="A558" s="54">
        <v>41099</v>
      </c>
      <c r="B558">
        <v>68.87</v>
      </c>
    </row>
    <row r="559" spans="1:2" hidden="1">
      <c r="A559" s="54">
        <v>41100</v>
      </c>
      <c r="B559">
        <v>69.08</v>
      </c>
    </row>
    <row r="560" spans="1:2" hidden="1">
      <c r="A560" s="54">
        <v>41101</v>
      </c>
      <c r="B560">
        <v>69.290000000000006</v>
      </c>
    </row>
    <row r="561" spans="1:2" hidden="1">
      <c r="A561" s="54">
        <v>41102</v>
      </c>
      <c r="B561">
        <v>69.540000000000006</v>
      </c>
    </row>
    <row r="562" spans="1:2" hidden="1">
      <c r="A562" s="54">
        <v>41103</v>
      </c>
      <c r="B562">
        <v>69.81</v>
      </c>
    </row>
    <row r="563" spans="1:2" hidden="1">
      <c r="A563" s="54">
        <v>41104</v>
      </c>
      <c r="B563">
        <v>70.16</v>
      </c>
    </row>
    <row r="564" spans="1:2" hidden="1">
      <c r="A564" s="54">
        <v>41105</v>
      </c>
      <c r="B564">
        <v>70.53</v>
      </c>
    </row>
    <row r="565" spans="1:2" hidden="1">
      <c r="A565" s="54">
        <v>41106</v>
      </c>
      <c r="B565">
        <v>70.83</v>
      </c>
    </row>
    <row r="566" spans="1:2" hidden="1">
      <c r="A566" s="54">
        <v>41107</v>
      </c>
      <c r="B566">
        <v>71.11</v>
      </c>
    </row>
    <row r="567" spans="1:2" hidden="1">
      <c r="A567" s="54">
        <v>41108</v>
      </c>
      <c r="B567">
        <v>71.37</v>
      </c>
    </row>
    <row r="568" spans="1:2" hidden="1">
      <c r="A568" s="54">
        <v>41109</v>
      </c>
      <c r="B568">
        <v>71.63</v>
      </c>
    </row>
    <row r="569" spans="1:2" hidden="1">
      <c r="A569" s="54">
        <v>41110</v>
      </c>
      <c r="B569">
        <v>71.89</v>
      </c>
    </row>
    <row r="570" spans="1:2" hidden="1">
      <c r="A570" s="54">
        <v>41111</v>
      </c>
      <c r="B570">
        <v>72.209999999999994</v>
      </c>
    </row>
    <row r="571" spans="1:2" hidden="1">
      <c r="A571" s="54">
        <v>41112</v>
      </c>
      <c r="B571">
        <v>72.56</v>
      </c>
    </row>
    <row r="572" spans="1:2" hidden="1">
      <c r="A572" s="54">
        <v>41113</v>
      </c>
      <c r="B572">
        <v>72.83</v>
      </c>
    </row>
    <row r="573" spans="1:2" hidden="1">
      <c r="A573" s="54">
        <v>41114</v>
      </c>
      <c r="B573">
        <v>73.08</v>
      </c>
    </row>
    <row r="574" spans="1:2" hidden="1">
      <c r="A574" s="54">
        <v>41115</v>
      </c>
      <c r="B574">
        <v>73.33</v>
      </c>
    </row>
    <row r="575" spans="1:2" hidden="1">
      <c r="A575" s="54">
        <v>41116</v>
      </c>
      <c r="B575">
        <v>73.63</v>
      </c>
    </row>
    <row r="576" spans="1:2" hidden="1">
      <c r="A576" s="54">
        <v>41117</v>
      </c>
      <c r="B576">
        <v>73.95</v>
      </c>
    </row>
    <row r="577" spans="1:2" hidden="1">
      <c r="A577" s="54">
        <v>41118</v>
      </c>
      <c r="B577">
        <v>74.31</v>
      </c>
    </row>
    <row r="578" spans="1:2" hidden="1">
      <c r="A578" s="54">
        <v>41119</v>
      </c>
      <c r="B578">
        <v>74.67</v>
      </c>
    </row>
    <row r="579" spans="1:2" hidden="1">
      <c r="A579" s="54">
        <v>41120</v>
      </c>
      <c r="B579">
        <v>75.069999999999993</v>
      </c>
    </row>
    <row r="580" spans="1:2" hidden="1">
      <c r="A580" s="54">
        <v>41121</v>
      </c>
      <c r="B580">
        <v>75.400000000000006</v>
      </c>
    </row>
    <row r="581" spans="1:2" hidden="1">
      <c r="A581" s="54">
        <v>41122</v>
      </c>
      <c r="B581">
        <v>75.69</v>
      </c>
    </row>
    <row r="582" spans="1:2" hidden="1">
      <c r="A582" s="54">
        <v>41123</v>
      </c>
      <c r="B582">
        <v>76.010000000000005</v>
      </c>
    </row>
    <row r="583" spans="1:2" hidden="1">
      <c r="A583" s="54">
        <v>41124</v>
      </c>
      <c r="B583">
        <v>76.36</v>
      </c>
    </row>
    <row r="584" spans="1:2" hidden="1">
      <c r="A584" s="54">
        <v>41125</v>
      </c>
      <c r="B584">
        <v>76.73</v>
      </c>
    </row>
    <row r="585" spans="1:2" hidden="1">
      <c r="A585" s="54">
        <v>41126</v>
      </c>
      <c r="B585">
        <v>77.099999999999994</v>
      </c>
    </row>
    <row r="586" spans="1:2" hidden="1">
      <c r="A586" s="54">
        <v>41127</v>
      </c>
      <c r="B586">
        <v>77.430000000000007</v>
      </c>
    </row>
    <row r="587" spans="1:2" hidden="1">
      <c r="A587" s="54">
        <v>41128</v>
      </c>
      <c r="B587">
        <v>77.760000000000005</v>
      </c>
    </row>
    <row r="588" spans="1:2" hidden="1">
      <c r="A588" s="54">
        <v>41129</v>
      </c>
      <c r="B588">
        <v>78.05</v>
      </c>
    </row>
    <row r="589" spans="1:2" hidden="1">
      <c r="A589" s="54">
        <v>41130</v>
      </c>
      <c r="B589">
        <v>78.349999999999994</v>
      </c>
    </row>
    <row r="590" spans="1:2" hidden="1">
      <c r="A590" s="54">
        <v>41131</v>
      </c>
      <c r="B590">
        <v>78.7</v>
      </c>
    </row>
    <row r="591" spans="1:2" hidden="1">
      <c r="A591" s="54">
        <v>41132</v>
      </c>
      <c r="B591">
        <v>79.05</v>
      </c>
    </row>
    <row r="592" spans="1:2" hidden="1">
      <c r="A592" s="54">
        <v>41133</v>
      </c>
      <c r="B592">
        <v>79.39</v>
      </c>
    </row>
    <row r="593" spans="1:2" hidden="1">
      <c r="A593" s="54">
        <v>41134</v>
      </c>
      <c r="B593">
        <v>79.709999999999994</v>
      </c>
    </row>
    <row r="594" spans="1:2" hidden="1">
      <c r="A594" s="54">
        <v>41135</v>
      </c>
      <c r="B594">
        <v>80.02</v>
      </c>
    </row>
    <row r="595" spans="1:2" hidden="1">
      <c r="A595" s="54">
        <v>41136</v>
      </c>
      <c r="B595">
        <v>80.349999999999994</v>
      </c>
    </row>
    <row r="596" spans="1:2" hidden="1">
      <c r="A596" s="54">
        <v>41137</v>
      </c>
      <c r="B596">
        <v>80.680000000000007</v>
      </c>
    </row>
    <row r="597" spans="1:2" hidden="1">
      <c r="A597" s="54">
        <v>41138</v>
      </c>
      <c r="B597">
        <v>81</v>
      </c>
    </row>
    <row r="598" spans="1:2" hidden="1">
      <c r="A598" s="54">
        <v>41139</v>
      </c>
      <c r="B598">
        <v>81.349999999999994</v>
      </c>
    </row>
    <row r="599" spans="1:2" hidden="1">
      <c r="A599" s="54">
        <v>41140</v>
      </c>
      <c r="B599">
        <v>81.7</v>
      </c>
    </row>
    <row r="600" spans="1:2" hidden="1">
      <c r="A600" s="54">
        <v>41141</v>
      </c>
      <c r="B600">
        <v>82.02</v>
      </c>
    </row>
    <row r="601" spans="1:2" hidden="1">
      <c r="A601" s="54">
        <v>41142</v>
      </c>
      <c r="B601">
        <v>82.29</v>
      </c>
    </row>
    <row r="602" spans="1:2" hidden="1">
      <c r="A602" s="54">
        <v>41143</v>
      </c>
      <c r="B602">
        <v>82.59</v>
      </c>
    </row>
    <row r="603" spans="1:2" hidden="1">
      <c r="A603" s="54">
        <v>41144</v>
      </c>
      <c r="B603">
        <v>82.88</v>
      </c>
    </row>
    <row r="604" spans="1:2" hidden="1">
      <c r="A604" s="54">
        <v>41145</v>
      </c>
      <c r="B604">
        <v>83.16</v>
      </c>
    </row>
    <row r="605" spans="1:2" hidden="1">
      <c r="A605" s="54">
        <v>41146</v>
      </c>
      <c r="B605">
        <v>83.49</v>
      </c>
    </row>
    <row r="606" spans="1:2" hidden="1">
      <c r="A606" s="54">
        <v>41147</v>
      </c>
      <c r="B606">
        <v>83.81</v>
      </c>
    </row>
    <row r="607" spans="1:2" hidden="1">
      <c r="A607" s="54">
        <v>41148</v>
      </c>
      <c r="B607">
        <v>84.1</v>
      </c>
    </row>
    <row r="608" spans="1:2" hidden="1">
      <c r="A608" s="54">
        <v>41149</v>
      </c>
      <c r="B608">
        <v>84.39</v>
      </c>
    </row>
    <row r="609" spans="1:2" hidden="1">
      <c r="A609" s="54">
        <v>41150</v>
      </c>
      <c r="B609">
        <v>84.67</v>
      </c>
    </row>
    <row r="610" spans="1:2" hidden="1">
      <c r="A610" s="54">
        <v>41151</v>
      </c>
      <c r="B610">
        <v>84.95</v>
      </c>
    </row>
    <row r="611" spans="1:2" hidden="1">
      <c r="A611" s="54">
        <v>41152</v>
      </c>
      <c r="B611">
        <v>85.22</v>
      </c>
    </row>
    <row r="612" spans="1:2" hidden="1">
      <c r="A612" s="54">
        <v>41153</v>
      </c>
      <c r="B612">
        <v>85.52</v>
      </c>
    </row>
    <row r="613" spans="1:2" hidden="1">
      <c r="A613" s="54">
        <v>41154</v>
      </c>
      <c r="B613">
        <v>85.82</v>
      </c>
    </row>
    <row r="614" spans="1:2" hidden="1">
      <c r="A614" s="54">
        <v>41155</v>
      </c>
      <c r="B614">
        <v>86.06</v>
      </c>
    </row>
    <row r="615" spans="1:2" hidden="1">
      <c r="A615" s="54">
        <v>41156</v>
      </c>
      <c r="B615">
        <v>86.31</v>
      </c>
    </row>
    <row r="616" spans="1:2" hidden="1">
      <c r="A616" s="54">
        <v>41157</v>
      </c>
      <c r="B616">
        <v>86.58</v>
      </c>
    </row>
    <row r="617" spans="1:2" hidden="1">
      <c r="A617" s="54">
        <v>41158</v>
      </c>
      <c r="B617">
        <v>86.82</v>
      </c>
    </row>
    <row r="618" spans="1:2" hidden="1">
      <c r="A618" s="54">
        <v>41159</v>
      </c>
      <c r="B618">
        <v>87.06</v>
      </c>
    </row>
    <row r="619" spans="1:2" hidden="1">
      <c r="A619" s="54">
        <v>41160</v>
      </c>
      <c r="B619">
        <v>87.37</v>
      </c>
    </row>
    <row r="620" spans="1:2" hidden="1">
      <c r="A620" s="54">
        <v>41161</v>
      </c>
      <c r="B620">
        <v>87.68</v>
      </c>
    </row>
    <row r="621" spans="1:2" hidden="1">
      <c r="A621" s="54">
        <v>41162</v>
      </c>
      <c r="B621">
        <v>87.84</v>
      </c>
    </row>
    <row r="622" spans="1:2" hidden="1">
      <c r="A622" s="54">
        <v>41163</v>
      </c>
      <c r="B622">
        <v>87.99</v>
      </c>
    </row>
    <row r="623" spans="1:2" hidden="1">
      <c r="A623" s="54">
        <v>41164</v>
      </c>
      <c r="B623">
        <v>88.14</v>
      </c>
    </row>
    <row r="624" spans="1:2" hidden="1">
      <c r="A624" s="54">
        <v>41165</v>
      </c>
      <c r="B624">
        <v>88.29</v>
      </c>
    </row>
    <row r="625" spans="1:2" hidden="1">
      <c r="A625" s="54">
        <v>41166</v>
      </c>
      <c r="B625">
        <v>88.5</v>
      </c>
    </row>
    <row r="626" spans="1:2" hidden="1">
      <c r="A626" s="54">
        <v>41167</v>
      </c>
      <c r="B626">
        <v>88.72</v>
      </c>
    </row>
    <row r="627" spans="1:2" hidden="1">
      <c r="A627" s="54">
        <v>41168</v>
      </c>
      <c r="B627">
        <v>88.96</v>
      </c>
    </row>
    <row r="628" spans="1:2" hidden="1">
      <c r="A628" s="54">
        <v>41169</v>
      </c>
      <c r="B628">
        <v>89.09</v>
      </c>
    </row>
    <row r="629" spans="1:2" hidden="1">
      <c r="A629" s="54">
        <v>41170</v>
      </c>
      <c r="B629">
        <v>89.22</v>
      </c>
    </row>
    <row r="630" spans="1:2" hidden="1">
      <c r="A630" s="54">
        <v>41171</v>
      </c>
      <c r="B630">
        <v>89.36</v>
      </c>
    </row>
    <row r="631" spans="1:2" hidden="1">
      <c r="A631" s="54">
        <v>41172</v>
      </c>
      <c r="B631">
        <v>89.51</v>
      </c>
    </row>
    <row r="632" spans="1:2" hidden="1">
      <c r="A632" s="54">
        <v>41173</v>
      </c>
      <c r="B632">
        <v>89.67</v>
      </c>
    </row>
    <row r="633" spans="1:2" hidden="1">
      <c r="A633" s="54">
        <v>41174</v>
      </c>
      <c r="B633">
        <v>89.9</v>
      </c>
    </row>
    <row r="634" spans="1:2" hidden="1">
      <c r="A634" s="54">
        <v>41175</v>
      </c>
      <c r="B634">
        <v>90.1</v>
      </c>
    </row>
    <row r="635" spans="1:2" hidden="1">
      <c r="A635" s="54">
        <v>41176</v>
      </c>
      <c r="B635">
        <v>90.29</v>
      </c>
    </row>
    <row r="636" spans="1:2" hidden="1">
      <c r="A636" s="54">
        <v>41177</v>
      </c>
      <c r="B636">
        <v>90.45</v>
      </c>
    </row>
    <row r="637" spans="1:2" hidden="1">
      <c r="A637" s="54">
        <v>41178</v>
      </c>
      <c r="B637">
        <v>90.6</v>
      </c>
    </row>
    <row r="638" spans="1:2" hidden="1">
      <c r="A638" s="54">
        <v>41179</v>
      </c>
      <c r="B638">
        <v>90.77</v>
      </c>
    </row>
    <row r="639" spans="1:2" hidden="1">
      <c r="A639" s="54">
        <v>41180</v>
      </c>
      <c r="B639">
        <v>90.98</v>
      </c>
    </row>
    <row r="640" spans="1:2" hidden="1">
      <c r="A640" s="54">
        <v>41181</v>
      </c>
      <c r="B640">
        <v>91.21</v>
      </c>
    </row>
    <row r="641" spans="1:2" hidden="1">
      <c r="A641" s="54">
        <v>41182</v>
      </c>
      <c r="B641">
        <v>91.44</v>
      </c>
    </row>
    <row r="642" spans="1:2" hidden="1">
      <c r="A642" s="54">
        <v>41183</v>
      </c>
      <c r="B642">
        <v>91.62</v>
      </c>
    </row>
    <row r="643" spans="1:2" hidden="1">
      <c r="A643" s="54">
        <v>41184</v>
      </c>
      <c r="B643">
        <v>91.76</v>
      </c>
    </row>
    <row r="644" spans="1:2" hidden="1">
      <c r="A644" s="54">
        <v>41185</v>
      </c>
      <c r="B644">
        <v>91.93</v>
      </c>
    </row>
    <row r="645" spans="1:2" hidden="1">
      <c r="A645" s="54">
        <v>41186</v>
      </c>
      <c r="B645">
        <v>92.06</v>
      </c>
    </row>
    <row r="646" spans="1:2" hidden="1">
      <c r="A646" s="54">
        <v>41187</v>
      </c>
      <c r="B646">
        <v>92.23</v>
      </c>
    </row>
    <row r="647" spans="1:2" hidden="1">
      <c r="A647" s="54">
        <v>41188</v>
      </c>
      <c r="B647">
        <v>92.43</v>
      </c>
    </row>
    <row r="648" spans="1:2" hidden="1">
      <c r="A648" s="54">
        <v>41189</v>
      </c>
      <c r="B648">
        <v>92.61</v>
      </c>
    </row>
    <row r="649" spans="1:2" hidden="1">
      <c r="A649" s="54">
        <v>41190</v>
      </c>
      <c r="B649">
        <v>92.71</v>
      </c>
    </row>
    <row r="650" spans="1:2" hidden="1">
      <c r="A650" s="54">
        <v>41191</v>
      </c>
      <c r="B650">
        <v>92.8</v>
      </c>
    </row>
    <row r="651" spans="1:2" hidden="1">
      <c r="A651" s="54">
        <v>41192</v>
      </c>
      <c r="B651">
        <v>92.84</v>
      </c>
    </row>
    <row r="652" spans="1:2" hidden="1">
      <c r="A652" s="54">
        <v>41193</v>
      </c>
      <c r="B652">
        <v>92.9</v>
      </c>
    </row>
    <row r="653" spans="1:2" hidden="1">
      <c r="A653" s="54">
        <v>41194</v>
      </c>
      <c r="B653">
        <v>92.98</v>
      </c>
    </row>
    <row r="654" spans="1:2" hidden="1">
      <c r="A654" s="54">
        <v>41195</v>
      </c>
      <c r="B654">
        <v>93.11</v>
      </c>
    </row>
    <row r="655" spans="1:2" hidden="1">
      <c r="A655" s="54">
        <v>41196</v>
      </c>
      <c r="B655">
        <v>93.21</v>
      </c>
    </row>
    <row r="656" spans="1:2" hidden="1">
      <c r="A656" s="54">
        <v>41197</v>
      </c>
      <c r="B656">
        <v>93.23</v>
      </c>
    </row>
    <row r="657" spans="1:2" hidden="1">
      <c r="A657" s="54">
        <v>41198</v>
      </c>
      <c r="B657">
        <v>93.26</v>
      </c>
    </row>
    <row r="658" spans="1:2" hidden="1">
      <c r="A658" s="54">
        <v>41199</v>
      </c>
      <c r="B658">
        <v>93.29</v>
      </c>
    </row>
    <row r="659" spans="1:2" hidden="1">
      <c r="A659" s="54">
        <v>41200</v>
      </c>
      <c r="B659">
        <v>93.38</v>
      </c>
    </row>
    <row r="660" spans="1:2" hidden="1">
      <c r="A660" s="54">
        <v>41201</v>
      </c>
      <c r="B660">
        <v>93.49</v>
      </c>
    </row>
    <row r="661" spans="1:2" hidden="1">
      <c r="A661" s="54">
        <v>41202</v>
      </c>
      <c r="B661">
        <v>93.65</v>
      </c>
    </row>
    <row r="662" spans="1:2" hidden="1">
      <c r="A662" s="54">
        <v>41203</v>
      </c>
      <c r="B662">
        <v>93.81</v>
      </c>
    </row>
    <row r="663" spans="1:2" hidden="1">
      <c r="A663" s="54">
        <v>41204</v>
      </c>
      <c r="B663">
        <v>93.94</v>
      </c>
    </row>
    <row r="664" spans="1:2" hidden="1">
      <c r="A664" s="54">
        <v>41205</v>
      </c>
      <c r="B664">
        <v>93.99</v>
      </c>
    </row>
    <row r="665" spans="1:2" hidden="1">
      <c r="A665" s="54">
        <v>41206</v>
      </c>
      <c r="B665">
        <v>94.01</v>
      </c>
    </row>
    <row r="666" spans="1:2" hidden="1">
      <c r="A666" s="54">
        <v>41207</v>
      </c>
      <c r="B666">
        <v>94.02</v>
      </c>
    </row>
    <row r="667" spans="1:2" hidden="1">
      <c r="A667" s="54">
        <v>41208</v>
      </c>
      <c r="B667">
        <v>94.01</v>
      </c>
    </row>
    <row r="668" spans="1:2" hidden="1">
      <c r="A668" s="54">
        <v>41209</v>
      </c>
      <c r="B668">
        <v>94.01</v>
      </c>
    </row>
    <row r="669" spans="1:2" hidden="1">
      <c r="A669" s="54">
        <v>41210</v>
      </c>
      <c r="B669">
        <v>93.96</v>
      </c>
    </row>
    <row r="670" spans="1:2" hidden="1">
      <c r="A670" s="54">
        <v>41211</v>
      </c>
      <c r="B670">
        <v>93.76</v>
      </c>
    </row>
    <row r="671" spans="1:2" hidden="1">
      <c r="A671" s="54">
        <v>41212</v>
      </c>
      <c r="B671">
        <v>93.54</v>
      </c>
    </row>
    <row r="672" spans="1:2" hidden="1">
      <c r="A672" s="54">
        <v>41213</v>
      </c>
      <c r="B672">
        <v>93.36</v>
      </c>
    </row>
    <row r="673" spans="1:2" hidden="1">
      <c r="A673" s="54">
        <v>41214</v>
      </c>
      <c r="B673">
        <v>93.26</v>
      </c>
    </row>
    <row r="674" spans="1:2" hidden="1">
      <c r="A674" s="54">
        <v>41215</v>
      </c>
      <c r="B674">
        <v>93.17</v>
      </c>
    </row>
    <row r="675" spans="1:2" hidden="1">
      <c r="A675" s="54">
        <v>41216</v>
      </c>
      <c r="B675">
        <v>93.12</v>
      </c>
    </row>
    <row r="676" spans="1:2" hidden="1">
      <c r="A676" s="54">
        <v>41217</v>
      </c>
      <c r="B676">
        <v>93.07</v>
      </c>
    </row>
    <row r="677" spans="1:2" hidden="1">
      <c r="A677" s="54">
        <v>41218</v>
      </c>
      <c r="B677">
        <v>92.93</v>
      </c>
    </row>
    <row r="678" spans="1:2" hidden="1">
      <c r="A678" s="54">
        <v>41219</v>
      </c>
      <c r="B678">
        <v>92.75</v>
      </c>
    </row>
    <row r="679" spans="1:2" hidden="1">
      <c r="A679" s="54">
        <v>41220</v>
      </c>
      <c r="B679">
        <v>92.53</v>
      </c>
    </row>
    <row r="680" spans="1:2" hidden="1">
      <c r="A680" s="54">
        <v>41221</v>
      </c>
      <c r="B680">
        <v>92.22</v>
      </c>
    </row>
    <row r="681" spans="1:2" hidden="1">
      <c r="A681" s="54">
        <v>41222</v>
      </c>
      <c r="B681">
        <v>92.04</v>
      </c>
    </row>
    <row r="682" spans="1:2" hidden="1">
      <c r="A682" s="54">
        <v>41223</v>
      </c>
      <c r="B682">
        <v>91.93</v>
      </c>
    </row>
    <row r="683" spans="1:2" hidden="1">
      <c r="A683" s="54">
        <v>41224</v>
      </c>
      <c r="B683">
        <v>91.8</v>
      </c>
    </row>
    <row r="684" spans="1:2" hidden="1">
      <c r="A684" s="54">
        <v>41225</v>
      </c>
      <c r="B684">
        <v>91.57</v>
      </c>
    </row>
    <row r="685" spans="1:2" hidden="1">
      <c r="A685" s="54">
        <v>41226</v>
      </c>
      <c r="B685">
        <v>91.33</v>
      </c>
    </row>
    <row r="686" spans="1:2" hidden="1">
      <c r="A686" s="54">
        <v>41227</v>
      </c>
      <c r="B686">
        <v>91.11</v>
      </c>
    </row>
    <row r="687" spans="1:2" hidden="1">
      <c r="A687" s="54">
        <v>41228</v>
      </c>
      <c r="B687">
        <v>90.84</v>
      </c>
    </row>
    <row r="688" spans="1:2" hidden="1">
      <c r="A688" s="54">
        <v>41229</v>
      </c>
      <c r="B688">
        <v>90.57</v>
      </c>
    </row>
    <row r="689" spans="1:2" hidden="1">
      <c r="A689" s="54">
        <v>41230</v>
      </c>
      <c r="B689">
        <v>90.37</v>
      </c>
    </row>
    <row r="690" spans="1:2" hidden="1">
      <c r="A690" s="54">
        <v>41231</v>
      </c>
      <c r="B690">
        <v>90.2</v>
      </c>
    </row>
    <row r="691" spans="1:2" hidden="1">
      <c r="A691" s="54">
        <v>41232</v>
      </c>
      <c r="B691">
        <v>89.93</v>
      </c>
    </row>
    <row r="692" spans="1:2" hidden="1">
      <c r="A692" s="54">
        <v>41233</v>
      </c>
      <c r="B692">
        <v>89.69</v>
      </c>
    </row>
    <row r="693" spans="1:2" hidden="1">
      <c r="A693" s="54">
        <v>41234</v>
      </c>
      <c r="B693">
        <v>89.44</v>
      </c>
    </row>
    <row r="694" spans="1:2" hidden="1">
      <c r="A694" s="54">
        <v>41235</v>
      </c>
      <c r="B694">
        <v>89.18</v>
      </c>
    </row>
    <row r="695" spans="1:2" hidden="1">
      <c r="A695" s="54">
        <v>41236</v>
      </c>
      <c r="B695">
        <v>88.94</v>
      </c>
    </row>
    <row r="696" spans="1:2" hidden="1">
      <c r="A696" s="54">
        <v>41237</v>
      </c>
      <c r="B696">
        <v>88.8</v>
      </c>
    </row>
    <row r="697" spans="1:2" hidden="1">
      <c r="A697" s="54">
        <v>41238</v>
      </c>
      <c r="B697">
        <v>88.67</v>
      </c>
    </row>
    <row r="698" spans="1:2" hidden="1">
      <c r="A698" s="54">
        <v>41239</v>
      </c>
      <c r="B698">
        <v>88.47</v>
      </c>
    </row>
    <row r="699" spans="1:2" hidden="1">
      <c r="A699" s="54">
        <v>41240</v>
      </c>
      <c r="B699">
        <v>88.24</v>
      </c>
    </row>
    <row r="700" spans="1:2" hidden="1">
      <c r="A700" s="54">
        <v>41241</v>
      </c>
      <c r="B700">
        <v>87.98</v>
      </c>
    </row>
    <row r="701" spans="1:2" hidden="1">
      <c r="A701" s="54">
        <v>41242</v>
      </c>
      <c r="B701">
        <v>87.64</v>
      </c>
    </row>
    <row r="702" spans="1:2" hidden="1">
      <c r="A702" s="54">
        <v>41243</v>
      </c>
      <c r="B702">
        <v>87.22</v>
      </c>
    </row>
    <row r="703" spans="1:2" hidden="1">
      <c r="A703" s="54">
        <v>41244</v>
      </c>
      <c r="B703">
        <v>86.87</v>
      </c>
    </row>
    <row r="704" spans="1:2" hidden="1">
      <c r="A704" s="54">
        <v>41245</v>
      </c>
      <c r="B704">
        <v>86.52</v>
      </c>
    </row>
    <row r="705" spans="1:2" hidden="1">
      <c r="A705" s="54">
        <v>41246</v>
      </c>
      <c r="B705">
        <v>85.97</v>
      </c>
    </row>
    <row r="706" spans="1:2" hidden="1">
      <c r="A706" s="54">
        <v>41247</v>
      </c>
      <c r="B706">
        <v>85.52</v>
      </c>
    </row>
    <row r="707" spans="1:2" hidden="1">
      <c r="A707" s="54">
        <v>41248</v>
      </c>
      <c r="B707">
        <v>85.07</v>
      </c>
    </row>
    <row r="708" spans="1:2" hidden="1">
      <c r="A708" s="54">
        <v>41249</v>
      </c>
      <c r="B708">
        <v>84.44</v>
      </c>
    </row>
    <row r="709" spans="1:2" hidden="1">
      <c r="A709" s="54">
        <v>41250</v>
      </c>
      <c r="B709">
        <v>83.83</v>
      </c>
    </row>
    <row r="710" spans="1:2" hidden="1">
      <c r="A710" s="54">
        <v>41251</v>
      </c>
      <c r="B710">
        <v>83.3</v>
      </c>
    </row>
    <row r="711" spans="1:2" hidden="1">
      <c r="A711" s="54">
        <v>41252</v>
      </c>
      <c r="B711">
        <v>82.8</v>
      </c>
    </row>
    <row r="712" spans="1:2" hidden="1">
      <c r="A712" s="54">
        <v>41253</v>
      </c>
      <c r="B712">
        <v>82.14</v>
      </c>
    </row>
    <row r="713" spans="1:2" hidden="1">
      <c r="A713" s="54">
        <v>41254</v>
      </c>
      <c r="B713">
        <v>81.42</v>
      </c>
    </row>
    <row r="714" spans="1:2" hidden="1">
      <c r="A714" s="54">
        <v>41255</v>
      </c>
      <c r="B714">
        <v>80.63</v>
      </c>
    </row>
    <row r="715" spans="1:2" hidden="1">
      <c r="A715" s="54">
        <v>41256</v>
      </c>
      <c r="B715">
        <v>79.81</v>
      </c>
    </row>
    <row r="716" spans="1:2" hidden="1">
      <c r="A716" s="54">
        <v>41257</v>
      </c>
      <c r="B716">
        <v>79.180000000000007</v>
      </c>
    </row>
    <row r="717" spans="1:2" hidden="1">
      <c r="A717" s="54">
        <v>41258</v>
      </c>
      <c r="B717">
        <v>78.790000000000006</v>
      </c>
    </row>
    <row r="718" spans="1:2" hidden="1">
      <c r="A718" s="54">
        <v>41259</v>
      </c>
      <c r="B718">
        <v>78.47</v>
      </c>
    </row>
    <row r="719" spans="1:2" hidden="1">
      <c r="A719" s="54">
        <v>41260</v>
      </c>
      <c r="B719">
        <v>78.05</v>
      </c>
    </row>
    <row r="720" spans="1:2" hidden="1">
      <c r="A720" s="54">
        <v>41261</v>
      </c>
      <c r="B720">
        <v>77.61</v>
      </c>
    </row>
    <row r="721" spans="1:2" hidden="1">
      <c r="A721" s="54">
        <v>41262</v>
      </c>
      <c r="B721">
        <v>77.150000000000006</v>
      </c>
    </row>
    <row r="722" spans="1:2" hidden="1">
      <c r="A722" s="54">
        <v>41263</v>
      </c>
      <c r="B722">
        <v>76.7</v>
      </c>
    </row>
    <row r="723" spans="1:2" hidden="1">
      <c r="A723" s="54">
        <v>41264</v>
      </c>
      <c r="B723">
        <v>76.069999999999993</v>
      </c>
    </row>
    <row r="724" spans="1:2" hidden="1">
      <c r="A724" s="54">
        <v>41265</v>
      </c>
      <c r="B724">
        <v>75.739999999999995</v>
      </c>
    </row>
    <row r="725" spans="1:2" hidden="1">
      <c r="A725" s="54">
        <v>41266</v>
      </c>
      <c r="B725">
        <v>75.459999999999994</v>
      </c>
    </row>
    <row r="726" spans="1:2" hidden="1">
      <c r="A726" s="54">
        <v>41267</v>
      </c>
      <c r="B726">
        <v>75.23</v>
      </c>
    </row>
    <row r="727" spans="1:2" hidden="1">
      <c r="A727" s="54">
        <v>41268</v>
      </c>
      <c r="B727">
        <v>75.08</v>
      </c>
    </row>
    <row r="728" spans="1:2" hidden="1">
      <c r="A728" s="54">
        <v>41269</v>
      </c>
      <c r="B728">
        <v>74.92</v>
      </c>
    </row>
    <row r="729" spans="1:2" hidden="1">
      <c r="A729" s="54">
        <v>41270</v>
      </c>
      <c r="B729">
        <v>74.72</v>
      </c>
    </row>
    <row r="730" spans="1:2" hidden="1">
      <c r="A730" s="54">
        <v>41271</v>
      </c>
      <c r="B730">
        <v>74.55</v>
      </c>
    </row>
    <row r="731" spans="1:2" hidden="1">
      <c r="A731" s="54">
        <v>41272</v>
      </c>
      <c r="B731">
        <v>74.39</v>
      </c>
    </row>
    <row r="732" spans="1:2" hidden="1">
      <c r="A732" s="54">
        <v>41273</v>
      </c>
      <c r="B732">
        <v>74.209999999999994</v>
      </c>
    </row>
    <row r="733" spans="1:2" hidden="1">
      <c r="A733" s="54">
        <v>41274</v>
      </c>
      <c r="B733">
        <v>74.03</v>
      </c>
    </row>
    <row r="734" spans="1:2" hidden="1">
      <c r="A734" s="54">
        <v>41275</v>
      </c>
      <c r="B734">
        <v>73.56</v>
      </c>
    </row>
    <row r="735" spans="1:2" hidden="1">
      <c r="A735" s="54">
        <v>41276</v>
      </c>
      <c r="B735">
        <v>73.150000000000006</v>
      </c>
    </row>
    <row r="736" spans="1:2" hidden="1">
      <c r="A736" s="54">
        <v>41277</v>
      </c>
      <c r="B736">
        <v>72.75</v>
      </c>
    </row>
    <row r="737" spans="1:2" hidden="1">
      <c r="A737" s="54">
        <v>41278</v>
      </c>
      <c r="B737">
        <v>72.430000000000007</v>
      </c>
    </row>
    <row r="738" spans="1:2" hidden="1">
      <c r="A738" s="54">
        <v>41279</v>
      </c>
      <c r="B738">
        <v>72.150000000000006</v>
      </c>
    </row>
    <row r="739" spans="1:2" hidden="1">
      <c r="A739" s="54">
        <v>41280</v>
      </c>
      <c r="B739">
        <v>71.84</v>
      </c>
    </row>
    <row r="740" spans="1:2" hidden="1">
      <c r="A740" s="54">
        <v>41281</v>
      </c>
      <c r="B740">
        <v>71.39</v>
      </c>
    </row>
    <row r="741" spans="1:2" hidden="1">
      <c r="A741" s="54">
        <v>41282</v>
      </c>
      <c r="B741">
        <v>70.930000000000007</v>
      </c>
    </row>
    <row r="742" spans="1:2" hidden="1">
      <c r="A742" s="54">
        <v>41283</v>
      </c>
      <c r="B742">
        <v>70.42</v>
      </c>
    </row>
    <row r="743" spans="1:2" hidden="1">
      <c r="A743" s="54">
        <v>41284</v>
      </c>
      <c r="B743">
        <v>69.89</v>
      </c>
    </row>
    <row r="744" spans="1:2" hidden="1">
      <c r="A744" s="54">
        <v>41285</v>
      </c>
      <c r="B744">
        <v>69.33</v>
      </c>
    </row>
    <row r="745" spans="1:2" hidden="1">
      <c r="A745" s="54">
        <v>41286</v>
      </c>
      <c r="B745">
        <v>68.88</v>
      </c>
    </row>
    <row r="746" spans="1:2" hidden="1">
      <c r="A746" s="54">
        <v>41287</v>
      </c>
      <c r="B746">
        <v>68.400000000000006</v>
      </c>
    </row>
    <row r="747" spans="1:2" hidden="1">
      <c r="A747" s="54">
        <v>41288</v>
      </c>
      <c r="B747">
        <v>67.7</v>
      </c>
    </row>
    <row r="748" spans="1:2" hidden="1">
      <c r="A748" s="54">
        <v>41289</v>
      </c>
      <c r="B748">
        <v>66.959999999999994</v>
      </c>
    </row>
    <row r="749" spans="1:2" hidden="1">
      <c r="A749" s="54">
        <v>41290</v>
      </c>
      <c r="B749">
        <v>66.16</v>
      </c>
    </row>
    <row r="750" spans="1:2" hidden="1">
      <c r="A750" s="54">
        <v>41291</v>
      </c>
      <c r="B750">
        <v>65.290000000000006</v>
      </c>
    </row>
    <row r="751" spans="1:2" hidden="1">
      <c r="A751" s="54">
        <v>41292</v>
      </c>
      <c r="B751">
        <v>64.48</v>
      </c>
    </row>
    <row r="752" spans="1:2" hidden="1">
      <c r="A752" s="54">
        <v>41293</v>
      </c>
      <c r="B752">
        <v>63.85</v>
      </c>
    </row>
    <row r="753" spans="1:2" hidden="1">
      <c r="A753" s="54">
        <v>41294</v>
      </c>
      <c r="B753">
        <v>63.3</v>
      </c>
    </row>
    <row r="754" spans="1:2" hidden="1">
      <c r="A754" s="54">
        <v>41295</v>
      </c>
      <c r="B754">
        <v>62.61</v>
      </c>
    </row>
    <row r="755" spans="1:2" hidden="1">
      <c r="A755" s="54">
        <v>41296</v>
      </c>
      <c r="B755">
        <v>61.93</v>
      </c>
    </row>
    <row r="756" spans="1:2" hidden="1">
      <c r="A756" s="54">
        <v>41297</v>
      </c>
      <c r="B756">
        <v>61.19</v>
      </c>
    </row>
    <row r="757" spans="1:2" hidden="1">
      <c r="A757" s="54">
        <v>41298</v>
      </c>
      <c r="B757">
        <v>60.42</v>
      </c>
    </row>
    <row r="758" spans="1:2" hidden="1">
      <c r="A758" s="54">
        <v>41299</v>
      </c>
      <c r="B758">
        <v>59.67</v>
      </c>
    </row>
    <row r="759" spans="1:2" hidden="1">
      <c r="A759" s="54">
        <v>41300</v>
      </c>
      <c r="B759">
        <v>59.07</v>
      </c>
    </row>
    <row r="760" spans="1:2" hidden="1">
      <c r="A760" s="54">
        <v>41301</v>
      </c>
      <c r="B760">
        <v>58.53</v>
      </c>
    </row>
    <row r="761" spans="1:2" hidden="1">
      <c r="A761" s="54">
        <v>41302</v>
      </c>
      <c r="B761">
        <v>57.86</v>
      </c>
    </row>
    <row r="762" spans="1:2" hidden="1">
      <c r="A762" s="54">
        <v>41303</v>
      </c>
      <c r="B762">
        <v>57.33</v>
      </c>
    </row>
    <row r="763" spans="1:2" hidden="1">
      <c r="A763" s="54">
        <v>41304</v>
      </c>
      <c r="B763">
        <v>56.88</v>
      </c>
    </row>
    <row r="764" spans="1:2" hidden="1">
      <c r="A764" s="54">
        <v>41305</v>
      </c>
      <c r="B764">
        <v>56.48</v>
      </c>
    </row>
    <row r="765" spans="1:2" hidden="1">
      <c r="A765" s="54">
        <v>41306</v>
      </c>
      <c r="B765">
        <v>56.05</v>
      </c>
    </row>
    <row r="766" spans="1:2" hidden="1">
      <c r="A766" s="54">
        <v>41307</v>
      </c>
      <c r="B766">
        <v>55.7</v>
      </c>
    </row>
    <row r="767" spans="1:2" hidden="1">
      <c r="A767" s="54">
        <v>41308</v>
      </c>
      <c r="B767">
        <v>55.31</v>
      </c>
    </row>
    <row r="768" spans="1:2" hidden="1">
      <c r="A768" s="54">
        <v>41309</v>
      </c>
      <c r="B768">
        <v>54.8</v>
      </c>
    </row>
    <row r="769" spans="1:2" hidden="1">
      <c r="A769" s="54">
        <v>41310</v>
      </c>
      <c r="B769">
        <v>54.25</v>
      </c>
    </row>
    <row r="770" spans="1:2" hidden="1">
      <c r="A770" s="54">
        <v>41311</v>
      </c>
      <c r="B770">
        <v>53.7</v>
      </c>
    </row>
    <row r="771" spans="1:2" hidden="1">
      <c r="A771" s="54">
        <v>41312</v>
      </c>
      <c r="B771">
        <v>53.07</v>
      </c>
    </row>
    <row r="772" spans="1:2" hidden="1">
      <c r="A772" s="54">
        <v>41313</v>
      </c>
      <c r="B772">
        <v>52.44</v>
      </c>
    </row>
    <row r="773" spans="1:2" hidden="1">
      <c r="A773" s="54">
        <v>41314</v>
      </c>
      <c r="B773">
        <v>51.88</v>
      </c>
    </row>
    <row r="774" spans="1:2" hidden="1">
      <c r="A774" s="54">
        <v>41315</v>
      </c>
      <c r="B774">
        <v>51.34</v>
      </c>
    </row>
    <row r="775" spans="1:2" hidden="1">
      <c r="A775" s="54">
        <v>41316</v>
      </c>
      <c r="B775">
        <v>50.63</v>
      </c>
    </row>
    <row r="776" spans="1:2" hidden="1">
      <c r="A776" s="54">
        <v>41317</v>
      </c>
      <c r="B776">
        <v>49.91</v>
      </c>
    </row>
    <row r="777" spans="1:2" hidden="1">
      <c r="A777" s="54">
        <v>41318</v>
      </c>
      <c r="B777">
        <v>49.16</v>
      </c>
    </row>
    <row r="778" spans="1:2" hidden="1">
      <c r="A778" s="54">
        <v>41319</v>
      </c>
      <c r="B778">
        <v>48.48</v>
      </c>
    </row>
    <row r="779" spans="1:2" hidden="1">
      <c r="A779" s="54">
        <v>41320</v>
      </c>
      <c r="B779">
        <v>47.92</v>
      </c>
    </row>
    <row r="780" spans="1:2" hidden="1">
      <c r="A780" s="54">
        <v>41321</v>
      </c>
      <c r="B780">
        <v>47.52</v>
      </c>
    </row>
    <row r="781" spans="1:2" hidden="1">
      <c r="A781" s="54">
        <v>41322</v>
      </c>
      <c r="B781">
        <v>47.2</v>
      </c>
    </row>
    <row r="782" spans="1:2" hidden="1">
      <c r="A782" s="54">
        <v>41323</v>
      </c>
      <c r="B782">
        <v>46.63</v>
      </c>
    </row>
    <row r="783" spans="1:2" hidden="1">
      <c r="A783" s="54">
        <v>41324</v>
      </c>
      <c r="B783">
        <v>46.24</v>
      </c>
    </row>
    <row r="784" spans="1:2" hidden="1">
      <c r="A784" s="54">
        <v>41325</v>
      </c>
      <c r="B784">
        <v>45.57</v>
      </c>
    </row>
    <row r="785" spans="1:2" hidden="1">
      <c r="A785" s="54">
        <v>41326</v>
      </c>
      <c r="B785">
        <v>44.82</v>
      </c>
    </row>
    <row r="786" spans="1:2" hidden="1">
      <c r="A786" s="54">
        <v>41327</v>
      </c>
      <c r="B786">
        <v>44.04</v>
      </c>
    </row>
    <row r="787" spans="1:2" hidden="1">
      <c r="A787" s="54">
        <v>41328</v>
      </c>
      <c r="B787">
        <v>43.36</v>
      </c>
    </row>
    <row r="788" spans="1:2" hidden="1">
      <c r="A788" s="54">
        <v>41329</v>
      </c>
      <c r="B788">
        <v>42.72</v>
      </c>
    </row>
    <row r="789" spans="1:2" hidden="1">
      <c r="A789" s="54">
        <v>41330</v>
      </c>
      <c r="B789">
        <v>42.01</v>
      </c>
    </row>
    <row r="790" spans="1:2" hidden="1">
      <c r="A790" s="54">
        <v>41331</v>
      </c>
      <c r="B790">
        <v>41.36</v>
      </c>
    </row>
    <row r="791" spans="1:2" hidden="1">
      <c r="A791" s="54">
        <v>41332</v>
      </c>
      <c r="B791">
        <v>40.74</v>
      </c>
    </row>
    <row r="792" spans="1:2" hidden="1">
      <c r="A792" s="54">
        <v>41333</v>
      </c>
      <c r="B792">
        <v>40.200000000000003</v>
      </c>
    </row>
    <row r="793" spans="1:2" hidden="1">
      <c r="A793" s="54">
        <v>41334</v>
      </c>
      <c r="B793">
        <v>39.729999999999997</v>
      </c>
    </row>
    <row r="794" spans="1:2" hidden="1">
      <c r="A794" s="54">
        <v>41335</v>
      </c>
      <c r="B794">
        <v>39.369999999999997</v>
      </c>
    </row>
    <row r="795" spans="1:2" hidden="1">
      <c r="A795" s="54">
        <v>41336</v>
      </c>
      <c r="B795">
        <v>39</v>
      </c>
    </row>
    <row r="796" spans="1:2" hidden="1">
      <c r="A796" s="54">
        <v>41337</v>
      </c>
      <c r="B796">
        <v>38.58</v>
      </c>
    </row>
    <row r="797" spans="1:2" hidden="1">
      <c r="A797" s="54">
        <v>41338</v>
      </c>
      <c r="B797">
        <v>38.229999999999997</v>
      </c>
    </row>
    <row r="798" spans="1:2" hidden="1">
      <c r="A798" s="54">
        <v>41339</v>
      </c>
      <c r="B798">
        <v>37.92</v>
      </c>
    </row>
    <row r="799" spans="1:2" hidden="1">
      <c r="A799" s="54">
        <v>41340</v>
      </c>
      <c r="B799">
        <v>37.659999999999997</v>
      </c>
    </row>
    <row r="800" spans="1:2" hidden="1">
      <c r="A800" s="54">
        <v>41341</v>
      </c>
      <c r="B800">
        <v>37.450000000000003</v>
      </c>
    </row>
    <row r="801" spans="1:2" hidden="1">
      <c r="A801" s="54">
        <v>41342</v>
      </c>
      <c r="B801">
        <v>37.29</v>
      </c>
    </row>
    <row r="802" spans="1:2" hidden="1">
      <c r="A802" s="54">
        <v>41343</v>
      </c>
      <c r="B802">
        <v>37.08</v>
      </c>
    </row>
    <row r="803" spans="1:2" hidden="1">
      <c r="A803" s="54">
        <v>41344</v>
      </c>
      <c r="B803">
        <v>36.67</v>
      </c>
    </row>
    <row r="804" spans="1:2" hidden="1">
      <c r="A804" s="54">
        <v>41345</v>
      </c>
      <c r="B804">
        <v>36.15</v>
      </c>
    </row>
    <row r="805" spans="1:2" hidden="1">
      <c r="A805" s="54">
        <v>41346</v>
      </c>
      <c r="B805">
        <v>35.549999999999997</v>
      </c>
    </row>
    <row r="806" spans="1:2" hidden="1">
      <c r="A806" s="54">
        <v>41347</v>
      </c>
      <c r="B806">
        <v>34.93</v>
      </c>
    </row>
    <row r="807" spans="1:2" hidden="1">
      <c r="A807" s="54">
        <v>41348</v>
      </c>
      <c r="B807">
        <v>34.35</v>
      </c>
    </row>
    <row r="808" spans="1:2" hidden="1">
      <c r="A808" s="54">
        <v>41349</v>
      </c>
      <c r="B808">
        <v>33.93</v>
      </c>
    </row>
    <row r="809" spans="1:2" hidden="1">
      <c r="A809" s="54">
        <v>41350</v>
      </c>
      <c r="B809">
        <v>33.56</v>
      </c>
    </row>
    <row r="810" spans="1:2" hidden="1">
      <c r="A810" s="54">
        <v>41351</v>
      </c>
      <c r="B810">
        <v>33.04</v>
      </c>
    </row>
    <row r="811" spans="1:2" hidden="1">
      <c r="A811" s="54">
        <v>41352</v>
      </c>
      <c r="B811">
        <v>32.61</v>
      </c>
    </row>
    <row r="812" spans="1:2" hidden="1">
      <c r="A812" s="54">
        <v>41353</v>
      </c>
      <c r="B812">
        <v>32.14</v>
      </c>
    </row>
    <row r="813" spans="1:2" hidden="1">
      <c r="A813" s="54">
        <v>41354</v>
      </c>
      <c r="B813">
        <v>31.74</v>
      </c>
    </row>
    <row r="814" spans="1:2" hidden="1">
      <c r="A814" s="54">
        <v>41355</v>
      </c>
      <c r="B814">
        <v>31.36</v>
      </c>
    </row>
    <row r="815" spans="1:2" hidden="1">
      <c r="A815" s="54">
        <v>41356</v>
      </c>
      <c r="B815">
        <v>30.98</v>
      </c>
    </row>
    <row r="816" spans="1:2" hidden="1">
      <c r="A816" s="54">
        <v>41357</v>
      </c>
      <c r="B816">
        <v>30.56</v>
      </c>
    </row>
    <row r="817" spans="1:2" hidden="1">
      <c r="A817" s="54">
        <v>41358</v>
      </c>
      <c r="B817">
        <v>30.03</v>
      </c>
    </row>
    <row r="818" spans="1:2" hidden="1">
      <c r="A818" s="54">
        <v>41359</v>
      </c>
      <c r="B818">
        <v>29.47</v>
      </c>
    </row>
    <row r="819" spans="1:2" hidden="1">
      <c r="A819" s="54">
        <v>41360</v>
      </c>
      <c r="B819">
        <v>28.97</v>
      </c>
    </row>
    <row r="820" spans="1:2" hidden="1">
      <c r="A820" s="54">
        <v>41361</v>
      </c>
      <c r="B820">
        <v>28.52</v>
      </c>
    </row>
    <row r="821" spans="1:2" hidden="1">
      <c r="A821" s="54">
        <v>41362</v>
      </c>
      <c r="B821">
        <v>28.17</v>
      </c>
    </row>
    <row r="822" spans="1:2" hidden="1">
      <c r="A822" s="54">
        <v>41363</v>
      </c>
      <c r="B822">
        <v>27.94</v>
      </c>
    </row>
    <row r="823" spans="1:2" hidden="1">
      <c r="A823" s="54">
        <v>41364</v>
      </c>
      <c r="B823">
        <v>27.74</v>
      </c>
    </row>
    <row r="824" spans="1:2" hidden="1">
      <c r="A824" s="54">
        <v>41365</v>
      </c>
      <c r="B824">
        <v>27.2</v>
      </c>
    </row>
    <row r="825" spans="1:2" hidden="1">
      <c r="A825" s="54">
        <v>41366</v>
      </c>
      <c r="B825">
        <v>26.8</v>
      </c>
    </row>
    <row r="826" spans="1:2" hidden="1">
      <c r="A826" s="54">
        <v>41367</v>
      </c>
      <c r="B826">
        <v>26.51</v>
      </c>
    </row>
    <row r="827" spans="1:2" hidden="1">
      <c r="A827" s="54">
        <v>41368</v>
      </c>
      <c r="B827">
        <v>26.2</v>
      </c>
    </row>
    <row r="828" spans="1:2" hidden="1">
      <c r="A828" s="54">
        <v>41369</v>
      </c>
      <c r="B828">
        <v>25.93</v>
      </c>
    </row>
    <row r="829" spans="1:2" hidden="1">
      <c r="A829" s="54">
        <v>41370</v>
      </c>
      <c r="B829">
        <v>25.78</v>
      </c>
    </row>
    <row r="830" spans="1:2" hidden="1">
      <c r="A830" s="54">
        <v>41371</v>
      </c>
      <c r="B830">
        <v>25.68</v>
      </c>
    </row>
    <row r="831" spans="1:2" hidden="1">
      <c r="A831" s="54">
        <v>41372</v>
      </c>
      <c r="B831">
        <v>25.44</v>
      </c>
    </row>
    <row r="832" spans="1:2" hidden="1">
      <c r="A832" s="54">
        <v>41373</v>
      </c>
      <c r="B832">
        <v>25.28</v>
      </c>
    </row>
    <row r="833" spans="1:2" hidden="1">
      <c r="A833" s="54">
        <v>41374</v>
      </c>
      <c r="B833">
        <v>25.16</v>
      </c>
    </row>
    <row r="834" spans="1:2" hidden="1">
      <c r="A834" s="54">
        <v>41375</v>
      </c>
      <c r="B834">
        <v>25.16</v>
      </c>
    </row>
    <row r="835" spans="1:2" hidden="1">
      <c r="A835" s="54">
        <v>41376</v>
      </c>
      <c r="B835">
        <v>25.14</v>
      </c>
    </row>
    <row r="836" spans="1:2" hidden="1">
      <c r="A836" s="54">
        <v>41377</v>
      </c>
      <c r="B836">
        <v>25.3</v>
      </c>
    </row>
    <row r="837" spans="1:2" hidden="1">
      <c r="A837" s="54">
        <v>41378</v>
      </c>
      <c r="B837">
        <v>25.56</v>
      </c>
    </row>
    <row r="838" spans="1:2" hidden="1">
      <c r="A838" s="54">
        <v>41379</v>
      </c>
      <c r="B838">
        <v>25.74</v>
      </c>
    </row>
    <row r="839" spans="1:2" hidden="1">
      <c r="A839" s="54">
        <v>41380</v>
      </c>
      <c r="B839">
        <v>25.96</v>
      </c>
    </row>
    <row r="840" spans="1:2" hidden="1">
      <c r="A840" s="54">
        <v>41381</v>
      </c>
      <c r="B840">
        <v>26.22</v>
      </c>
    </row>
    <row r="841" spans="1:2" hidden="1">
      <c r="A841" s="54">
        <v>41382</v>
      </c>
      <c r="B841">
        <v>26.49</v>
      </c>
    </row>
    <row r="842" spans="1:2" hidden="1">
      <c r="A842" s="54">
        <v>41383</v>
      </c>
      <c r="B842">
        <v>26.7</v>
      </c>
    </row>
    <row r="843" spans="1:2" hidden="1">
      <c r="A843" s="54">
        <v>41384</v>
      </c>
      <c r="B843">
        <v>26.93</v>
      </c>
    </row>
    <row r="844" spans="1:2" hidden="1">
      <c r="A844" s="54">
        <v>41385</v>
      </c>
      <c r="B844">
        <v>27.15</v>
      </c>
    </row>
    <row r="845" spans="1:2" hidden="1">
      <c r="A845" s="54">
        <v>41386</v>
      </c>
      <c r="B845">
        <v>27.34</v>
      </c>
    </row>
    <row r="846" spans="1:2" hidden="1">
      <c r="A846" s="54">
        <v>41387</v>
      </c>
      <c r="B846">
        <v>27.56</v>
      </c>
    </row>
    <row r="847" spans="1:2" hidden="1">
      <c r="A847" s="54">
        <v>41388</v>
      </c>
      <c r="B847">
        <v>27.82</v>
      </c>
    </row>
    <row r="848" spans="1:2" hidden="1">
      <c r="A848" s="54">
        <v>41389</v>
      </c>
      <c r="B848">
        <v>28.1</v>
      </c>
    </row>
    <row r="849" spans="1:2" hidden="1">
      <c r="A849" s="54">
        <v>41390</v>
      </c>
      <c r="B849">
        <v>28.4</v>
      </c>
    </row>
    <row r="850" spans="1:2" hidden="1">
      <c r="A850" s="54">
        <v>41391</v>
      </c>
      <c r="B850">
        <v>28.66</v>
      </c>
    </row>
    <row r="851" spans="1:2" hidden="1">
      <c r="A851" s="54">
        <v>41392</v>
      </c>
      <c r="B851">
        <v>28.91</v>
      </c>
    </row>
    <row r="852" spans="1:2" hidden="1">
      <c r="A852" s="54">
        <v>41393</v>
      </c>
      <c r="B852">
        <v>29.07</v>
      </c>
    </row>
    <row r="853" spans="1:2" hidden="1">
      <c r="A853" s="54">
        <v>41394</v>
      </c>
      <c r="B853">
        <v>29.37</v>
      </c>
    </row>
    <row r="854" spans="1:2" hidden="1">
      <c r="A854" s="54">
        <v>41395</v>
      </c>
      <c r="B854">
        <v>29.22</v>
      </c>
    </row>
    <row r="855" spans="1:2" hidden="1">
      <c r="A855" s="54">
        <v>41396</v>
      </c>
      <c r="B855">
        <v>29.47</v>
      </c>
    </row>
    <row r="856" spans="1:2" hidden="1">
      <c r="A856" s="54">
        <v>41397</v>
      </c>
      <c r="B856">
        <v>29.75</v>
      </c>
    </row>
    <row r="857" spans="1:2" hidden="1">
      <c r="A857" s="54">
        <v>41398</v>
      </c>
      <c r="B857">
        <v>30.11</v>
      </c>
    </row>
    <row r="858" spans="1:2" hidden="1">
      <c r="A858" s="54">
        <v>41399</v>
      </c>
      <c r="B858">
        <v>30.48</v>
      </c>
    </row>
    <row r="859" spans="1:2" hidden="1">
      <c r="A859" s="54">
        <v>41400</v>
      </c>
      <c r="B859">
        <v>30.83</v>
      </c>
    </row>
    <row r="860" spans="1:2" hidden="1">
      <c r="A860" s="54">
        <v>41401</v>
      </c>
      <c r="B860">
        <v>31.17</v>
      </c>
    </row>
    <row r="861" spans="1:2" hidden="1">
      <c r="A861" s="54">
        <v>41402</v>
      </c>
      <c r="B861">
        <v>31.48</v>
      </c>
    </row>
    <row r="862" spans="1:2" hidden="1">
      <c r="A862" s="54">
        <v>41403</v>
      </c>
      <c r="B862">
        <v>31.87</v>
      </c>
    </row>
    <row r="863" spans="1:2" hidden="1">
      <c r="A863" s="54">
        <v>41404</v>
      </c>
      <c r="B863">
        <v>32.229999999999997</v>
      </c>
    </row>
    <row r="864" spans="1:2" hidden="1">
      <c r="A864" s="54">
        <v>41405</v>
      </c>
      <c r="B864">
        <v>32.6</v>
      </c>
    </row>
    <row r="865" spans="1:2" hidden="1">
      <c r="A865" s="54">
        <v>41406</v>
      </c>
      <c r="B865">
        <v>32.94</v>
      </c>
    </row>
    <row r="866" spans="1:2" hidden="1">
      <c r="A866" s="54">
        <v>41407</v>
      </c>
      <c r="B866">
        <v>33.25</v>
      </c>
    </row>
    <row r="867" spans="1:2" hidden="1">
      <c r="A867" s="54">
        <v>41408</v>
      </c>
      <c r="B867">
        <v>33.51</v>
      </c>
    </row>
    <row r="868" spans="1:2" hidden="1">
      <c r="A868" s="54">
        <v>41409</v>
      </c>
      <c r="B868">
        <v>33.79</v>
      </c>
    </row>
    <row r="869" spans="1:2" hidden="1">
      <c r="A869" s="54">
        <v>41410</v>
      </c>
      <c r="B869">
        <v>34.06</v>
      </c>
    </row>
    <row r="870" spans="1:2" hidden="1">
      <c r="A870" s="54">
        <v>41411</v>
      </c>
      <c r="B870">
        <v>34.33</v>
      </c>
    </row>
    <row r="871" spans="1:2" hidden="1">
      <c r="A871" s="54">
        <v>41412</v>
      </c>
      <c r="B871">
        <v>34.71</v>
      </c>
    </row>
    <row r="872" spans="1:2" hidden="1">
      <c r="A872" s="54">
        <v>41413</v>
      </c>
      <c r="B872">
        <v>35.08</v>
      </c>
    </row>
    <row r="873" spans="1:2" hidden="1">
      <c r="A873" s="54">
        <v>41414</v>
      </c>
      <c r="B873">
        <v>35.409999999999997</v>
      </c>
    </row>
    <row r="874" spans="1:2" hidden="1">
      <c r="A874" s="54">
        <v>41415</v>
      </c>
      <c r="B874">
        <v>35.700000000000003</v>
      </c>
    </row>
    <row r="875" spans="1:2" hidden="1">
      <c r="A875" s="54">
        <v>41416</v>
      </c>
      <c r="B875">
        <v>35.96</v>
      </c>
    </row>
    <row r="876" spans="1:2" hidden="1">
      <c r="A876" s="54">
        <v>41417</v>
      </c>
      <c r="B876">
        <v>36.11</v>
      </c>
    </row>
    <row r="877" spans="1:2" hidden="1">
      <c r="A877" s="54">
        <v>41418</v>
      </c>
      <c r="B877">
        <v>36.22</v>
      </c>
    </row>
    <row r="878" spans="1:2" hidden="1">
      <c r="A878" s="54">
        <v>41419</v>
      </c>
      <c r="B878">
        <v>36.47</v>
      </c>
    </row>
    <row r="879" spans="1:2" hidden="1">
      <c r="A879" s="54">
        <v>41420</v>
      </c>
      <c r="B879">
        <v>36.72</v>
      </c>
    </row>
    <row r="880" spans="1:2" hidden="1">
      <c r="A880" s="54">
        <v>41421</v>
      </c>
      <c r="B880">
        <v>36.950000000000003</v>
      </c>
    </row>
    <row r="881" spans="1:2" hidden="1">
      <c r="A881" s="54">
        <v>41422</v>
      </c>
      <c r="B881">
        <v>37.19</v>
      </c>
    </row>
    <row r="882" spans="1:2" hidden="1">
      <c r="A882" s="54">
        <v>41423</v>
      </c>
      <c r="B882">
        <v>37.409999999999997</v>
      </c>
    </row>
    <row r="883" spans="1:2" hidden="1">
      <c r="A883" s="54">
        <v>41424</v>
      </c>
      <c r="B883">
        <v>37.67</v>
      </c>
    </row>
    <row r="884" spans="1:2" hidden="1">
      <c r="A884" s="54">
        <v>41425</v>
      </c>
      <c r="B884">
        <v>37.950000000000003</v>
      </c>
    </row>
    <row r="885" spans="1:2" hidden="1">
      <c r="A885" s="54">
        <v>41426</v>
      </c>
      <c r="B885">
        <v>38.32</v>
      </c>
    </row>
    <row r="886" spans="1:2" hidden="1">
      <c r="A886" s="54">
        <v>41427</v>
      </c>
      <c r="B886">
        <v>38.67</v>
      </c>
    </row>
    <row r="887" spans="1:2" hidden="1">
      <c r="A887" s="54">
        <v>41428</v>
      </c>
      <c r="B887">
        <v>38.92</v>
      </c>
    </row>
    <row r="888" spans="1:2" hidden="1">
      <c r="A888" s="54">
        <v>41429</v>
      </c>
      <c r="B888">
        <v>39.22</v>
      </c>
    </row>
    <row r="889" spans="1:2" hidden="1">
      <c r="A889" s="54">
        <v>41430</v>
      </c>
      <c r="B889">
        <v>39.54</v>
      </c>
    </row>
    <row r="890" spans="1:2" hidden="1">
      <c r="A890" s="54">
        <v>41431</v>
      </c>
      <c r="B890">
        <v>39.909999999999997</v>
      </c>
    </row>
    <row r="891" spans="1:2" hidden="1">
      <c r="A891" s="54">
        <v>41432</v>
      </c>
      <c r="B891">
        <v>40.33</v>
      </c>
    </row>
    <row r="892" spans="1:2" hidden="1">
      <c r="A892" s="54">
        <v>41433</v>
      </c>
      <c r="B892">
        <v>40.79</v>
      </c>
    </row>
    <row r="893" spans="1:2" hidden="1">
      <c r="A893" s="54">
        <v>41434</v>
      </c>
      <c r="B893">
        <v>41.25</v>
      </c>
    </row>
    <row r="894" spans="1:2" hidden="1">
      <c r="A894" s="54">
        <v>41435</v>
      </c>
      <c r="B894">
        <v>41.62</v>
      </c>
    </row>
    <row r="895" spans="1:2" hidden="1">
      <c r="A895" s="54">
        <v>41436</v>
      </c>
      <c r="B895">
        <v>42</v>
      </c>
    </row>
    <row r="896" spans="1:2" hidden="1">
      <c r="A896" s="54">
        <v>41437</v>
      </c>
      <c r="B896">
        <v>42.37</v>
      </c>
    </row>
    <row r="897" spans="1:2" hidden="1">
      <c r="A897" s="54">
        <v>41438</v>
      </c>
      <c r="B897">
        <v>42.76</v>
      </c>
    </row>
    <row r="898" spans="1:2" hidden="1">
      <c r="A898" s="54">
        <v>41439</v>
      </c>
      <c r="B898">
        <v>43.15</v>
      </c>
    </row>
    <row r="899" spans="1:2" hidden="1">
      <c r="A899" s="54">
        <v>41440</v>
      </c>
      <c r="B899">
        <v>43.58</v>
      </c>
    </row>
    <row r="900" spans="1:2" hidden="1">
      <c r="A900" s="54">
        <v>41441</v>
      </c>
      <c r="B900">
        <v>43.99</v>
      </c>
    </row>
    <row r="901" spans="1:2" hidden="1">
      <c r="A901" s="54">
        <v>41442</v>
      </c>
      <c r="B901">
        <v>44.38</v>
      </c>
    </row>
    <row r="902" spans="1:2" hidden="1">
      <c r="A902" s="54">
        <v>41443</v>
      </c>
      <c r="B902">
        <v>44.75</v>
      </c>
    </row>
    <row r="903" spans="1:2" hidden="1">
      <c r="A903" s="54">
        <v>41444</v>
      </c>
      <c r="B903">
        <v>45.09</v>
      </c>
    </row>
    <row r="904" spans="1:2" hidden="1">
      <c r="A904" s="54">
        <v>41445</v>
      </c>
      <c r="B904">
        <v>45.45</v>
      </c>
    </row>
    <row r="905" spans="1:2" hidden="1">
      <c r="A905" s="54">
        <v>41446</v>
      </c>
      <c r="B905">
        <v>45.83</v>
      </c>
    </row>
    <row r="906" spans="1:2" hidden="1">
      <c r="A906" s="54">
        <v>41447</v>
      </c>
      <c r="B906">
        <v>46.29</v>
      </c>
    </row>
    <row r="907" spans="1:2" hidden="1">
      <c r="A907" s="54">
        <v>41448</v>
      </c>
      <c r="B907">
        <v>46.71</v>
      </c>
    </row>
    <row r="908" spans="1:2" hidden="1">
      <c r="A908" s="54">
        <v>41449</v>
      </c>
      <c r="B908">
        <v>47.07</v>
      </c>
    </row>
    <row r="909" spans="1:2" hidden="1">
      <c r="A909" s="54">
        <v>41450</v>
      </c>
      <c r="B909">
        <v>47.43</v>
      </c>
    </row>
    <row r="910" spans="1:2" hidden="1">
      <c r="A910" s="54">
        <v>41451</v>
      </c>
      <c r="B910">
        <v>47.8</v>
      </c>
    </row>
    <row r="911" spans="1:2" hidden="1">
      <c r="A911" s="54">
        <v>41452</v>
      </c>
      <c r="B911">
        <v>47.87</v>
      </c>
    </row>
    <row r="912" spans="1:2" hidden="1">
      <c r="A912" s="54">
        <v>41453</v>
      </c>
      <c r="B912">
        <v>48.26</v>
      </c>
    </row>
    <row r="913" spans="1:2" hidden="1">
      <c r="A913" s="54">
        <v>41454</v>
      </c>
      <c r="B913">
        <v>48.72</v>
      </c>
    </row>
    <row r="914" spans="1:2" hidden="1">
      <c r="A914" s="54">
        <v>41455</v>
      </c>
      <c r="B914">
        <v>49.18</v>
      </c>
    </row>
    <row r="915" spans="1:2" hidden="1">
      <c r="A915" s="54">
        <v>41456</v>
      </c>
      <c r="B915">
        <v>49.59</v>
      </c>
    </row>
    <row r="916" spans="1:2" hidden="1">
      <c r="A916" s="54">
        <v>41457</v>
      </c>
      <c r="B916">
        <v>50</v>
      </c>
    </row>
    <row r="917" spans="1:2" hidden="1">
      <c r="A917" s="54">
        <v>41458</v>
      </c>
      <c r="B917">
        <v>50.35</v>
      </c>
    </row>
    <row r="918" spans="1:2" hidden="1">
      <c r="A918" s="54">
        <v>41459</v>
      </c>
      <c r="B918">
        <v>50.71</v>
      </c>
    </row>
    <row r="919" spans="1:2" hidden="1">
      <c r="A919" s="54">
        <v>41460</v>
      </c>
      <c r="B919">
        <v>51.12</v>
      </c>
    </row>
    <row r="920" spans="1:2" hidden="1">
      <c r="A920" s="54">
        <v>41461</v>
      </c>
      <c r="B920">
        <v>51.61</v>
      </c>
    </row>
    <row r="921" spans="1:2" hidden="1">
      <c r="A921" s="54">
        <v>41462</v>
      </c>
      <c r="B921">
        <v>52.1</v>
      </c>
    </row>
    <row r="922" spans="1:2" hidden="1">
      <c r="A922" s="54">
        <v>41463</v>
      </c>
      <c r="B922">
        <v>52.52</v>
      </c>
    </row>
    <row r="923" spans="1:2" hidden="1">
      <c r="A923" s="54">
        <v>41464</v>
      </c>
      <c r="B923">
        <v>52.92</v>
      </c>
    </row>
    <row r="924" spans="1:2" hidden="1">
      <c r="A924" s="54">
        <v>41465</v>
      </c>
      <c r="B924">
        <v>53.29</v>
      </c>
    </row>
    <row r="925" spans="1:2" hidden="1">
      <c r="A925" s="54">
        <v>41466</v>
      </c>
      <c r="B925">
        <v>53.66</v>
      </c>
    </row>
    <row r="926" spans="1:2" hidden="1">
      <c r="A926" s="54">
        <v>41467</v>
      </c>
      <c r="B926">
        <v>54.1</v>
      </c>
    </row>
    <row r="927" spans="1:2" hidden="1">
      <c r="A927" s="54">
        <v>41468</v>
      </c>
      <c r="B927">
        <v>54.55</v>
      </c>
    </row>
    <row r="928" spans="1:2" hidden="1">
      <c r="A928" s="54">
        <v>41469</v>
      </c>
      <c r="B928">
        <v>55.04</v>
      </c>
    </row>
    <row r="929" spans="1:2" hidden="1">
      <c r="A929" s="54">
        <v>41470</v>
      </c>
      <c r="B929">
        <v>55.47</v>
      </c>
    </row>
    <row r="930" spans="1:2" hidden="1">
      <c r="A930" s="54">
        <v>41471</v>
      </c>
      <c r="B930">
        <v>55.86</v>
      </c>
    </row>
    <row r="931" spans="1:2" hidden="1">
      <c r="A931" s="54">
        <v>41472</v>
      </c>
      <c r="B931">
        <v>56.24</v>
      </c>
    </row>
    <row r="932" spans="1:2" hidden="1">
      <c r="A932" s="54">
        <v>41473</v>
      </c>
      <c r="B932">
        <v>56.61</v>
      </c>
    </row>
    <row r="933" spans="1:2" hidden="1">
      <c r="A933" s="54">
        <v>41474</v>
      </c>
      <c r="B933">
        <v>57</v>
      </c>
    </row>
    <row r="934" spans="1:2" hidden="1">
      <c r="A934" s="54">
        <v>41475</v>
      </c>
      <c r="B934">
        <v>57.44</v>
      </c>
    </row>
    <row r="935" spans="1:2" hidden="1">
      <c r="A935" s="54">
        <v>41476</v>
      </c>
      <c r="B935">
        <v>57.91</v>
      </c>
    </row>
    <row r="936" spans="1:2" hidden="1">
      <c r="A936" s="54">
        <v>41477</v>
      </c>
      <c r="B936">
        <v>58.32</v>
      </c>
    </row>
    <row r="937" spans="1:2" hidden="1">
      <c r="A937" s="54">
        <v>41478</v>
      </c>
      <c r="B937">
        <v>58.71</v>
      </c>
    </row>
    <row r="938" spans="1:2" hidden="1">
      <c r="A938" s="54">
        <v>41479</v>
      </c>
      <c r="B938">
        <v>59.1</v>
      </c>
    </row>
    <row r="939" spans="1:2" hidden="1">
      <c r="A939" s="54">
        <v>41480</v>
      </c>
      <c r="B939">
        <v>59.49</v>
      </c>
    </row>
    <row r="940" spans="1:2" hidden="1">
      <c r="A940" s="54">
        <v>41481</v>
      </c>
      <c r="B940">
        <v>59.9</v>
      </c>
    </row>
    <row r="941" spans="1:2" hidden="1">
      <c r="A941" s="54">
        <v>41482</v>
      </c>
      <c r="B941">
        <v>60.36</v>
      </c>
    </row>
    <row r="942" spans="1:2" hidden="1">
      <c r="A942" s="54">
        <v>41483</v>
      </c>
      <c r="B942">
        <v>60.85</v>
      </c>
    </row>
    <row r="943" spans="1:2" hidden="1">
      <c r="A943" s="54">
        <v>41484</v>
      </c>
      <c r="B943">
        <v>61.27</v>
      </c>
    </row>
    <row r="944" spans="1:2" hidden="1">
      <c r="A944" s="54">
        <v>41485</v>
      </c>
      <c r="B944">
        <v>61.69</v>
      </c>
    </row>
    <row r="945" spans="1:2" hidden="1">
      <c r="A945" s="54">
        <v>41486</v>
      </c>
      <c r="B945">
        <v>62.1</v>
      </c>
    </row>
    <row r="946" spans="1:2" hidden="1">
      <c r="A946" s="54">
        <v>41487</v>
      </c>
      <c r="B946">
        <v>62.52</v>
      </c>
    </row>
    <row r="947" spans="1:2" hidden="1">
      <c r="A947" s="54">
        <v>41488</v>
      </c>
      <c r="B947">
        <v>62.96</v>
      </c>
    </row>
    <row r="948" spans="1:2" hidden="1">
      <c r="A948" s="54">
        <v>41489</v>
      </c>
      <c r="B948">
        <v>63.44</v>
      </c>
    </row>
    <row r="949" spans="1:2" hidden="1">
      <c r="A949" s="54">
        <v>41490</v>
      </c>
      <c r="B949">
        <v>63.92</v>
      </c>
    </row>
    <row r="950" spans="1:2" hidden="1">
      <c r="A950" s="54">
        <v>41491</v>
      </c>
      <c r="B950">
        <v>64.12</v>
      </c>
    </row>
    <row r="951" spans="1:2" hidden="1">
      <c r="A951" s="54">
        <v>41492</v>
      </c>
      <c r="B951">
        <v>64.540000000000006</v>
      </c>
    </row>
    <row r="952" spans="1:2" hidden="1">
      <c r="A952" s="54">
        <v>41493</v>
      </c>
      <c r="B952">
        <v>64.95</v>
      </c>
    </row>
    <row r="953" spans="1:2" hidden="1">
      <c r="A953" s="54">
        <v>41494</v>
      </c>
      <c r="B953">
        <v>65.37</v>
      </c>
    </row>
    <row r="954" spans="1:2" hidden="1">
      <c r="A954" s="54">
        <v>41495</v>
      </c>
      <c r="B954">
        <v>65.98</v>
      </c>
    </row>
    <row r="955" spans="1:2" hidden="1">
      <c r="A955" s="54">
        <v>41496</v>
      </c>
      <c r="B955">
        <v>66.239999999999995</v>
      </c>
    </row>
    <row r="956" spans="1:2" hidden="1">
      <c r="A956" s="54">
        <v>41497</v>
      </c>
      <c r="B956">
        <v>66.680000000000007</v>
      </c>
    </row>
    <row r="957" spans="1:2" hidden="1">
      <c r="A957" s="54">
        <v>41498</v>
      </c>
      <c r="B957">
        <v>67.040000000000006</v>
      </c>
    </row>
    <row r="958" spans="1:2" hidden="1">
      <c r="A958" s="54">
        <v>41499</v>
      </c>
      <c r="B958">
        <v>67.39</v>
      </c>
    </row>
    <row r="959" spans="1:2" hidden="1">
      <c r="A959" s="54">
        <v>41500</v>
      </c>
      <c r="B959">
        <v>67.73</v>
      </c>
    </row>
    <row r="960" spans="1:2" hidden="1">
      <c r="A960" s="54">
        <v>41501</v>
      </c>
      <c r="B960">
        <v>68.08</v>
      </c>
    </row>
    <row r="961" spans="1:2" hidden="1">
      <c r="A961" s="54">
        <v>41502</v>
      </c>
      <c r="B961">
        <v>68.459999999999994</v>
      </c>
    </row>
    <row r="962" spans="1:2" hidden="1">
      <c r="A962" s="54">
        <v>41503</v>
      </c>
      <c r="B962">
        <v>68.89</v>
      </c>
    </row>
    <row r="963" spans="1:2" hidden="1">
      <c r="A963" s="54">
        <v>41504</v>
      </c>
      <c r="B963">
        <v>69.319999999999993</v>
      </c>
    </row>
    <row r="964" spans="1:2" hidden="1">
      <c r="A964" s="54">
        <v>41505</v>
      </c>
      <c r="B964">
        <v>69.66</v>
      </c>
    </row>
    <row r="965" spans="1:2" hidden="1">
      <c r="A965" s="54">
        <v>41506</v>
      </c>
      <c r="B965">
        <v>70.010000000000005</v>
      </c>
    </row>
    <row r="966" spans="1:2" hidden="1">
      <c r="A966" s="54">
        <v>41507</v>
      </c>
      <c r="B966">
        <v>70.38</v>
      </c>
    </row>
    <row r="967" spans="1:2" hidden="1">
      <c r="A967" s="54">
        <v>41508</v>
      </c>
      <c r="B967">
        <v>70.7</v>
      </c>
    </row>
    <row r="968" spans="1:2" hidden="1">
      <c r="A968" s="54">
        <v>41509</v>
      </c>
      <c r="B968">
        <v>71.040000000000006</v>
      </c>
    </row>
    <row r="969" spans="1:2" hidden="1">
      <c r="A969" s="54">
        <v>41510</v>
      </c>
      <c r="B969">
        <v>71.41</v>
      </c>
    </row>
    <row r="970" spans="1:2" hidden="1">
      <c r="A970" s="54">
        <v>41511</v>
      </c>
      <c r="B970">
        <v>71.819999999999993</v>
      </c>
    </row>
    <row r="971" spans="1:2" hidden="1">
      <c r="A971" s="54">
        <v>41512</v>
      </c>
      <c r="B971">
        <v>72.17</v>
      </c>
    </row>
    <row r="972" spans="1:2" hidden="1">
      <c r="A972" s="54">
        <v>41513</v>
      </c>
      <c r="B972">
        <v>72.489999999999995</v>
      </c>
    </row>
    <row r="973" spans="1:2" hidden="1">
      <c r="A973" s="54">
        <v>41514</v>
      </c>
      <c r="B973">
        <v>72.84</v>
      </c>
    </row>
    <row r="974" spans="1:2" hidden="1">
      <c r="A974" s="54">
        <v>41515</v>
      </c>
      <c r="B974">
        <v>73.16</v>
      </c>
    </row>
    <row r="975" spans="1:2" hidden="1">
      <c r="A975" s="54">
        <v>41516</v>
      </c>
      <c r="B975">
        <v>73.489999999999995</v>
      </c>
    </row>
    <row r="976" spans="1:2" hidden="1">
      <c r="A976" s="54">
        <v>41517</v>
      </c>
      <c r="B976">
        <v>73.91</v>
      </c>
    </row>
    <row r="977" spans="1:2" hidden="1">
      <c r="A977" s="54">
        <v>41518</v>
      </c>
      <c r="B977">
        <v>74.31</v>
      </c>
    </row>
    <row r="978" spans="1:2" hidden="1">
      <c r="A978" s="54">
        <v>41519</v>
      </c>
      <c r="B978">
        <v>74.62</v>
      </c>
    </row>
    <row r="979" spans="1:2" hidden="1">
      <c r="A979" s="54">
        <v>41520</v>
      </c>
      <c r="B979">
        <v>74.89</v>
      </c>
    </row>
    <row r="980" spans="1:2" hidden="1">
      <c r="A980" s="54">
        <v>41521</v>
      </c>
      <c r="B980">
        <v>75.2</v>
      </c>
    </row>
    <row r="981" spans="1:2" hidden="1">
      <c r="A981" s="54">
        <v>41522</v>
      </c>
      <c r="B981">
        <v>75.52</v>
      </c>
    </row>
    <row r="982" spans="1:2" hidden="1">
      <c r="A982" s="54">
        <v>41523</v>
      </c>
      <c r="B982">
        <v>75.75</v>
      </c>
    </row>
    <row r="983" spans="1:2" hidden="1">
      <c r="A983" s="54">
        <v>41524</v>
      </c>
      <c r="B983">
        <v>76.12</v>
      </c>
    </row>
    <row r="984" spans="1:2" hidden="1">
      <c r="A984" s="54">
        <v>41525</v>
      </c>
      <c r="B984">
        <v>76.5</v>
      </c>
    </row>
    <row r="985" spans="1:2" hidden="1">
      <c r="A985" s="54">
        <v>41526</v>
      </c>
      <c r="B985">
        <v>76.77</v>
      </c>
    </row>
    <row r="986" spans="1:2" hidden="1">
      <c r="A986" s="54">
        <v>41527</v>
      </c>
      <c r="B986">
        <v>77.03</v>
      </c>
    </row>
    <row r="987" spans="1:2" hidden="1">
      <c r="A987" s="54">
        <v>41528</v>
      </c>
      <c r="B987">
        <v>77.290000000000006</v>
      </c>
    </row>
    <row r="988" spans="1:2" hidden="1">
      <c r="A988" s="54">
        <v>41529</v>
      </c>
      <c r="B988">
        <v>77.569999999999993</v>
      </c>
    </row>
    <row r="989" spans="1:2" hidden="1">
      <c r="A989" s="54">
        <v>41530</v>
      </c>
      <c r="B989">
        <v>77.87</v>
      </c>
    </row>
    <row r="990" spans="1:2" hidden="1">
      <c r="A990" s="54">
        <v>41531</v>
      </c>
      <c r="B990">
        <v>78.22</v>
      </c>
    </row>
    <row r="991" spans="1:2" hidden="1">
      <c r="A991" s="54">
        <v>41532</v>
      </c>
      <c r="B991">
        <v>78.58</v>
      </c>
    </row>
    <row r="992" spans="1:2" hidden="1">
      <c r="A992" s="54">
        <v>41533</v>
      </c>
      <c r="B992">
        <v>78.84</v>
      </c>
    </row>
    <row r="993" spans="1:2" hidden="1">
      <c r="A993" s="54">
        <v>41534</v>
      </c>
      <c r="B993">
        <v>79.069999999999993</v>
      </c>
    </row>
    <row r="994" spans="1:2" hidden="1">
      <c r="A994" s="54">
        <v>41535</v>
      </c>
      <c r="B994">
        <v>79.27</v>
      </c>
    </row>
    <row r="995" spans="1:2" hidden="1">
      <c r="A995" s="54">
        <v>41536</v>
      </c>
      <c r="B995">
        <v>79.45</v>
      </c>
    </row>
    <row r="996" spans="1:2" hidden="1">
      <c r="A996" s="54">
        <v>41537</v>
      </c>
      <c r="B996">
        <v>79.78</v>
      </c>
    </row>
    <row r="997" spans="1:2" hidden="1">
      <c r="A997" s="54">
        <v>41538</v>
      </c>
      <c r="B997">
        <v>80.06</v>
      </c>
    </row>
    <row r="998" spans="1:2" hidden="1">
      <c r="A998" s="54">
        <v>41539</v>
      </c>
      <c r="B998">
        <v>80.37</v>
      </c>
    </row>
    <row r="999" spans="1:2" hidden="1">
      <c r="A999" s="54">
        <v>41540</v>
      </c>
      <c r="B999">
        <v>80.59</v>
      </c>
    </row>
    <row r="1000" spans="1:2" hidden="1">
      <c r="A1000" s="54">
        <v>41541</v>
      </c>
      <c r="B1000">
        <v>80.8</v>
      </c>
    </row>
    <row r="1001" spans="1:2" hidden="1">
      <c r="A1001" s="54">
        <v>41542</v>
      </c>
      <c r="B1001">
        <v>80.97</v>
      </c>
    </row>
    <row r="1002" spans="1:2" hidden="1">
      <c r="A1002" s="54">
        <v>41543</v>
      </c>
      <c r="B1002">
        <v>81.12</v>
      </c>
    </row>
    <row r="1003" spans="1:2" hidden="1">
      <c r="A1003" s="54">
        <v>41544</v>
      </c>
      <c r="B1003">
        <v>81.290000000000006</v>
      </c>
    </row>
    <row r="1004" spans="1:2" hidden="1">
      <c r="A1004" s="54">
        <v>41545</v>
      </c>
      <c r="B1004">
        <v>81.59</v>
      </c>
    </row>
    <row r="1005" spans="1:2" hidden="1">
      <c r="A1005" s="54">
        <v>41546</v>
      </c>
      <c r="B1005">
        <v>81.91</v>
      </c>
    </row>
    <row r="1006" spans="1:2" hidden="1">
      <c r="A1006" s="54">
        <v>41547</v>
      </c>
      <c r="B1006">
        <v>82.09</v>
      </c>
    </row>
    <row r="1007" spans="1:2" hidden="1">
      <c r="A1007" s="54">
        <v>41548</v>
      </c>
      <c r="B1007">
        <v>82.35</v>
      </c>
    </row>
    <row r="1008" spans="1:2" hidden="1">
      <c r="A1008" s="54">
        <v>41549</v>
      </c>
      <c r="B1008">
        <v>82.52</v>
      </c>
    </row>
    <row r="1009" spans="1:2" hidden="1">
      <c r="A1009" s="54">
        <v>41550</v>
      </c>
      <c r="B1009">
        <v>82.69</v>
      </c>
    </row>
    <row r="1010" spans="1:2" hidden="1">
      <c r="A1010" s="54">
        <v>41551</v>
      </c>
      <c r="B1010">
        <v>82.84</v>
      </c>
    </row>
    <row r="1011" spans="1:2" hidden="1">
      <c r="A1011" s="54">
        <v>41552</v>
      </c>
      <c r="B1011">
        <v>83.05</v>
      </c>
    </row>
    <row r="1012" spans="1:2" hidden="1">
      <c r="A1012" s="54">
        <v>41553</v>
      </c>
      <c r="B1012">
        <v>83.3</v>
      </c>
    </row>
    <row r="1013" spans="1:2" hidden="1">
      <c r="A1013" s="54">
        <v>41554</v>
      </c>
      <c r="B1013">
        <v>83.48</v>
      </c>
    </row>
    <row r="1014" spans="1:2" hidden="1">
      <c r="A1014" s="54">
        <v>41555</v>
      </c>
      <c r="B1014">
        <v>83.65</v>
      </c>
    </row>
    <row r="1015" spans="1:2" hidden="1">
      <c r="A1015" s="54">
        <v>41556</v>
      </c>
      <c r="B1015">
        <v>83.81</v>
      </c>
    </row>
    <row r="1016" spans="1:2" hidden="1">
      <c r="A1016" s="54">
        <v>41557</v>
      </c>
      <c r="B1016">
        <v>83.97</v>
      </c>
    </row>
    <row r="1017" spans="1:2" hidden="1">
      <c r="A1017" s="54">
        <v>41558</v>
      </c>
      <c r="B1017">
        <v>84.06</v>
      </c>
    </row>
    <row r="1018" spans="1:2" hidden="1">
      <c r="A1018" s="54">
        <v>41559</v>
      </c>
      <c r="B1018">
        <v>84.25</v>
      </c>
    </row>
    <row r="1019" spans="1:2" hidden="1">
      <c r="A1019" s="54">
        <v>41560</v>
      </c>
      <c r="B1019">
        <v>84.43</v>
      </c>
    </row>
    <row r="1020" spans="1:2" hidden="1">
      <c r="A1020" s="54">
        <v>41561</v>
      </c>
      <c r="B1020">
        <v>84.47</v>
      </c>
    </row>
    <row r="1021" spans="1:2" hidden="1">
      <c r="A1021" s="54">
        <v>41562</v>
      </c>
      <c r="B1021">
        <v>84.53</v>
      </c>
    </row>
    <row r="1022" spans="1:2" hidden="1">
      <c r="A1022" s="54">
        <v>41563</v>
      </c>
      <c r="B1022">
        <v>84.6</v>
      </c>
    </row>
    <row r="1023" spans="1:2" hidden="1">
      <c r="A1023" s="54">
        <v>41564</v>
      </c>
      <c r="B1023">
        <v>84.71</v>
      </c>
    </row>
    <row r="1024" spans="1:2" hidden="1">
      <c r="A1024" s="54">
        <v>41565</v>
      </c>
      <c r="B1024">
        <v>84.82</v>
      </c>
    </row>
    <row r="1025" spans="1:2" hidden="1">
      <c r="A1025" s="54">
        <v>41566</v>
      </c>
      <c r="B1025">
        <v>85.01</v>
      </c>
    </row>
    <row r="1026" spans="1:2" hidden="1">
      <c r="A1026" s="54">
        <v>41567</v>
      </c>
      <c r="B1026">
        <v>85.21</v>
      </c>
    </row>
    <row r="1027" spans="1:2" hidden="1">
      <c r="A1027" s="54">
        <v>41568</v>
      </c>
      <c r="B1027">
        <v>85.35</v>
      </c>
    </row>
    <row r="1028" spans="1:2" hidden="1">
      <c r="A1028" s="54">
        <v>41569</v>
      </c>
      <c r="B1028">
        <v>85.52</v>
      </c>
    </row>
    <row r="1029" spans="1:2" hidden="1">
      <c r="A1029" s="54">
        <v>41570</v>
      </c>
      <c r="B1029">
        <v>85.68</v>
      </c>
    </row>
    <row r="1030" spans="1:2" hidden="1">
      <c r="A1030" s="54">
        <v>41571</v>
      </c>
      <c r="B1030">
        <v>85.85</v>
      </c>
    </row>
    <row r="1031" spans="1:2" hidden="1">
      <c r="A1031" s="54">
        <v>41572</v>
      </c>
      <c r="B1031">
        <v>86.05</v>
      </c>
    </row>
    <row r="1032" spans="1:2" hidden="1">
      <c r="A1032" s="54">
        <v>41573</v>
      </c>
      <c r="B1032">
        <v>86.27</v>
      </c>
    </row>
    <row r="1033" spans="1:2" hidden="1">
      <c r="A1033" s="54">
        <v>41574</v>
      </c>
      <c r="B1033">
        <v>86.51</v>
      </c>
    </row>
    <row r="1034" spans="1:2" hidden="1">
      <c r="A1034" s="54">
        <v>41575</v>
      </c>
      <c r="B1034">
        <v>86.67</v>
      </c>
    </row>
    <row r="1035" spans="1:2" hidden="1">
      <c r="A1035" s="54">
        <v>41576</v>
      </c>
      <c r="B1035">
        <v>86.75</v>
      </c>
    </row>
    <row r="1036" spans="1:2" hidden="1">
      <c r="A1036" s="54">
        <v>41577</v>
      </c>
      <c r="B1036">
        <v>86.78</v>
      </c>
    </row>
    <row r="1037" spans="1:2" hidden="1">
      <c r="A1037" s="54">
        <v>41578</v>
      </c>
      <c r="B1037">
        <v>86.78</v>
      </c>
    </row>
    <row r="1038" spans="1:2" hidden="1">
      <c r="A1038" s="54">
        <v>41579</v>
      </c>
      <c r="B1038">
        <v>86.6</v>
      </c>
    </row>
    <row r="1039" spans="1:2" hidden="1">
      <c r="A1039" s="54">
        <v>41580</v>
      </c>
      <c r="B1039">
        <v>86.68</v>
      </c>
    </row>
    <row r="1040" spans="1:2" hidden="1">
      <c r="A1040" s="54">
        <v>41581</v>
      </c>
      <c r="B1040">
        <v>86.73</v>
      </c>
    </row>
    <row r="1041" spans="1:2" hidden="1">
      <c r="A1041" s="54">
        <v>41582</v>
      </c>
      <c r="B1041">
        <v>86.66</v>
      </c>
    </row>
    <row r="1042" spans="1:2" hidden="1">
      <c r="A1042" s="54">
        <v>41583</v>
      </c>
      <c r="B1042">
        <v>86.57</v>
      </c>
    </row>
    <row r="1043" spans="1:2" hidden="1">
      <c r="A1043" s="54">
        <v>41584</v>
      </c>
      <c r="B1043">
        <v>86.49</v>
      </c>
    </row>
    <row r="1044" spans="1:2" hidden="1">
      <c r="A1044" s="54">
        <v>41585</v>
      </c>
      <c r="B1044">
        <v>86.49</v>
      </c>
    </row>
    <row r="1045" spans="1:2" hidden="1">
      <c r="A1045" s="54">
        <v>41586</v>
      </c>
      <c r="B1045">
        <v>86.47</v>
      </c>
    </row>
    <row r="1046" spans="1:2" hidden="1">
      <c r="A1046" s="54">
        <v>41587</v>
      </c>
      <c r="B1046">
        <v>86.5</v>
      </c>
    </row>
    <row r="1047" spans="1:2" hidden="1">
      <c r="A1047" s="54">
        <v>41588</v>
      </c>
      <c r="B1047">
        <v>86.48</v>
      </c>
    </row>
    <row r="1048" spans="1:2" hidden="1">
      <c r="A1048" s="54">
        <v>41589</v>
      </c>
      <c r="B1048">
        <v>86.36</v>
      </c>
    </row>
    <row r="1049" spans="1:2" hidden="1">
      <c r="A1049" s="54">
        <v>41590</v>
      </c>
      <c r="B1049">
        <v>86.19</v>
      </c>
    </row>
    <row r="1050" spans="1:2" hidden="1">
      <c r="A1050" s="54">
        <v>41591</v>
      </c>
      <c r="B1050">
        <v>86.02</v>
      </c>
    </row>
    <row r="1051" spans="1:2" hidden="1">
      <c r="A1051" s="54">
        <v>41592</v>
      </c>
      <c r="B1051">
        <v>85.82</v>
      </c>
    </row>
    <row r="1052" spans="1:2" hidden="1">
      <c r="A1052" s="54">
        <v>41593</v>
      </c>
      <c r="B1052">
        <v>85.57</v>
      </c>
    </row>
    <row r="1053" spans="1:2" hidden="1">
      <c r="A1053" s="54">
        <v>41594</v>
      </c>
      <c r="B1053">
        <v>85.4</v>
      </c>
    </row>
    <row r="1054" spans="1:2" hidden="1">
      <c r="A1054" s="54">
        <v>41595</v>
      </c>
      <c r="B1054">
        <v>85.23</v>
      </c>
    </row>
    <row r="1055" spans="1:2" hidden="1">
      <c r="A1055" s="54">
        <v>41596</v>
      </c>
      <c r="B1055">
        <v>84.97</v>
      </c>
    </row>
    <row r="1056" spans="1:2" hidden="1">
      <c r="A1056" s="54">
        <v>41597</v>
      </c>
      <c r="B1056">
        <v>84.69</v>
      </c>
    </row>
    <row r="1057" spans="1:2" hidden="1">
      <c r="A1057" s="54">
        <v>41598</v>
      </c>
      <c r="B1057">
        <v>84.39</v>
      </c>
    </row>
    <row r="1058" spans="1:2" hidden="1">
      <c r="A1058" s="54">
        <v>41599</v>
      </c>
      <c r="B1058">
        <v>83.98</v>
      </c>
    </row>
    <row r="1059" spans="1:2" hidden="1">
      <c r="A1059" s="54">
        <v>41600</v>
      </c>
      <c r="B1059">
        <v>83.61</v>
      </c>
    </row>
    <row r="1060" spans="1:2" hidden="1">
      <c r="A1060" s="54">
        <v>41601</v>
      </c>
      <c r="B1060">
        <v>83.38</v>
      </c>
    </row>
    <row r="1061" spans="1:2" hidden="1">
      <c r="A1061" s="54">
        <v>41602</v>
      </c>
      <c r="B1061">
        <v>83.18</v>
      </c>
    </row>
    <row r="1062" spans="1:2" hidden="1">
      <c r="A1062" s="54">
        <v>41603</v>
      </c>
      <c r="B1062">
        <v>82.75</v>
      </c>
    </row>
    <row r="1063" spans="1:2" hidden="1">
      <c r="A1063" s="54">
        <v>41604</v>
      </c>
      <c r="B1063">
        <v>82.21</v>
      </c>
    </row>
    <row r="1064" spans="1:2" hidden="1">
      <c r="A1064" s="54">
        <v>41605</v>
      </c>
      <c r="B1064">
        <v>81.650000000000006</v>
      </c>
    </row>
    <row r="1065" spans="1:2" hidden="1">
      <c r="A1065" s="54">
        <v>41606</v>
      </c>
      <c r="B1065">
        <v>81.099999999999994</v>
      </c>
    </row>
    <row r="1066" spans="1:2" hidden="1">
      <c r="A1066" s="54">
        <v>41607</v>
      </c>
      <c r="B1066">
        <v>80.650000000000006</v>
      </c>
    </row>
    <row r="1067" spans="1:2" hidden="1">
      <c r="A1067" s="54">
        <v>41608</v>
      </c>
      <c r="B1067">
        <v>80.36</v>
      </c>
    </row>
    <row r="1068" spans="1:2" hidden="1">
      <c r="A1068" s="54">
        <v>41609</v>
      </c>
      <c r="B1068">
        <v>80.069999999999993</v>
      </c>
    </row>
    <row r="1069" spans="1:2" hidden="1">
      <c r="A1069" s="54">
        <v>41610</v>
      </c>
      <c r="B1069">
        <v>79.62</v>
      </c>
    </row>
    <row r="1070" spans="1:2" hidden="1">
      <c r="A1070" s="54">
        <v>41611</v>
      </c>
      <c r="B1070">
        <v>79.11</v>
      </c>
    </row>
    <row r="1071" spans="1:2" hidden="1">
      <c r="A1071" s="54">
        <v>41612</v>
      </c>
      <c r="B1071">
        <v>78.56</v>
      </c>
    </row>
    <row r="1072" spans="1:2" hidden="1">
      <c r="A1072" s="54">
        <v>41613</v>
      </c>
      <c r="B1072">
        <v>78.040000000000006</v>
      </c>
    </row>
    <row r="1073" spans="1:2" hidden="1">
      <c r="A1073" s="54">
        <v>41614</v>
      </c>
      <c r="B1073">
        <v>77.540000000000006</v>
      </c>
    </row>
    <row r="1074" spans="1:2" hidden="1">
      <c r="A1074" s="54">
        <v>41615</v>
      </c>
      <c r="B1074">
        <v>77.150000000000006</v>
      </c>
    </row>
    <row r="1075" spans="1:2" hidden="1">
      <c r="A1075" s="54">
        <v>41616</v>
      </c>
      <c r="B1075">
        <v>76.86</v>
      </c>
    </row>
    <row r="1076" spans="1:2" hidden="1">
      <c r="A1076" s="54">
        <v>41617</v>
      </c>
      <c r="B1076">
        <v>76.39</v>
      </c>
    </row>
    <row r="1077" spans="1:2" hidden="1">
      <c r="A1077" s="54">
        <v>41618</v>
      </c>
      <c r="B1077">
        <v>75.91</v>
      </c>
    </row>
    <row r="1078" spans="1:2" hidden="1">
      <c r="A1078" s="54">
        <v>41619</v>
      </c>
      <c r="B1078">
        <v>75.41</v>
      </c>
    </row>
    <row r="1079" spans="1:2" hidden="1">
      <c r="A1079" s="54">
        <v>41620</v>
      </c>
      <c r="B1079">
        <v>74.88</v>
      </c>
    </row>
    <row r="1080" spans="1:2" hidden="1">
      <c r="A1080" s="54">
        <v>41621</v>
      </c>
      <c r="B1080">
        <v>74.37</v>
      </c>
    </row>
    <row r="1081" spans="1:2" hidden="1">
      <c r="A1081" s="54">
        <v>41622</v>
      </c>
      <c r="B1081">
        <v>74.040000000000006</v>
      </c>
    </row>
    <row r="1082" spans="1:2" hidden="1">
      <c r="A1082" s="54">
        <v>41623</v>
      </c>
      <c r="B1082">
        <v>73.78</v>
      </c>
    </row>
    <row r="1083" spans="1:2" hidden="1">
      <c r="A1083" s="54">
        <v>41624</v>
      </c>
      <c r="B1083">
        <v>73.41</v>
      </c>
    </row>
    <row r="1084" spans="1:2" hidden="1">
      <c r="A1084" s="54">
        <v>41625</v>
      </c>
      <c r="B1084">
        <v>72.97</v>
      </c>
    </row>
    <row r="1085" spans="1:2" hidden="1">
      <c r="A1085" s="54">
        <v>41626</v>
      </c>
      <c r="B1085">
        <v>72.540000000000006</v>
      </c>
    </row>
    <row r="1086" spans="1:2" hidden="1">
      <c r="A1086" s="54">
        <v>41627</v>
      </c>
      <c r="B1086">
        <v>72.150000000000006</v>
      </c>
    </row>
    <row r="1087" spans="1:2" hidden="1">
      <c r="A1087" s="54">
        <v>41628</v>
      </c>
      <c r="B1087">
        <v>71.77</v>
      </c>
    </row>
    <row r="1088" spans="1:2" hidden="1">
      <c r="A1088" s="54">
        <v>41629</v>
      </c>
      <c r="B1088">
        <v>71.540000000000006</v>
      </c>
    </row>
    <row r="1089" spans="1:2" hidden="1">
      <c r="A1089" s="54">
        <v>41630</v>
      </c>
      <c r="B1089">
        <v>71.36</v>
      </c>
    </row>
    <row r="1090" spans="1:2" hidden="1">
      <c r="A1090" s="54">
        <v>41631</v>
      </c>
      <c r="B1090">
        <v>71.17</v>
      </c>
    </row>
    <row r="1091" spans="1:2" hidden="1">
      <c r="A1091" s="54">
        <v>41632</v>
      </c>
      <c r="B1091">
        <v>71.069999999999993</v>
      </c>
    </row>
    <row r="1092" spans="1:2" hidden="1">
      <c r="A1092" s="54">
        <v>41633</v>
      </c>
      <c r="B1092">
        <v>71.03</v>
      </c>
    </row>
    <row r="1093" spans="1:2" hidden="1">
      <c r="A1093" s="54">
        <v>41634</v>
      </c>
      <c r="B1093">
        <v>70.95</v>
      </c>
    </row>
    <row r="1094" spans="1:2" hidden="1">
      <c r="A1094" s="54">
        <v>41635</v>
      </c>
      <c r="B1094">
        <v>70.849999999999994</v>
      </c>
    </row>
    <row r="1095" spans="1:2" hidden="1">
      <c r="A1095" s="54">
        <v>41636</v>
      </c>
      <c r="B1095">
        <v>70.75</v>
      </c>
    </row>
    <row r="1096" spans="1:2" hidden="1">
      <c r="A1096" s="54">
        <v>41637</v>
      </c>
      <c r="B1096">
        <v>70.63</v>
      </c>
    </row>
    <row r="1097" spans="1:2" hidden="1">
      <c r="A1097" s="54">
        <v>41638</v>
      </c>
      <c r="B1097">
        <v>70.56</v>
      </c>
    </row>
    <row r="1098" spans="1:2" hidden="1">
      <c r="A1098" s="54">
        <v>41639</v>
      </c>
      <c r="B1098">
        <v>70.400000000000006</v>
      </c>
    </row>
    <row r="1099" spans="1:2" hidden="1">
      <c r="A1099" s="54">
        <v>41640</v>
      </c>
      <c r="B1099">
        <v>70.3</v>
      </c>
    </row>
    <row r="1100" spans="1:2" hidden="1">
      <c r="A1100" s="54">
        <v>41641</v>
      </c>
      <c r="B1100">
        <v>70.13</v>
      </c>
    </row>
    <row r="1101" spans="1:2" hidden="1">
      <c r="A1101" s="54">
        <v>41642</v>
      </c>
      <c r="B1101">
        <v>69.94</v>
      </c>
    </row>
    <row r="1102" spans="1:2" hidden="1">
      <c r="A1102" s="54">
        <v>41643</v>
      </c>
      <c r="B1102">
        <v>69.790000000000006</v>
      </c>
    </row>
    <row r="1103" spans="1:2" hidden="1">
      <c r="A1103" s="54">
        <v>41644</v>
      </c>
      <c r="B1103">
        <v>69.63</v>
      </c>
    </row>
    <row r="1104" spans="1:2" hidden="1">
      <c r="A1104" s="54">
        <v>41645</v>
      </c>
      <c r="B1104">
        <v>69.430000000000007</v>
      </c>
    </row>
    <row r="1105" spans="1:2" hidden="1">
      <c r="A1105" s="54">
        <v>41646</v>
      </c>
      <c r="B1105">
        <v>69.180000000000007</v>
      </c>
    </row>
    <row r="1106" spans="1:2" hidden="1">
      <c r="A1106" s="54">
        <v>41647</v>
      </c>
      <c r="B1106">
        <v>68.92</v>
      </c>
    </row>
    <row r="1107" spans="1:2" hidden="1">
      <c r="A1107" s="54">
        <v>41648</v>
      </c>
      <c r="B1107">
        <v>68.67</v>
      </c>
    </row>
    <row r="1108" spans="1:2" hidden="1">
      <c r="A1108" s="54">
        <v>41649</v>
      </c>
      <c r="B1108">
        <v>68.39</v>
      </c>
    </row>
    <row r="1109" spans="1:2" hidden="1">
      <c r="A1109" s="54">
        <v>41650</v>
      </c>
      <c r="B1109">
        <v>68.16</v>
      </c>
    </row>
    <row r="1110" spans="1:2" hidden="1">
      <c r="A1110" s="54">
        <v>41651</v>
      </c>
      <c r="B1110">
        <v>67.92</v>
      </c>
    </row>
    <row r="1111" spans="1:2" hidden="1">
      <c r="A1111" s="54">
        <v>41652</v>
      </c>
      <c r="B1111">
        <v>67.53</v>
      </c>
    </row>
    <row r="1112" spans="1:2" hidden="1">
      <c r="A1112" s="54">
        <v>41653</v>
      </c>
      <c r="B1112">
        <v>67.11</v>
      </c>
    </row>
    <row r="1113" spans="1:2" hidden="1">
      <c r="A1113" s="54">
        <v>41654</v>
      </c>
      <c r="B1113">
        <v>66.709999999999994</v>
      </c>
    </row>
    <row r="1114" spans="1:2" hidden="1">
      <c r="A1114" s="54">
        <v>41655</v>
      </c>
      <c r="B1114">
        <v>66.34</v>
      </c>
    </row>
    <row r="1115" spans="1:2" hidden="1">
      <c r="A1115" s="54">
        <v>41656</v>
      </c>
      <c r="B1115">
        <v>66</v>
      </c>
    </row>
    <row r="1116" spans="1:2" hidden="1">
      <c r="A1116" s="54">
        <v>41657</v>
      </c>
      <c r="B1116">
        <v>65.739999999999995</v>
      </c>
    </row>
    <row r="1117" spans="1:2" hidden="1">
      <c r="A1117" s="54">
        <v>41658</v>
      </c>
      <c r="B1117">
        <v>65.5</v>
      </c>
    </row>
    <row r="1118" spans="1:2" hidden="1">
      <c r="A1118" s="54">
        <v>41659</v>
      </c>
      <c r="B1118">
        <v>65.069999999999993</v>
      </c>
    </row>
    <row r="1119" spans="1:2" hidden="1">
      <c r="A1119" s="54">
        <v>41660</v>
      </c>
      <c r="B1119">
        <v>64.61</v>
      </c>
    </row>
    <row r="1120" spans="1:2" hidden="1">
      <c r="A1120" s="54">
        <v>41661</v>
      </c>
      <c r="B1120">
        <v>64.13</v>
      </c>
    </row>
    <row r="1121" spans="1:2" hidden="1">
      <c r="A1121" s="54">
        <v>41662</v>
      </c>
      <c r="B1121">
        <v>63.63</v>
      </c>
    </row>
    <row r="1122" spans="1:2" hidden="1">
      <c r="A1122" s="54">
        <v>41663</v>
      </c>
      <c r="B1122">
        <v>63.11</v>
      </c>
    </row>
    <row r="1123" spans="1:2" hidden="1">
      <c r="A1123" s="54">
        <v>41664</v>
      </c>
      <c r="B1123">
        <v>62.76</v>
      </c>
    </row>
    <row r="1124" spans="1:2" hidden="1">
      <c r="A1124" s="54">
        <v>41665</v>
      </c>
      <c r="B1124">
        <v>62.42</v>
      </c>
    </row>
    <row r="1125" spans="1:2" hidden="1">
      <c r="A1125" s="54">
        <v>41666</v>
      </c>
      <c r="B1125">
        <v>61.88</v>
      </c>
    </row>
    <row r="1126" spans="1:2" hidden="1">
      <c r="A1126" s="54">
        <v>41667</v>
      </c>
      <c r="B1126">
        <v>61.35</v>
      </c>
    </row>
    <row r="1127" spans="1:2" hidden="1">
      <c r="A1127" s="54">
        <v>41668</v>
      </c>
      <c r="B1127">
        <v>60.77</v>
      </c>
    </row>
    <row r="1128" spans="1:2" hidden="1">
      <c r="A1128" s="54">
        <v>41669</v>
      </c>
      <c r="B1128">
        <v>60.14</v>
      </c>
    </row>
    <row r="1129" spans="1:2" hidden="1">
      <c r="A1129" s="54">
        <v>41670</v>
      </c>
      <c r="B1129">
        <v>59.62</v>
      </c>
    </row>
    <row r="1130" spans="1:2" hidden="1">
      <c r="A1130" s="54">
        <v>41671</v>
      </c>
      <c r="B1130">
        <v>59.29</v>
      </c>
    </row>
    <row r="1131" spans="1:2" hidden="1">
      <c r="A1131" s="54">
        <v>41672</v>
      </c>
      <c r="B1131">
        <v>58.98</v>
      </c>
    </row>
    <row r="1132" spans="1:2" hidden="1">
      <c r="A1132" s="54">
        <v>41673</v>
      </c>
      <c r="B1132">
        <v>58.55</v>
      </c>
    </row>
    <row r="1133" spans="1:2" hidden="1">
      <c r="A1133" s="54">
        <v>41674</v>
      </c>
      <c r="B1133">
        <v>58.12</v>
      </c>
    </row>
    <row r="1134" spans="1:2" hidden="1">
      <c r="A1134" s="54">
        <v>41675</v>
      </c>
      <c r="B1134">
        <v>57.72</v>
      </c>
    </row>
    <row r="1135" spans="1:2" hidden="1">
      <c r="A1135" s="54">
        <v>41676</v>
      </c>
      <c r="B1135">
        <v>57.36</v>
      </c>
    </row>
    <row r="1136" spans="1:2" hidden="1">
      <c r="A1136" s="54">
        <v>41677</v>
      </c>
      <c r="B1136">
        <v>57.04</v>
      </c>
    </row>
    <row r="1137" spans="1:2" hidden="1">
      <c r="A1137" s="54">
        <v>41678</v>
      </c>
      <c r="B1137">
        <v>56.78</v>
      </c>
    </row>
    <row r="1138" spans="1:2" hidden="1">
      <c r="A1138" s="54">
        <v>41679</v>
      </c>
      <c r="B1138">
        <v>56.52</v>
      </c>
    </row>
    <row r="1139" spans="1:2" hidden="1">
      <c r="A1139" s="54">
        <v>41680</v>
      </c>
      <c r="B1139">
        <v>56.11</v>
      </c>
    </row>
    <row r="1140" spans="1:2" hidden="1">
      <c r="A1140" s="54">
        <v>41681</v>
      </c>
      <c r="B1140">
        <v>55.72</v>
      </c>
    </row>
    <row r="1141" spans="1:2" hidden="1">
      <c r="A1141" s="54">
        <v>41682</v>
      </c>
      <c r="B1141">
        <v>55.34</v>
      </c>
    </row>
    <row r="1142" spans="1:2" hidden="1">
      <c r="A1142" s="54">
        <v>41683</v>
      </c>
      <c r="B1142">
        <v>54.95</v>
      </c>
    </row>
    <row r="1143" spans="1:2" hidden="1">
      <c r="A1143" s="54">
        <v>41684</v>
      </c>
      <c r="B1143">
        <v>54.63</v>
      </c>
    </row>
    <row r="1144" spans="1:2" hidden="1">
      <c r="A1144" s="54">
        <v>41685</v>
      </c>
      <c r="B1144">
        <v>54.39</v>
      </c>
    </row>
    <row r="1145" spans="1:2" hidden="1">
      <c r="A1145" s="54">
        <v>41686</v>
      </c>
      <c r="B1145">
        <v>54.16</v>
      </c>
    </row>
    <row r="1146" spans="1:2" hidden="1">
      <c r="A1146" s="54">
        <v>41687</v>
      </c>
      <c r="B1146">
        <v>53.82</v>
      </c>
    </row>
    <row r="1147" spans="1:2" hidden="1">
      <c r="A1147" s="54">
        <v>41688</v>
      </c>
      <c r="B1147">
        <v>53.5</v>
      </c>
    </row>
    <row r="1148" spans="1:2" hidden="1">
      <c r="A1148" s="54">
        <v>41689</v>
      </c>
      <c r="B1148">
        <v>53.25</v>
      </c>
    </row>
    <row r="1149" spans="1:2" hidden="1">
      <c r="A1149" s="54">
        <v>41690</v>
      </c>
      <c r="B1149">
        <v>52.98</v>
      </c>
    </row>
    <row r="1150" spans="1:2" hidden="1">
      <c r="A1150" s="54">
        <v>41691</v>
      </c>
      <c r="B1150">
        <v>52.74</v>
      </c>
    </row>
    <row r="1151" spans="1:2" hidden="1">
      <c r="A1151" s="54">
        <v>41692</v>
      </c>
      <c r="B1151">
        <v>52.56</v>
      </c>
    </row>
    <row r="1152" spans="1:2" hidden="1">
      <c r="A1152" s="54">
        <v>41693</v>
      </c>
      <c r="B1152">
        <v>52.4</v>
      </c>
    </row>
    <row r="1153" spans="1:2" hidden="1">
      <c r="A1153" s="54">
        <v>41694</v>
      </c>
      <c r="B1153">
        <v>52.15</v>
      </c>
    </row>
    <row r="1154" spans="1:2" hidden="1">
      <c r="A1154" s="54">
        <v>41695</v>
      </c>
      <c r="B1154">
        <v>51.89</v>
      </c>
    </row>
    <row r="1155" spans="1:2" hidden="1">
      <c r="A1155" s="54">
        <v>41696</v>
      </c>
      <c r="B1155">
        <v>51.63</v>
      </c>
    </row>
    <row r="1156" spans="1:2" hidden="1">
      <c r="A1156" s="54">
        <v>41697</v>
      </c>
      <c r="B1156">
        <v>51.35</v>
      </c>
    </row>
    <row r="1157" spans="1:2" hidden="1">
      <c r="A1157" s="54">
        <v>41698</v>
      </c>
      <c r="B1157">
        <v>51.06</v>
      </c>
    </row>
    <row r="1158" spans="1:2" hidden="1">
      <c r="A1158" s="54">
        <v>41699</v>
      </c>
      <c r="B1158">
        <v>51.01</v>
      </c>
    </row>
    <row r="1159" spans="1:2" hidden="1">
      <c r="A1159" s="54">
        <v>41700</v>
      </c>
      <c r="B1159">
        <v>50.85</v>
      </c>
    </row>
    <row r="1160" spans="1:2" hidden="1">
      <c r="A1160" s="54">
        <v>41701</v>
      </c>
      <c r="B1160">
        <v>50.59</v>
      </c>
    </row>
    <row r="1161" spans="1:2" hidden="1">
      <c r="A1161" s="54">
        <v>41702</v>
      </c>
      <c r="B1161">
        <v>50.31</v>
      </c>
    </row>
    <row r="1162" spans="1:2" hidden="1">
      <c r="A1162" s="54">
        <v>41703</v>
      </c>
      <c r="B1162">
        <v>50.08</v>
      </c>
    </row>
    <row r="1163" spans="1:2" hidden="1">
      <c r="A1163" s="54">
        <v>41704</v>
      </c>
      <c r="B1163">
        <v>49.87</v>
      </c>
    </row>
    <row r="1164" spans="1:2" hidden="1">
      <c r="A1164" s="54">
        <v>41705</v>
      </c>
      <c r="B1164">
        <v>49.72</v>
      </c>
    </row>
    <row r="1165" spans="1:2" hidden="1">
      <c r="A1165" s="54">
        <v>41706</v>
      </c>
      <c r="B1165">
        <v>49.64</v>
      </c>
    </row>
    <row r="1166" spans="1:2" hidden="1">
      <c r="A1166" s="54">
        <v>41707</v>
      </c>
      <c r="B1166">
        <v>49.6</v>
      </c>
    </row>
    <row r="1167" spans="1:2" hidden="1">
      <c r="A1167" s="54">
        <v>41708</v>
      </c>
      <c r="B1167">
        <v>49.49</v>
      </c>
    </row>
    <row r="1168" spans="1:2" hidden="1">
      <c r="A1168" s="54">
        <v>41709</v>
      </c>
      <c r="B1168">
        <v>49.35</v>
      </c>
    </row>
    <row r="1169" spans="1:2" hidden="1">
      <c r="A1169" s="54">
        <v>41710</v>
      </c>
      <c r="B1169">
        <v>49.21</v>
      </c>
    </row>
    <row r="1170" spans="1:2" hidden="1">
      <c r="A1170" s="54">
        <v>41711</v>
      </c>
      <c r="B1170">
        <v>49.02</v>
      </c>
    </row>
    <row r="1171" spans="1:2" hidden="1">
      <c r="A1171" s="54">
        <v>41712</v>
      </c>
      <c r="B1171">
        <v>48.96</v>
      </c>
    </row>
    <row r="1172" spans="1:2" hidden="1">
      <c r="A1172" s="54">
        <v>41713</v>
      </c>
      <c r="B1172">
        <v>48.96</v>
      </c>
    </row>
    <row r="1173" spans="1:2" hidden="1">
      <c r="A1173" s="54">
        <v>41714</v>
      </c>
      <c r="B1173">
        <v>48.99</v>
      </c>
    </row>
    <row r="1174" spans="1:2" hidden="1">
      <c r="A1174" s="54">
        <v>41715</v>
      </c>
      <c r="B1174">
        <v>48.93</v>
      </c>
    </row>
    <row r="1175" spans="1:2" hidden="1">
      <c r="A1175" s="54">
        <v>41716</v>
      </c>
      <c r="B1175">
        <v>48.9</v>
      </c>
    </row>
    <row r="1176" spans="1:2" hidden="1">
      <c r="A1176" s="54">
        <v>41717</v>
      </c>
      <c r="B1176">
        <v>48.89</v>
      </c>
    </row>
    <row r="1177" spans="1:2" hidden="1">
      <c r="A1177" s="54">
        <v>41718</v>
      </c>
      <c r="B1177">
        <v>48.91</v>
      </c>
    </row>
    <row r="1178" spans="1:2" hidden="1">
      <c r="A1178" s="54">
        <v>41719</v>
      </c>
      <c r="B1178">
        <v>48.95</v>
      </c>
    </row>
    <row r="1179" spans="1:2" hidden="1">
      <c r="A1179" s="54">
        <v>41720</v>
      </c>
      <c r="B1179">
        <v>48.98</v>
      </c>
    </row>
    <row r="1180" spans="1:2" hidden="1">
      <c r="A1180" s="54">
        <v>41721</v>
      </c>
      <c r="B1180">
        <v>48.83</v>
      </c>
    </row>
    <row r="1181" spans="1:2" hidden="1">
      <c r="A1181" s="54">
        <v>41722</v>
      </c>
      <c r="B1181">
        <v>48.67</v>
      </c>
    </row>
    <row r="1182" spans="1:2" hidden="1">
      <c r="A1182" s="54">
        <v>41723</v>
      </c>
      <c r="B1182">
        <v>48.44</v>
      </c>
    </row>
    <row r="1183" spans="1:2" hidden="1">
      <c r="A1183" s="54">
        <v>41724</v>
      </c>
      <c r="B1183">
        <v>48.24</v>
      </c>
    </row>
    <row r="1184" spans="1:2" hidden="1">
      <c r="A1184" s="54">
        <v>41725</v>
      </c>
      <c r="B1184">
        <v>48.09</v>
      </c>
    </row>
    <row r="1185" spans="1:2" hidden="1">
      <c r="A1185" s="54">
        <v>41726</v>
      </c>
      <c r="B1185">
        <v>48.05</v>
      </c>
    </row>
    <row r="1186" spans="1:2" hidden="1">
      <c r="A1186" s="54">
        <v>41727</v>
      </c>
      <c r="B1186">
        <v>48.14</v>
      </c>
    </row>
    <row r="1187" spans="1:2" hidden="1">
      <c r="A1187" s="54">
        <v>41728</v>
      </c>
      <c r="B1187">
        <v>48.28</v>
      </c>
    </row>
    <row r="1188" spans="1:2" hidden="1">
      <c r="A1188" s="54">
        <v>41729</v>
      </c>
      <c r="B1188">
        <v>48.36</v>
      </c>
    </row>
    <row r="1189" spans="1:2" hidden="1">
      <c r="A1189" s="54">
        <v>41730</v>
      </c>
      <c r="B1189">
        <v>48.45</v>
      </c>
    </row>
    <row r="1190" spans="1:2" hidden="1">
      <c r="A1190" s="54">
        <v>41731</v>
      </c>
      <c r="B1190">
        <v>48.48</v>
      </c>
    </row>
    <row r="1191" spans="1:2" hidden="1">
      <c r="A1191" s="54">
        <v>41732</v>
      </c>
      <c r="B1191">
        <v>48.3</v>
      </c>
    </row>
    <row r="1192" spans="1:2" hidden="1">
      <c r="A1192" s="54">
        <v>41733</v>
      </c>
      <c r="B1192">
        <v>48.42</v>
      </c>
    </row>
    <row r="1193" spans="1:2" hidden="1">
      <c r="A1193" s="54">
        <v>41734</v>
      </c>
      <c r="B1193">
        <v>48.62</v>
      </c>
    </row>
    <row r="1194" spans="1:2" hidden="1">
      <c r="A1194" s="54">
        <v>41735</v>
      </c>
      <c r="B1194">
        <v>48.85</v>
      </c>
    </row>
    <row r="1195" spans="1:2" hidden="1">
      <c r="A1195" s="54">
        <v>41736</v>
      </c>
      <c r="B1195">
        <v>49.12</v>
      </c>
    </row>
    <row r="1196" spans="1:2" hidden="1">
      <c r="A1196" s="54">
        <v>41737</v>
      </c>
      <c r="B1196">
        <v>49.27</v>
      </c>
    </row>
    <row r="1197" spans="1:2" hidden="1">
      <c r="A1197" s="54">
        <v>41738</v>
      </c>
      <c r="B1197">
        <v>49.38</v>
      </c>
    </row>
    <row r="1198" spans="1:2" hidden="1">
      <c r="A1198" s="54">
        <v>41739</v>
      </c>
      <c r="B1198">
        <v>49.49</v>
      </c>
    </row>
    <row r="1199" spans="1:2" hidden="1">
      <c r="A1199" s="54">
        <v>41740</v>
      </c>
      <c r="B1199">
        <v>49.6</v>
      </c>
    </row>
    <row r="1200" spans="1:2" hidden="1">
      <c r="A1200" s="54">
        <v>41741</v>
      </c>
      <c r="B1200">
        <v>49.8</v>
      </c>
    </row>
    <row r="1201" spans="1:2" hidden="1">
      <c r="A1201" s="54">
        <v>41742</v>
      </c>
      <c r="B1201">
        <v>50.01</v>
      </c>
    </row>
    <row r="1202" spans="1:2" hidden="1">
      <c r="A1202" s="54">
        <v>41743</v>
      </c>
      <c r="B1202">
        <v>50.16</v>
      </c>
    </row>
    <row r="1203" spans="1:2" hidden="1">
      <c r="A1203" s="54">
        <v>41744</v>
      </c>
      <c r="B1203">
        <v>50.24</v>
      </c>
    </row>
    <row r="1204" spans="1:2" hidden="1">
      <c r="A1204" s="54">
        <v>41745</v>
      </c>
      <c r="B1204">
        <v>50.33</v>
      </c>
    </row>
    <row r="1205" spans="1:2" hidden="1">
      <c r="A1205" s="54">
        <v>41746</v>
      </c>
      <c r="B1205">
        <v>50.46</v>
      </c>
    </row>
    <row r="1206" spans="1:2" hidden="1">
      <c r="A1206" s="54">
        <v>41747</v>
      </c>
      <c r="B1206">
        <v>50.63</v>
      </c>
    </row>
    <row r="1207" spans="1:2" hidden="1">
      <c r="A1207" s="54">
        <v>41748</v>
      </c>
      <c r="B1207">
        <v>50.87</v>
      </c>
    </row>
    <row r="1208" spans="1:2" hidden="1">
      <c r="A1208" s="54">
        <v>41749</v>
      </c>
      <c r="B1208">
        <v>51.17</v>
      </c>
    </row>
    <row r="1209" spans="1:2" hidden="1">
      <c r="A1209" s="54">
        <v>41750</v>
      </c>
      <c r="B1209">
        <v>51.48</v>
      </c>
    </row>
    <row r="1210" spans="1:2" hidden="1">
      <c r="A1210" s="54">
        <v>41751</v>
      </c>
      <c r="B1210">
        <v>51.69</v>
      </c>
    </row>
    <row r="1211" spans="1:2" hidden="1">
      <c r="A1211" s="54">
        <v>41752</v>
      </c>
      <c r="B1211">
        <v>51.93</v>
      </c>
    </row>
    <row r="1212" spans="1:2" hidden="1">
      <c r="A1212" s="54">
        <v>41753</v>
      </c>
      <c r="B1212">
        <v>52.14</v>
      </c>
    </row>
    <row r="1213" spans="1:2" hidden="1">
      <c r="A1213" s="54">
        <v>41754</v>
      </c>
      <c r="B1213">
        <v>52.44</v>
      </c>
    </row>
    <row r="1214" spans="1:2" hidden="1">
      <c r="A1214" s="54">
        <v>41755</v>
      </c>
      <c r="B1214">
        <v>52.68</v>
      </c>
    </row>
    <row r="1215" spans="1:2" hidden="1">
      <c r="A1215" s="54">
        <v>41756</v>
      </c>
      <c r="B1215">
        <v>52.93</v>
      </c>
    </row>
    <row r="1216" spans="1:2" hidden="1">
      <c r="A1216" s="54">
        <v>41757</v>
      </c>
      <c r="B1216">
        <v>53.05</v>
      </c>
    </row>
    <row r="1217" spans="1:2" hidden="1">
      <c r="A1217" s="54">
        <v>41758</v>
      </c>
      <c r="B1217">
        <v>53.23</v>
      </c>
    </row>
    <row r="1218" spans="1:2" hidden="1">
      <c r="A1218" s="54">
        <v>41759</v>
      </c>
      <c r="B1218">
        <v>53.47</v>
      </c>
    </row>
    <row r="1219" spans="1:2" hidden="1">
      <c r="A1219" s="54">
        <v>41760</v>
      </c>
      <c r="B1219">
        <v>53.72</v>
      </c>
    </row>
    <row r="1220" spans="1:2" hidden="1">
      <c r="A1220" s="54">
        <v>41761</v>
      </c>
      <c r="B1220">
        <v>54.08</v>
      </c>
    </row>
    <row r="1221" spans="1:2" hidden="1">
      <c r="A1221" s="54">
        <v>41762</v>
      </c>
      <c r="B1221">
        <v>54.37</v>
      </c>
    </row>
    <row r="1222" spans="1:2" hidden="1">
      <c r="A1222" s="54">
        <v>41763</v>
      </c>
      <c r="B1222">
        <v>54.65</v>
      </c>
    </row>
    <row r="1223" spans="1:2" hidden="1">
      <c r="A1223" s="54">
        <v>41764</v>
      </c>
      <c r="B1223">
        <v>54.9</v>
      </c>
    </row>
    <row r="1224" spans="1:2" hidden="1">
      <c r="A1224" s="54">
        <v>41765</v>
      </c>
      <c r="B1224">
        <v>55.17</v>
      </c>
    </row>
    <row r="1225" spans="1:2" hidden="1">
      <c r="A1225" s="54">
        <v>41766</v>
      </c>
      <c r="B1225">
        <v>55.43</v>
      </c>
    </row>
    <row r="1226" spans="1:2" hidden="1">
      <c r="A1226" s="54">
        <v>41767</v>
      </c>
      <c r="B1226">
        <v>55.69</v>
      </c>
    </row>
    <row r="1227" spans="1:2" hidden="1">
      <c r="A1227" s="54">
        <v>41768</v>
      </c>
      <c r="B1227">
        <v>55.99</v>
      </c>
    </row>
    <row r="1228" spans="1:2" hidden="1">
      <c r="A1228" s="54">
        <v>41769</v>
      </c>
      <c r="B1228">
        <v>56.3</v>
      </c>
    </row>
    <row r="1229" spans="1:2" hidden="1">
      <c r="A1229" s="54">
        <v>41770</v>
      </c>
      <c r="B1229">
        <v>56.62</v>
      </c>
    </row>
    <row r="1230" spans="1:2" hidden="1">
      <c r="A1230" s="54">
        <v>41771</v>
      </c>
      <c r="B1230">
        <v>56.85</v>
      </c>
    </row>
    <row r="1231" spans="1:2" hidden="1">
      <c r="A1231" s="54">
        <v>41772</v>
      </c>
      <c r="B1231">
        <v>57.06</v>
      </c>
    </row>
    <row r="1232" spans="1:2" hidden="1">
      <c r="A1232" s="54">
        <v>41773</v>
      </c>
      <c r="B1232">
        <v>57.25</v>
      </c>
    </row>
    <row r="1233" spans="1:2" hidden="1">
      <c r="A1233" s="54">
        <v>41774</v>
      </c>
      <c r="B1233">
        <v>57.46</v>
      </c>
    </row>
    <row r="1234" spans="1:2" hidden="1">
      <c r="A1234" s="54">
        <v>41775</v>
      </c>
      <c r="B1234">
        <v>57.72</v>
      </c>
    </row>
    <row r="1235" spans="1:2" hidden="1">
      <c r="A1235" s="54">
        <v>41776</v>
      </c>
      <c r="B1235">
        <v>58.03</v>
      </c>
    </row>
    <row r="1236" spans="1:2" hidden="1">
      <c r="A1236" s="54">
        <v>41777</v>
      </c>
      <c r="B1236">
        <v>58.36</v>
      </c>
    </row>
    <row r="1237" spans="1:2" hidden="1">
      <c r="A1237" s="54">
        <v>41778</v>
      </c>
      <c r="B1237">
        <v>58.19</v>
      </c>
    </row>
    <row r="1238" spans="1:2" hidden="1">
      <c r="A1238" s="54">
        <v>41779</v>
      </c>
      <c r="B1238">
        <v>58.47</v>
      </c>
    </row>
    <row r="1239" spans="1:2" hidden="1">
      <c r="A1239" s="54">
        <v>41780</v>
      </c>
      <c r="B1239">
        <v>58.74</v>
      </c>
    </row>
    <row r="1240" spans="1:2" hidden="1">
      <c r="A1240" s="54">
        <v>41781</v>
      </c>
      <c r="B1240">
        <v>58.98</v>
      </c>
    </row>
    <row r="1241" spans="1:2" hidden="1">
      <c r="A1241" s="54">
        <v>41782</v>
      </c>
      <c r="B1241">
        <v>59.29</v>
      </c>
    </row>
    <row r="1242" spans="1:2" hidden="1">
      <c r="A1242" s="54">
        <v>41783</v>
      </c>
      <c r="B1242">
        <v>59.62</v>
      </c>
    </row>
    <row r="1243" spans="1:2" hidden="1">
      <c r="A1243" s="54">
        <v>41784</v>
      </c>
      <c r="B1243">
        <v>60.02</v>
      </c>
    </row>
    <row r="1244" spans="1:2" hidden="1">
      <c r="A1244" s="54">
        <v>41785</v>
      </c>
      <c r="B1244">
        <v>60.32</v>
      </c>
    </row>
    <row r="1245" spans="1:2" hidden="1">
      <c r="A1245" s="54">
        <v>41786</v>
      </c>
      <c r="B1245">
        <v>60.62</v>
      </c>
    </row>
    <row r="1246" spans="1:2" hidden="1">
      <c r="A1246" s="54">
        <v>41787</v>
      </c>
      <c r="B1246">
        <v>60.86</v>
      </c>
    </row>
    <row r="1247" spans="1:2" hidden="1">
      <c r="A1247" s="54">
        <v>41788</v>
      </c>
      <c r="B1247">
        <v>61.19</v>
      </c>
    </row>
    <row r="1248" spans="1:2" hidden="1">
      <c r="A1248" s="54">
        <v>41789</v>
      </c>
      <c r="B1248">
        <v>61.51</v>
      </c>
    </row>
    <row r="1249" spans="1:2" hidden="1">
      <c r="A1249" s="54">
        <v>41790</v>
      </c>
      <c r="B1249">
        <v>61.87</v>
      </c>
    </row>
    <row r="1250" spans="1:2" hidden="1">
      <c r="A1250" s="54">
        <v>41791</v>
      </c>
      <c r="B1250">
        <v>62.14</v>
      </c>
    </row>
    <row r="1251" spans="1:2" hidden="1">
      <c r="A1251" s="54">
        <v>41792</v>
      </c>
      <c r="B1251">
        <v>62.45</v>
      </c>
    </row>
    <row r="1252" spans="1:2" hidden="1">
      <c r="A1252" s="54">
        <v>41793</v>
      </c>
      <c r="B1252">
        <v>62.76</v>
      </c>
    </row>
    <row r="1253" spans="1:2" hidden="1">
      <c r="A1253" s="54">
        <v>41794</v>
      </c>
      <c r="B1253">
        <v>63</v>
      </c>
    </row>
    <row r="1254" spans="1:2" hidden="1">
      <c r="A1254" s="54">
        <v>41795</v>
      </c>
      <c r="B1254">
        <v>63.27</v>
      </c>
    </row>
    <row r="1255" spans="1:2" hidden="1">
      <c r="A1255" s="54">
        <v>41796</v>
      </c>
      <c r="B1255">
        <v>63.61</v>
      </c>
    </row>
    <row r="1256" spans="1:2" hidden="1">
      <c r="A1256" s="54">
        <v>41797</v>
      </c>
      <c r="B1256">
        <v>63.99</v>
      </c>
    </row>
    <row r="1257" spans="1:2" hidden="1">
      <c r="A1257" s="54">
        <v>41798</v>
      </c>
      <c r="B1257">
        <v>64.37</v>
      </c>
    </row>
    <row r="1258" spans="1:2" hidden="1">
      <c r="A1258" s="54">
        <v>41799</v>
      </c>
      <c r="B1258">
        <v>64.709999999999994</v>
      </c>
    </row>
    <row r="1259" spans="1:2" hidden="1">
      <c r="A1259" s="54">
        <v>41800</v>
      </c>
      <c r="B1259">
        <v>65.02</v>
      </c>
    </row>
    <row r="1260" spans="1:2" hidden="1">
      <c r="A1260" s="54">
        <v>41801</v>
      </c>
      <c r="B1260">
        <v>65.3</v>
      </c>
    </row>
    <row r="1261" spans="1:2" hidden="1">
      <c r="A1261" s="54">
        <v>41802</v>
      </c>
      <c r="B1261">
        <v>65.56</v>
      </c>
    </row>
    <row r="1262" spans="1:2" hidden="1">
      <c r="A1262" s="54">
        <v>41803</v>
      </c>
      <c r="B1262">
        <v>65.849999999999994</v>
      </c>
    </row>
    <row r="1263" spans="1:2" hidden="1">
      <c r="A1263" s="54">
        <v>41804</v>
      </c>
      <c r="B1263">
        <v>66.17</v>
      </c>
    </row>
    <row r="1264" spans="1:2" hidden="1">
      <c r="A1264" s="54">
        <v>41805</v>
      </c>
      <c r="B1264">
        <v>66.510000000000005</v>
      </c>
    </row>
    <row r="1265" spans="1:2" hidden="1">
      <c r="A1265" s="54">
        <v>41806</v>
      </c>
      <c r="B1265">
        <v>66.8</v>
      </c>
    </row>
    <row r="1266" spans="1:2" hidden="1">
      <c r="A1266" s="54">
        <v>41807</v>
      </c>
      <c r="B1266">
        <v>67.099999999999994</v>
      </c>
    </row>
    <row r="1267" spans="1:2" hidden="1">
      <c r="A1267" s="54">
        <v>41808</v>
      </c>
      <c r="B1267">
        <v>67.38</v>
      </c>
    </row>
    <row r="1268" spans="1:2" hidden="1">
      <c r="A1268" s="54">
        <v>41809</v>
      </c>
      <c r="B1268">
        <v>67.680000000000007</v>
      </c>
    </row>
    <row r="1269" spans="1:2" hidden="1">
      <c r="A1269" s="54">
        <v>41810</v>
      </c>
      <c r="B1269">
        <v>67.97</v>
      </c>
    </row>
    <row r="1270" spans="1:2" hidden="1">
      <c r="A1270" s="54">
        <v>41811</v>
      </c>
      <c r="B1270">
        <v>68.31</v>
      </c>
    </row>
    <row r="1271" spans="1:2" hidden="1">
      <c r="A1271" s="54">
        <v>41812</v>
      </c>
      <c r="B1271">
        <v>68.650000000000006</v>
      </c>
    </row>
    <row r="1272" spans="1:2" hidden="1">
      <c r="A1272" s="54">
        <v>41813</v>
      </c>
      <c r="B1272">
        <v>68.95</v>
      </c>
    </row>
    <row r="1273" spans="1:2" hidden="1">
      <c r="A1273" s="54">
        <v>41814</v>
      </c>
      <c r="B1273">
        <v>69.209999999999994</v>
      </c>
    </row>
    <row r="1274" spans="1:2" hidden="1">
      <c r="A1274" s="54">
        <v>41815</v>
      </c>
      <c r="B1274">
        <v>69.430000000000007</v>
      </c>
    </row>
    <row r="1275" spans="1:2" hidden="1">
      <c r="A1275" s="54">
        <v>41816</v>
      </c>
      <c r="B1275">
        <v>69.66</v>
      </c>
    </row>
    <row r="1276" spans="1:2" hidden="1">
      <c r="A1276" s="54">
        <v>41817</v>
      </c>
      <c r="B1276">
        <v>69.92</v>
      </c>
    </row>
    <row r="1277" spans="1:2" hidden="1">
      <c r="A1277" s="54">
        <v>41818</v>
      </c>
      <c r="B1277">
        <v>70.239999999999995</v>
      </c>
    </row>
    <row r="1278" spans="1:2" hidden="1">
      <c r="A1278" s="54">
        <v>41819</v>
      </c>
      <c r="B1278">
        <v>70.599999999999994</v>
      </c>
    </row>
    <row r="1279" spans="1:2" hidden="1">
      <c r="A1279" s="54">
        <v>41820</v>
      </c>
      <c r="B1279">
        <v>70.87</v>
      </c>
    </row>
    <row r="1280" spans="1:2" hidden="1">
      <c r="A1280" s="54">
        <v>41821</v>
      </c>
      <c r="B1280">
        <v>71.02</v>
      </c>
    </row>
    <row r="1281" spans="1:2" hidden="1">
      <c r="A1281" s="54">
        <v>41822</v>
      </c>
      <c r="B1281">
        <v>71.239999999999995</v>
      </c>
    </row>
    <row r="1282" spans="1:2" hidden="1">
      <c r="A1282" s="54">
        <v>41823</v>
      </c>
      <c r="B1282">
        <v>71.540000000000006</v>
      </c>
    </row>
    <row r="1283" spans="1:2" hidden="1">
      <c r="A1283" s="54">
        <v>41824</v>
      </c>
      <c r="B1283">
        <v>71.819999999999993</v>
      </c>
    </row>
    <row r="1284" spans="1:2" hidden="1">
      <c r="A1284" s="54">
        <v>41825</v>
      </c>
      <c r="B1284">
        <v>72.16</v>
      </c>
    </row>
    <row r="1285" spans="1:2" hidden="1">
      <c r="A1285" s="54">
        <v>41826</v>
      </c>
      <c r="B1285">
        <v>72.53</v>
      </c>
    </row>
    <row r="1286" spans="1:2" hidden="1">
      <c r="A1286" s="54">
        <v>41827</v>
      </c>
      <c r="B1286">
        <v>72.790000000000006</v>
      </c>
    </row>
    <row r="1287" spans="1:2" hidden="1">
      <c r="A1287" s="54">
        <v>41828</v>
      </c>
      <c r="B1287">
        <v>73.03</v>
      </c>
    </row>
    <row r="1288" spans="1:2" hidden="1">
      <c r="A1288" s="54">
        <v>41829</v>
      </c>
      <c r="B1288">
        <v>73.260000000000005</v>
      </c>
    </row>
    <row r="1289" spans="1:2" hidden="1">
      <c r="A1289" s="54">
        <v>41830</v>
      </c>
      <c r="B1289">
        <v>73.5</v>
      </c>
    </row>
    <row r="1290" spans="1:2" hidden="1">
      <c r="A1290" s="54">
        <v>41831</v>
      </c>
      <c r="B1290">
        <v>73.67</v>
      </c>
    </row>
    <row r="1291" spans="1:2" hidden="1">
      <c r="A1291" s="54">
        <v>41832</v>
      </c>
      <c r="B1291">
        <v>74.010000000000005</v>
      </c>
    </row>
    <row r="1292" spans="1:2" hidden="1">
      <c r="A1292" s="54">
        <v>41833</v>
      </c>
      <c r="B1292">
        <v>74.37</v>
      </c>
    </row>
    <row r="1293" spans="1:2" hidden="1">
      <c r="A1293" s="54">
        <v>41834</v>
      </c>
      <c r="B1293">
        <v>74.64</v>
      </c>
    </row>
    <row r="1294" spans="1:2" hidden="1">
      <c r="A1294" s="54">
        <v>41835</v>
      </c>
      <c r="B1294">
        <v>74.8</v>
      </c>
    </row>
    <row r="1295" spans="1:2" hidden="1">
      <c r="A1295" s="54">
        <v>41836</v>
      </c>
      <c r="B1295">
        <v>75.010000000000005</v>
      </c>
    </row>
    <row r="1296" spans="1:2" hidden="1">
      <c r="A1296" s="54">
        <v>41837</v>
      </c>
      <c r="B1296">
        <v>75.260000000000005</v>
      </c>
    </row>
    <row r="1297" spans="1:2" hidden="1">
      <c r="A1297" s="54">
        <v>41838</v>
      </c>
      <c r="B1297">
        <v>75.540000000000006</v>
      </c>
    </row>
    <row r="1298" spans="1:2" hidden="1">
      <c r="A1298" s="54">
        <v>41839</v>
      </c>
      <c r="B1298">
        <v>75.84</v>
      </c>
    </row>
    <row r="1299" spans="1:2" hidden="1">
      <c r="A1299" s="54">
        <v>41840</v>
      </c>
      <c r="B1299">
        <v>76.2</v>
      </c>
    </row>
    <row r="1300" spans="1:2" hidden="1">
      <c r="A1300" s="54">
        <v>41841</v>
      </c>
      <c r="B1300">
        <v>76.459999999999994</v>
      </c>
    </row>
    <row r="1301" spans="1:2" hidden="1">
      <c r="A1301" s="54">
        <v>41842</v>
      </c>
      <c r="B1301">
        <v>76.739999999999995</v>
      </c>
    </row>
    <row r="1302" spans="1:2" hidden="1">
      <c r="A1302" s="54">
        <v>41843</v>
      </c>
      <c r="B1302">
        <v>77.010000000000005</v>
      </c>
    </row>
    <row r="1303" spans="1:2" hidden="1">
      <c r="A1303" s="54">
        <v>41844</v>
      </c>
      <c r="B1303">
        <v>77.290000000000006</v>
      </c>
    </row>
    <row r="1304" spans="1:2" hidden="1">
      <c r="A1304" s="54">
        <v>41845</v>
      </c>
      <c r="B1304">
        <v>77.599999999999994</v>
      </c>
    </row>
    <row r="1305" spans="1:2" hidden="1">
      <c r="A1305" s="54">
        <v>41846</v>
      </c>
      <c r="B1305">
        <v>77.94</v>
      </c>
    </row>
    <row r="1306" spans="1:2" hidden="1">
      <c r="A1306" s="54">
        <v>41847</v>
      </c>
      <c r="B1306">
        <v>78.3</v>
      </c>
    </row>
    <row r="1307" spans="1:2" hidden="1">
      <c r="A1307" s="54">
        <v>41848</v>
      </c>
      <c r="B1307">
        <v>78.599999999999994</v>
      </c>
    </row>
    <row r="1308" spans="1:2" hidden="1">
      <c r="A1308" s="54">
        <v>41849</v>
      </c>
      <c r="B1308">
        <v>78.91</v>
      </c>
    </row>
    <row r="1309" spans="1:2" hidden="1">
      <c r="A1309" s="54">
        <v>41850</v>
      </c>
      <c r="B1309">
        <v>79.23</v>
      </c>
    </row>
    <row r="1310" spans="1:2" hidden="1">
      <c r="A1310" s="54">
        <v>41851</v>
      </c>
      <c r="B1310">
        <v>79.52</v>
      </c>
    </row>
    <row r="1311" spans="1:2" hidden="1">
      <c r="A1311" s="54">
        <v>41852</v>
      </c>
      <c r="B1311">
        <v>79.819999999999993</v>
      </c>
    </row>
    <row r="1312" spans="1:2" hidden="1">
      <c r="A1312" s="54">
        <v>41853</v>
      </c>
      <c r="B1312">
        <v>80.2</v>
      </c>
    </row>
    <row r="1313" spans="1:2" hidden="1">
      <c r="A1313" s="54">
        <v>41854</v>
      </c>
      <c r="B1313">
        <v>80.59</v>
      </c>
    </row>
    <row r="1314" spans="1:2" hidden="1">
      <c r="A1314" s="54">
        <v>41855</v>
      </c>
      <c r="B1314">
        <v>80.89</v>
      </c>
    </row>
    <row r="1315" spans="1:2" hidden="1">
      <c r="A1315" s="54">
        <v>41856</v>
      </c>
      <c r="B1315">
        <v>81.209999999999994</v>
      </c>
    </row>
    <row r="1316" spans="1:2" hidden="1">
      <c r="A1316" s="54">
        <v>41857</v>
      </c>
      <c r="B1316">
        <v>81.52</v>
      </c>
    </row>
    <row r="1317" spans="1:2" hidden="1">
      <c r="A1317" s="54">
        <v>41858</v>
      </c>
      <c r="B1317">
        <v>81.86</v>
      </c>
    </row>
    <row r="1318" spans="1:2" hidden="1">
      <c r="A1318" s="54">
        <v>41859</v>
      </c>
      <c r="B1318">
        <v>82.19</v>
      </c>
    </row>
    <row r="1319" spans="1:2" hidden="1">
      <c r="A1319" s="54">
        <v>41860</v>
      </c>
      <c r="B1319">
        <v>82.56</v>
      </c>
    </row>
    <row r="1320" spans="1:2" hidden="1">
      <c r="A1320" s="54">
        <v>41861</v>
      </c>
      <c r="B1320">
        <v>82.93</v>
      </c>
    </row>
    <row r="1321" spans="1:2" hidden="1">
      <c r="A1321" s="54">
        <v>41862</v>
      </c>
      <c r="B1321">
        <v>83.25</v>
      </c>
    </row>
    <row r="1322" spans="1:2" hidden="1">
      <c r="A1322" s="54">
        <v>41863</v>
      </c>
      <c r="B1322">
        <v>83.58</v>
      </c>
    </row>
    <row r="1323" spans="1:2" hidden="1">
      <c r="A1323" s="54">
        <v>41864</v>
      </c>
      <c r="B1323">
        <v>83.88</v>
      </c>
    </row>
    <row r="1324" spans="1:2" hidden="1">
      <c r="A1324" s="54">
        <v>41865</v>
      </c>
      <c r="B1324">
        <v>84.17</v>
      </c>
    </row>
    <row r="1325" spans="1:2" hidden="1">
      <c r="A1325" s="54">
        <v>41866</v>
      </c>
      <c r="B1325">
        <v>84.46</v>
      </c>
    </row>
    <row r="1326" spans="1:2" hidden="1">
      <c r="A1326" s="54">
        <v>41867</v>
      </c>
      <c r="B1326">
        <v>84.78</v>
      </c>
    </row>
    <row r="1327" spans="1:2" hidden="1">
      <c r="A1327" s="54">
        <v>41868</v>
      </c>
      <c r="B1327">
        <v>85.06</v>
      </c>
    </row>
    <row r="1328" spans="1:2" hidden="1">
      <c r="A1328" s="54">
        <v>41869</v>
      </c>
      <c r="B1328">
        <v>85.31</v>
      </c>
    </row>
    <row r="1329" spans="1:2" hidden="1">
      <c r="A1329" s="54">
        <v>41870</v>
      </c>
      <c r="B1329">
        <v>85.53</v>
      </c>
    </row>
    <row r="1330" spans="1:2" hidden="1">
      <c r="A1330" s="54">
        <v>41871</v>
      </c>
      <c r="B1330">
        <v>85.74</v>
      </c>
    </row>
    <row r="1331" spans="1:2" hidden="1">
      <c r="A1331" s="54">
        <v>41872</v>
      </c>
      <c r="B1331">
        <v>85.96</v>
      </c>
    </row>
    <row r="1332" spans="1:2" hidden="1">
      <c r="A1332" s="54">
        <v>41873</v>
      </c>
      <c r="B1332">
        <v>86.2</v>
      </c>
    </row>
    <row r="1333" spans="1:2" hidden="1">
      <c r="A1333" s="54">
        <v>41874</v>
      </c>
      <c r="B1333">
        <v>86.47</v>
      </c>
    </row>
    <row r="1334" spans="1:2" hidden="1">
      <c r="A1334" s="54">
        <v>41875</v>
      </c>
      <c r="B1334">
        <v>86.73</v>
      </c>
    </row>
    <row r="1335" spans="1:2" hidden="1">
      <c r="A1335" s="54">
        <v>41876</v>
      </c>
      <c r="B1335">
        <v>86.91</v>
      </c>
    </row>
    <row r="1336" spans="1:2" hidden="1">
      <c r="A1336" s="54">
        <v>41877</v>
      </c>
      <c r="B1336">
        <v>87.05</v>
      </c>
    </row>
    <row r="1337" spans="1:2" hidden="1">
      <c r="A1337" s="54">
        <v>41878</v>
      </c>
      <c r="B1337">
        <v>87.2</v>
      </c>
    </row>
    <row r="1338" spans="1:2" hidden="1">
      <c r="A1338" s="54">
        <v>41879</v>
      </c>
      <c r="B1338">
        <v>87.34</v>
      </c>
    </row>
    <row r="1339" spans="1:2" hidden="1">
      <c r="A1339" s="54">
        <v>41880</v>
      </c>
      <c r="B1339">
        <v>87.55</v>
      </c>
    </row>
    <row r="1340" spans="1:2" hidden="1">
      <c r="A1340" s="54">
        <v>41881</v>
      </c>
      <c r="B1340">
        <v>87.8</v>
      </c>
    </row>
    <row r="1341" spans="1:2" hidden="1">
      <c r="A1341" s="54">
        <v>41882</v>
      </c>
      <c r="B1341">
        <v>88.05</v>
      </c>
    </row>
    <row r="1342" spans="1:2" hidden="1">
      <c r="A1342" s="54">
        <v>41883</v>
      </c>
      <c r="B1342">
        <v>88.13</v>
      </c>
    </row>
    <row r="1343" spans="1:2" hidden="1">
      <c r="A1343" s="54">
        <v>41884</v>
      </c>
      <c r="B1343">
        <v>88.29</v>
      </c>
    </row>
    <row r="1344" spans="1:2" hidden="1">
      <c r="A1344" s="54">
        <v>41885</v>
      </c>
      <c r="B1344">
        <v>88.2</v>
      </c>
    </row>
    <row r="1345" spans="1:2" hidden="1">
      <c r="A1345" s="54">
        <v>41886</v>
      </c>
      <c r="B1345">
        <v>88.55</v>
      </c>
    </row>
    <row r="1346" spans="1:2" hidden="1">
      <c r="A1346" s="54">
        <v>41887</v>
      </c>
      <c r="B1346">
        <v>88.79</v>
      </c>
    </row>
    <row r="1347" spans="1:2" hidden="1">
      <c r="A1347" s="54">
        <v>41888</v>
      </c>
      <c r="B1347">
        <v>89.03</v>
      </c>
    </row>
    <row r="1348" spans="1:2" hidden="1">
      <c r="A1348" s="54">
        <v>41889</v>
      </c>
      <c r="B1348">
        <v>89.29</v>
      </c>
    </row>
    <row r="1349" spans="1:2" hidden="1">
      <c r="A1349" s="54">
        <v>41890</v>
      </c>
      <c r="B1349">
        <v>89.46</v>
      </c>
    </row>
    <row r="1350" spans="1:2" hidden="1">
      <c r="A1350" s="54">
        <v>41891</v>
      </c>
      <c r="B1350">
        <v>89.58</v>
      </c>
    </row>
    <row r="1351" spans="1:2" hidden="1">
      <c r="A1351" s="54">
        <v>41892</v>
      </c>
      <c r="B1351">
        <v>89.72</v>
      </c>
    </row>
    <row r="1352" spans="1:2" hidden="1">
      <c r="A1352" s="54">
        <v>41893</v>
      </c>
      <c r="B1352">
        <v>89.84</v>
      </c>
    </row>
    <row r="1353" spans="1:2" hidden="1">
      <c r="A1353" s="54">
        <v>41894</v>
      </c>
      <c r="B1353">
        <v>90</v>
      </c>
    </row>
    <row r="1354" spans="1:2" hidden="1">
      <c r="A1354" s="54">
        <v>41895</v>
      </c>
      <c r="B1354">
        <v>90.25</v>
      </c>
    </row>
    <row r="1355" spans="1:2" hidden="1">
      <c r="A1355" s="54">
        <v>41896</v>
      </c>
      <c r="B1355">
        <v>90.49</v>
      </c>
    </row>
    <row r="1356" spans="1:2" hidden="1">
      <c r="A1356" s="54">
        <v>41897</v>
      </c>
      <c r="B1356">
        <v>90.65</v>
      </c>
    </row>
    <row r="1357" spans="1:2" hidden="1">
      <c r="A1357" s="54">
        <v>41898</v>
      </c>
      <c r="B1357">
        <v>90.76</v>
      </c>
    </row>
    <row r="1358" spans="1:2" hidden="1">
      <c r="A1358" s="54">
        <v>41899</v>
      </c>
      <c r="B1358">
        <v>90.89</v>
      </c>
    </row>
    <row r="1359" spans="1:2" hidden="1">
      <c r="A1359" s="54">
        <v>41900</v>
      </c>
      <c r="B1359">
        <v>91.04</v>
      </c>
    </row>
    <row r="1360" spans="1:2" hidden="1">
      <c r="A1360" s="54">
        <v>41901</v>
      </c>
      <c r="B1360">
        <v>91.19</v>
      </c>
    </row>
    <row r="1361" spans="1:2" hidden="1">
      <c r="A1361" s="54">
        <v>41902</v>
      </c>
      <c r="B1361">
        <v>91.38</v>
      </c>
    </row>
    <row r="1362" spans="1:2" hidden="1">
      <c r="A1362" s="54">
        <v>41903</v>
      </c>
      <c r="B1362">
        <v>91.6</v>
      </c>
    </row>
    <row r="1363" spans="1:2" hidden="1">
      <c r="A1363" s="54">
        <v>41904</v>
      </c>
      <c r="B1363">
        <v>91.72</v>
      </c>
    </row>
    <row r="1364" spans="1:2" hidden="1">
      <c r="A1364" s="54">
        <v>41905</v>
      </c>
      <c r="B1364">
        <v>91.76</v>
      </c>
    </row>
    <row r="1365" spans="1:2" hidden="1">
      <c r="A1365" s="54">
        <v>41906</v>
      </c>
      <c r="B1365">
        <v>91.84</v>
      </c>
    </row>
    <row r="1366" spans="1:2" hidden="1">
      <c r="A1366" s="54">
        <v>41907</v>
      </c>
      <c r="B1366">
        <v>91.91</v>
      </c>
    </row>
    <row r="1367" spans="1:2" hidden="1">
      <c r="A1367" s="54">
        <v>41908</v>
      </c>
      <c r="B1367">
        <v>91.98</v>
      </c>
    </row>
    <row r="1368" spans="1:2" hidden="1">
      <c r="A1368" s="54">
        <v>41909</v>
      </c>
      <c r="B1368">
        <v>92.2</v>
      </c>
    </row>
    <row r="1369" spans="1:2" hidden="1">
      <c r="A1369" s="54">
        <v>41910</v>
      </c>
      <c r="B1369">
        <v>92.41</v>
      </c>
    </row>
    <row r="1370" spans="1:2" hidden="1">
      <c r="A1370" s="54">
        <v>41911</v>
      </c>
      <c r="B1370">
        <v>92.54</v>
      </c>
    </row>
    <row r="1371" spans="1:2" hidden="1">
      <c r="A1371" s="54">
        <v>41912</v>
      </c>
      <c r="B1371">
        <v>92.67</v>
      </c>
    </row>
    <row r="1372" spans="1:2" hidden="1">
      <c r="A1372" s="54">
        <v>41913</v>
      </c>
      <c r="B1372">
        <v>92.62</v>
      </c>
    </row>
    <row r="1373" spans="1:2" hidden="1">
      <c r="A1373" s="54">
        <v>41914</v>
      </c>
      <c r="B1373">
        <v>92.75</v>
      </c>
    </row>
    <row r="1374" spans="1:2" hidden="1">
      <c r="A1374" s="54">
        <v>41915</v>
      </c>
      <c r="B1374">
        <v>92.9</v>
      </c>
    </row>
    <row r="1375" spans="1:2" hidden="1">
      <c r="A1375" s="54">
        <v>41916</v>
      </c>
      <c r="B1375">
        <v>93.09</v>
      </c>
    </row>
    <row r="1376" spans="1:2" hidden="1">
      <c r="A1376" s="54">
        <v>41917</v>
      </c>
      <c r="B1376">
        <v>93.28</v>
      </c>
    </row>
    <row r="1377" spans="1:2" hidden="1">
      <c r="A1377" s="54">
        <v>41918</v>
      </c>
      <c r="B1377">
        <v>93.37</v>
      </c>
    </row>
    <row r="1378" spans="1:2" hidden="1">
      <c r="A1378" s="54">
        <v>41919</v>
      </c>
      <c r="B1378">
        <v>93.41</v>
      </c>
    </row>
    <row r="1379" spans="1:2" hidden="1">
      <c r="A1379" s="54">
        <v>41920</v>
      </c>
      <c r="B1379">
        <v>93.49</v>
      </c>
    </row>
    <row r="1380" spans="1:2" hidden="1">
      <c r="A1380" s="54">
        <v>41921</v>
      </c>
      <c r="B1380">
        <v>93.58</v>
      </c>
    </row>
    <row r="1381" spans="1:2" hidden="1">
      <c r="A1381" s="54">
        <v>41922</v>
      </c>
      <c r="B1381">
        <v>93.67</v>
      </c>
    </row>
    <row r="1382" spans="1:2" hidden="1">
      <c r="A1382" s="54">
        <v>41923</v>
      </c>
      <c r="B1382">
        <v>93.85</v>
      </c>
    </row>
    <row r="1383" spans="1:2" hidden="1">
      <c r="A1383" s="54">
        <v>41924</v>
      </c>
      <c r="B1383">
        <v>94.04</v>
      </c>
    </row>
    <row r="1384" spans="1:2" hidden="1">
      <c r="A1384" s="54">
        <v>41925</v>
      </c>
      <c r="B1384">
        <v>94.15</v>
      </c>
    </row>
    <row r="1385" spans="1:2" hidden="1">
      <c r="A1385" s="54">
        <v>41926</v>
      </c>
      <c r="B1385">
        <v>94.23</v>
      </c>
    </row>
    <row r="1386" spans="1:2" hidden="1">
      <c r="A1386" s="54">
        <v>41927</v>
      </c>
      <c r="B1386">
        <v>94.3</v>
      </c>
    </row>
    <row r="1387" spans="1:2" hidden="1">
      <c r="A1387" s="54">
        <v>41928</v>
      </c>
      <c r="B1387">
        <v>94.4</v>
      </c>
    </row>
    <row r="1388" spans="1:2" hidden="1">
      <c r="A1388" s="54">
        <v>41929</v>
      </c>
      <c r="B1388">
        <v>94.5</v>
      </c>
    </row>
    <row r="1389" spans="1:2" hidden="1">
      <c r="A1389" s="54">
        <v>41930</v>
      </c>
      <c r="B1389">
        <v>94.68</v>
      </c>
    </row>
    <row r="1390" spans="1:2" hidden="1">
      <c r="A1390" s="54">
        <v>41931</v>
      </c>
      <c r="B1390">
        <v>94.88</v>
      </c>
    </row>
    <row r="1391" spans="1:2" hidden="1">
      <c r="A1391" s="54">
        <v>41932</v>
      </c>
      <c r="B1391">
        <v>94.99</v>
      </c>
    </row>
    <row r="1392" spans="1:2" hidden="1">
      <c r="A1392" s="54">
        <v>41933</v>
      </c>
      <c r="B1392">
        <v>95.05</v>
      </c>
    </row>
    <row r="1393" spans="1:2" hidden="1">
      <c r="A1393" s="54">
        <v>41934</v>
      </c>
      <c r="B1393">
        <v>95.03</v>
      </c>
    </row>
    <row r="1394" spans="1:2" hidden="1">
      <c r="A1394" s="54">
        <v>41935</v>
      </c>
      <c r="B1394">
        <v>94.97</v>
      </c>
    </row>
    <row r="1395" spans="1:2" hidden="1">
      <c r="A1395" s="54">
        <v>41936</v>
      </c>
      <c r="B1395">
        <v>94.95</v>
      </c>
    </row>
    <row r="1396" spans="1:2" hidden="1">
      <c r="A1396" s="54">
        <v>41937</v>
      </c>
      <c r="B1396">
        <v>95</v>
      </c>
    </row>
    <row r="1397" spans="1:2" hidden="1">
      <c r="A1397" s="54">
        <v>41938</v>
      </c>
      <c r="B1397">
        <v>95.05</v>
      </c>
    </row>
    <row r="1398" spans="1:2" hidden="1">
      <c r="A1398" s="54">
        <v>41939</v>
      </c>
      <c r="B1398">
        <v>95</v>
      </c>
    </row>
    <row r="1399" spans="1:2" hidden="1">
      <c r="A1399" s="54">
        <v>41940</v>
      </c>
      <c r="B1399">
        <v>94.87</v>
      </c>
    </row>
    <row r="1400" spans="1:2" hidden="1">
      <c r="A1400" s="54">
        <v>41941</v>
      </c>
      <c r="B1400">
        <v>94.7</v>
      </c>
    </row>
    <row r="1401" spans="1:2" hidden="1">
      <c r="A1401" s="54">
        <v>41942</v>
      </c>
      <c r="B1401">
        <v>94.57</v>
      </c>
    </row>
    <row r="1402" spans="1:2" hidden="1">
      <c r="A1402" s="54">
        <v>41943</v>
      </c>
      <c r="B1402">
        <v>94.94</v>
      </c>
    </row>
    <row r="1403" spans="1:2" hidden="1">
      <c r="A1403" s="54">
        <v>41944</v>
      </c>
      <c r="B1403">
        <v>94.97</v>
      </c>
    </row>
    <row r="1404" spans="1:2" hidden="1">
      <c r="A1404" s="54">
        <v>41945</v>
      </c>
      <c r="B1404">
        <v>95.01</v>
      </c>
    </row>
    <row r="1405" spans="1:2" hidden="1">
      <c r="A1405" s="54">
        <v>41946</v>
      </c>
      <c r="B1405">
        <v>94.94</v>
      </c>
    </row>
    <row r="1406" spans="1:2" hidden="1">
      <c r="A1406" s="54">
        <v>41947</v>
      </c>
      <c r="B1406">
        <v>94.84</v>
      </c>
    </row>
    <row r="1407" spans="1:2" hidden="1">
      <c r="A1407" s="54">
        <v>41948</v>
      </c>
      <c r="B1407">
        <v>94.7</v>
      </c>
    </row>
    <row r="1408" spans="1:2" hidden="1">
      <c r="A1408" s="54">
        <v>41949</v>
      </c>
      <c r="B1408">
        <v>94.54</v>
      </c>
    </row>
    <row r="1409" spans="1:2" hidden="1">
      <c r="A1409" s="54">
        <v>41950</v>
      </c>
      <c r="B1409">
        <v>94.45</v>
      </c>
    </row>
    <row r="1410" spans="1:2" hidden="1">
      <c r="A1410" s="54">
        <v>41951</v>
      </c>
      <c r="B1410">
        <v>94.42</v>
      </c>
    </row>
    <row r="1411" spans="1:2" hidden="1">
      <c r="A1411" s="54">
        <v>41952</v>
      </c>
      <c r="B1411">
        <v>94.39</v>
      </c>
    </row>
    <row r="1412" spans="1:2" hidden="1">
      <c r="A1412" s="54">
        <v>41953</v>
      </c>
      <c r="B1412">
        <v>94.25</v>
      </c>
    </row>
    <row r="1413" spans="1:2" hidden="1">
      <c r="A1413" s="54">
        <v>41954</v>
      </c>
      <c r="B1413">
        <v>94.15</v>
      </c>
    </row>
    <row r="1414" spans="1:2" hidden="1">
      <c r="A1414" s="54">
        <v>41955</v>
      </c>
      <c r="B1414">
        <v>94.02</v>
      </c>
    </row>
    <row r="1415" spans="1:2" hidden="1">
      <c r="A1415" s="54">
        <v>41956</v>
      </c>
      <c r="B1415">
        <v>93.9</v>
      </c>
    </row>
    <row r="1416" spans="1:2" hidden="1">
      <c r="A1416" s="54">
        <v>41957</v>
      </c>
      <c r="B1416">
        <v>93.82</v>
      </c>
    </row>
    <row r="1417" spans="1:2" hidden="1">
      <c r="A1417" s="54">
        <v>41958</v>
      </c>
      <c r="B1417">
        <v>93.79</v>
      </c>
    </row>
    <row r="1418" spans="1:2" hidden="1">
      <c r="A1418" s="54">
        <v>41959</v>
      </c>
      <c r="B1418">
        <v>93.74</v>
      </c>
    </row>
    <row r="1419" spans="1:2" hidden="1">
      <c r="A1419" s="54">
        <v>41960</v>
      </c>
      <c r="B1419">
        <v>93.56</v>
      </c>
    </row>
    <row r="1420" spans="1:2" hidden="1">
      <c r="A1420" s="54">
        <v>41961</v>
      </c>
      <c r="B1420">
        <v>93.34</v>
      </c>
    </row>
    <row r="1421" spans="1:2" hidden="1">
      <c r="A1421" s="54">
        <v>41962</v>
      </c>
      <c r="B1421">
        <v>93.09</v>
      </c>
    </row>
    <row r="1422" spans="1:2" hidden="1">
      <c r="A1422" s="54">
        <v>41963</v>
      </c>
      <c r="B1422">
        <v>92.8</v>
      </c>
    </row>
    <row r="1423" spans="1:2" hidden="1">
      <c r="A1423" s="54">
        <v>41964</v>
      </c>
      <c r="B1423">
        <v>92.51</v>
      </c>
    </row>
    <row r="1424" spans="1:2" hidden="1">
      <c r="A1424" s="54">
        <v>41965</v>
      </c>
      <c r="B1424">
        <v>92.34</v>
      </c>
    </row>
    <row r="1425" spans="1:2" hidden="1">
      <c r="A1425" s="54">
        <v>41966</v>
      </c>
      <c r="B1425">
        <v>92.22</v>
      </c>
    </row>
    <row r="1426" spans="1:2" hidden="1">
      <c r="A1426" s="54">
        <v>41967</v>
      </c>
      <c r="B1426">
        <v>91.93</v>
      </c>
    </row>
    <row r="1427" spans="1:2" hidden="1">
      <c r="A1427" s="54">
        <v>41968</v>
      </c>
      <c r="B1427">
        <v>91.56</v>
      </c>
    </row>
    <row r="1428" spans="1:2" hidden="1">
      <c r="A1428" s="54">
        <v>41969</v>
      </c>
      <c r="B1428">
        <v>91.16</v>
      </c>
    </row>
    <row r="1429" spans="1:2" hidden="1">
      <c r="A1429" s="54">
        <v>41970</v>
      </c>
      <c r="B1429">
        <v>90.81</v>
      </c>
    </row>
    <row r="1430" spans="1:2" hidden="1">
      <c r="A1430" s="54">
        <v>41971</v>
      </c>
      <c r="B1430">
        <v>90.5</v>
      </c>
    </row>
    <row r="1431" spans="1:2" hidden="1">
      <c r="A1431" s="54">
        <v>41972</v>
      </c>
      <c r="B1431">
        <v>90.24</v>
      </c>
    </row>
    <row r="1432" spans="1:2" hidden="1">
      <c r="A1432" s="54">
        <v>41973</v>
      </c>
      <c r="B1432">
        <v>89.99</v>
      </c>
    </row>
    <row r="1433" spans="1:2" hidden="1">
      <c r="A1433" s="54">
        <v>41974</v>
      </c>
      <c r="B1433">
        <v>89.62</v>
      </c>
    </row>
    <row r="1434" spans="1:2" hidden="1">
      <c r="A1434" s="54">
        <v>41975</v>
      </c>
      <c r="B1434">
        <v>89.09</v>
      </c>
    </row>
    <row r="1435" spans="1:2" hidden="1">
      <c r="A1435" s="54">
        <v>41976</v>
      </c>
      <c r="B1435">
        <v>88.52</v>
      </c>
    </row>
    <row r="1436" spans="1:2" hidden="1">
      <c r="A1436" s="54">
        <v>41977</v>
      </c>
      <c r="B1436">
        <v>87.96</v>
      </c>
    </row>
    <row r="1437" spans="1:2" hidden="1">
      <c r="A1437" s="54">
        <v>41978</v>
      </c>
      <c r="B1437">
        <v>87.47</v>
      </c>
    </row>
    <row r="1438" spans="1:2" hidden="1">
      <c r="A1438" s="54">
        <v>41979</v>
      </c>
      <c r="B1438">
        <v>87.14</v>
      </c>
    </row>
    <row r="1439" spans="1:2" hidden="1">
      <c r="A1439" s="54">
        <v>41980</v>
      </c>
      <c r="B1439">
        <v>86.8</v>
      </c>
    </row>
    <row r="1440" spans="1:2" hidden="1">
      <c r="A1440" s="54">
        <v>41981</v>
      </c>
      <c r="B1440">
        <v>86.34</v>
      </c>
    </row>
    <row r="1441" spans="1:2" hidden="1">
      <c r="A1441" s="54">
        <v>41982</v>
      </c>
      <c r="B1441">
        <v>85.77</v>
      </c>
    </row>
    <row r="1442" spans="1:2" hidden="1">
      <c r="A1442" s="54">
        <v>41983</v>
      </c>
      <c r="B1442">
        <v>85.22</v>
      </c>
    </row>
    <row r="1443" spans="1:2" hidden="1">
      <c r="A1443" s="54">
        <v>41984</v>
      </c>
      <c r="B1443">
        <v>84.67</v>
      </c>
    </row>
    <row r="1444" spans="1:2" hidden="1">
      <c r="A1444" s="54">
        <v>41985</v>
      </c>
      <c r="B1444">
        <v>84.19</v>
      </c>
    </row>
    <row r="1445" spans="1:2" hidden="1">
      <c r="A1445" s="54">
        <v>41986</v>
      </c>
      <c r="B1445">
        <v>83.82</v>
      </c>
    </row>
    <row r="1446" spans="1:2" hidden="1">
      <c r="A1446" s="54">
        <v>41987</v>
      </c>
      <c r="B1446">
        <v>83.47</v>
      </c>
    </row>
    <row r="1447" spans="1:2" hidden="1">
      <c r="A1447" s="54">
        <v>41988</v>
      </c>
      <c r="B1447">
        <v>82.96</v>
      </c>
    </row>
    <row r="1448" spans="1:2" hidden="1">
      <c r="A1448" s="54">
        <v>41989</v>
      </c>
      <c r="B1448">
        <v>82.5</v>
      </c>
    </row>
    <row r="1449" spans="1:2" hidden="1">
      <c r="A1449" s="54">
        <v>41990</v>
      </c>
      <c r="B1449">
        <v>82.03</v>
      </c>
    </row>
    <row r="1450" spans="1:2" hidden="1">
      <c r="A1450" s="54">
        <v>41991</v>
      </c>
      <c r="B1450">
        <v>81.67</v>
      </c>
    </row>
    <row r="1451" spans="1:2" hidden="1">
      <c r="A1451" s="54">
        <v>41992</v>
      </c>
      <c r="B1451">
        <v>81.34</v>
      </c>
    </row>
    <row r="1452" spans="1:2" hidden="1">
      <c r="A1452" s="54">
        <v>41993</v>
      </c>
      <c r="B1452">
        <v>81.02</v>
      </c>
    </row>
    <row r="1453" spans="1:2" hidden="1">
      <c r="A1453" s="54">
        <v>41994</v>
      </c>
      <c r="B1453">
        <v>80.709999999999994</v>
      </c>
    </row>
    <row r="1454" spans="1:2" hidden="1">
      <c r="A1454" s="54">
        <v>41995</v>
      </c>
      <c r="B1454">
        <v>80.34</v>
      </c>
    </row>
    <row r="1455" spans="1:2" hidden="1">
      <c r="A1455" s="54">
        <v>41996</v>
      </c>
      <c r="B1455">
        <v>80.06</v>
      </c>
    </row>
    <row r="1456" spans="1:2" hidden="1">
      <c r="A1456" s="54">
        <v>41997</v>
      </c>
      <c r="B1456">
        <v>79.84</v>
      </c>
    </row>
    <row r="1457" spans="1:2" hidden="1">
      <c r="A1457" s="54">
        <v>41998</v>
      </c>
      <c r="B1457">
        <v>79.61</v>
      </c>
    </row>
    <row r="1458" spans="1:2" hidden="1">
      <c r="A1458" s="54">
        <v>41999</v>
      </c>
      <c r="B1458">
        <v>79.28</v>
      </c>
    </row>
    <row r="1459" spans="1:2" hidden="1">
      <c r="A1459" s="54">
        <v>42000</v>
      </c>
      <c r="B1459">
        <v>78.819999999999993</v>
      </c>
    </row>
    <row r="1460" spans="1:2" hidden="1">
      <c r="A1460" s="54">
        <v>42001</v>
      </c>
      <c r="B1460">
        <v>78.25</v>
      </c>
    </row>
    <row r="1461" spans="1:2" hidden="1">
      <c r="A1461" s="54">
        <v>42002</v>
      </c>
      <c r="B1461">
        <v>77.540000000000006</v>
      </c>
    </row>
    <row r="1462" spans="1:2" hidden="1">
      <c r="A1462" s="54">
        <v>42003</v>
      </c>
      <c r="B1462">
        <v>76.89</v>
      </c>
    </row>
    <row r="1463" spans="1:2" hidden="1">
      <c r="A1463" s="54">
        <v>42004</v>
      </c>
      <c r="B1463">
        <v>76.260000000000005</v>
      </c>
    </row>
    <row r="1464" spans="1:2" hidden="1">
      <c r="A1464" s="54">
        <v>42005</v>
      </c>
      <c r="B1464">
        <v>73.97</v>
      </c>
    </row>
    <row r="1465" spans="1:2" hidden="1">
      <c r="A1465" s="54">
        <v>42006</v>
      </c>
      <c r="B1465">
        <v>73.48</v>
      </c>
    </row>
    <row r="1466" spans="1:2" hidden="1">
      <c r="A1466" s="54">
        <v>42007</v>
      </c>
      <c r="B1466">
        <v>73.069999999999993</v>
      </c>
    </row>
    <row r="1467" spans="1:2" hidden="1">
      <c r="A1467" s="54">
        <v>42008</v>
      </c>
      <c r="B1467">
        <v>72.64</v>
      </c>
    </row>
    <row r="1468" spans="1:2" hidden="1">
      <c r="A1468" s="54">
        <v>42009</v>
      </c>
      <c r="B1468">
        <v>72.05</v>
      </c>
    </row>
    <row r="1469" spans="1:2" hidden="1">
      <c r="A1469" s="54">
        <v>42010</v>
      </c>
      <c r="B1469">
        <v>71.45</v>
      </c>
    </row>
    <row r="1470" spans="1:2" hidden="1">
      <c r="A1470" s="54">
        <v>42011</v>
      </c>
      <c r="B1470">
        <v>70.819999999999993</v>
      </c>
    </row>
    <row r="1471" spans="1:2" hidden="1">
      <c r="A1471" s="54">
        <v>42012</v>
      </c>
      <c r="B1471">
        <v>70.25</v>
      </c>
    </row>
    <row r="1472" spans="1:2" hidden="1">
      <c r="A1472" s="54">
        <v>42013</v>
      </c>
      <c r="B1472">
        <v>69.81</v>
      </c>
    </row>
    <row r="1473" spans="1:2" hidden="1">
      <c r="A1473" s="54">
        <v>42014</v>
      </c>
      <c r="B1473">
        <v>69.510000000000005</v>
      </c>
    </row>
    <row r="1474" spans="1:2" hidden="1">
      <c r="A1474" s="54">
        <v>42015</v>
      </c>
      <c r="B1474">
        <v>69.12</v>
      </c>
    </row>
    <row r="1475" spans="1:2" hidden="1">
      <c r="A1475" s="54">
        <v>42016</v>
      </c>
      <c r="B1475">
        <v>68.62</v>
      </c>
    </row>
    <row r="1476" spans="1:2" hidden="1">
      <c r="A1476" s="54">
        <v>42017</v>
      </c>
      <c r="B1476">
        <v>68.13</v>
      </c>
    </row>
    <row r="1477" spans="1:2" hidden="1">
      <c r="A1477" s="54">
        <v>42018</v>
      </c>
      <c r="B1477">
        <v>67.540000000000006</v>
      </c>
    </row>
    <row r="1478" spans="1:2" hidden="1">
      <c r="A1478" s="54">
        <v>42019</v>
      </c>
      <c r="B1478">
        <v>67.02</v>
      </c>
    </row>
    <row r="1479" spans="1:2" hidden="1">
      <c r="A1479" s="54">
        <v>42020</v>
      </c>
      <c r="B1479">
        <v>66.45</v>
      </c>
    </row>
    <row r="1480" spans="1:2" hidden="1">
      <c r="A1480" s="54">
        <v>42021</v>
      </c>
      <c r="B1480">
        <v>65.94</v>
      </c>
    </row>
    <row r="1481" spans="1:2" hidden="1">
      <c r="A1481" s="54">
        <v>42022</v>
      </c>
      <c r="B1481">
        <v>65.41</v>
      </c>
    </row>
    <row r="1482" spans="1:2" hidden="1">
      <c r="A1482" s="54">
        <v>42023</v>
      </c>
      <c r="B1482">
        <v>64.69</v>
      </c>
    </row>
    <row r="1483" spans="1:2" hidden="1">
      <c r="A1483" s="54">
        <v>42024</v>
      </c>
      <c r="B1483">
        <v>63.95</v>
      </c>
    </row>
    <row r="1484" spans="1:2" hidden="1">
      <c r="A1484" s="54">
        <v>42025</v>
      </c>
      <c r="B1484">
        <v>63.22</v>
      </c>
    </row>
    <row r="1485" spans="1:2" hidden="1">
      <c r="A1485" s="54">
        <v>42026</v>
      </c>
      <c r="B1485">
        <v>62.46</v>
      </c>
    </row>
    <row r="1486" spans="1:2" hidden="1">
      <c r="A1486" s="54">
        <v>42027</v>
      </c>
      <c r="B1486">
        <v>61.7</v>
      </c>
    </row>
    <row r="1487" spans="1:2" hidden="1">
      <c r="A1487" s="54">
        <v>42028</v>
      </c>
      <c r="B1487">
        <v>61.05</v>
      </c>
    </row>
    <row r="1488" spans="1:2" hidden="1">
      <c r="A1488" s="54">
        <v>42029</v>
      </c>
      <c r="B1488">
        <v>60.43</v>
      </c>
    </row>
    <row r="1489" spans="1:2" hidden="1">
      <c r="A1489" s="54">
        <v>42030</v>
      </c>
      <c r="B1489">
        <v>59.72</v>
      </c>
    </row>
    <row r="1490" spans="1:2" hidden="1">
      <c r="A1490" s="54">
        <v>42031</v>
      </c>
      <c r="B1490">
        <v>59</v>
      </c>
    </row>
    <row r="1491" spans="1:2" hidden="1">
      <c r="A1491" s="54">
        <v>42032</v>
      </c>
      <c r="B1491">
        <v>58.28</v>
      </c>
    </row>
    <row r="1492" spans="1:2" hidden="1">
      <c r="A1492" s="54">
        <v>42033</v>
      </c>
      <c r="B1492">
        <v>57.52</v>
      </c>
    </row>
    <row r="1493" spans="1:2" hidden="1">
      <c r="A1493" s="54">
        <v>42034</v>
      </c>
      <c r="B1493">
        <v>56.77</v>
      </c>
    </row>
    <row r="1494" spans="1:2" hidden="1">
      <c r="A1494" s="54">
        <v>42035</v>
      </c>
      <c r="B1494">
        <v>56.15</v>
      </c>
    </row>
    <row r="1495" spans="1:2" hidden="1">
      <c r="A1495" s="54">
        <v>42036</v>
      </c>
      <c r="B1495">
        <v>55.51</v>
      </c>
    </row>
    <row r="1496" spans="1:2" hidden="1">
      <c r="A1496" s="54">
        <v>42037</v>
      </c>
      <c r="B1496">
        <v>54.7</v>
      </c>
    </row>
    <row r="1497" spans="1:2" hidden="1">
      <c r="A1497" s="54">
        <v>42038</v>
      </c>
      <c r="B1497">
        <v>53.84</v>
      </c>
    </row>
    <row r="1498" spans="1:2" hidden="1">
      <c r="A1498" s="54">
        <v>42039</v>
      </c>
      <c r="B1498">
        <v>52.99</v>
      </c>
    </row>
    <row r="1499" spans="1:2" hidden="1">
      <c r="A1499" s="54">
        <v>42040</v>
      </c>
      <c r="B1499">
        <v>52.14</v>
      </c>
    </row>
    <row r="1500" spans="1:2" hidden="1">
      <c r="A1500" s="54">
        <v>42041</v>
      </c>
      <c r="B1500">
        <v>51.28</v>
      </c>
    </row>
    <row r="1501" spans="1:2" hidden="1">
      <c r="A1501" s="54">
        <v>42042</v>
      </c>
      <c r="B1501">
        <v>50.49</v>
      </c>
    </row>
    <row r="1502" spans="1:2" hidden="1">
      <c r="A1502" s="54">
        <v>42043</v>
      </c>
      <c r="B1502">
        <v>49.78</v>
      </c>
    </row>
    <row r="1503" spans="1:2" hidden="1">
      <c r="A1503" s="54">
        <v>42044</v>
      </c>
      <c r="B1503">
        <v>48.99</v>
      </c>
    </row>
    <row r="1504" spans="1:2" hidden="1">
      <c r="A1504" s="54">
        <v>42045</v>
      </c>
      <c r="B1504">
        <v>48.25</v>
      </c>
    </row>
    <row r="1505" spans="1:2" hidden="1">
      <c r="A1505" s="54">
        <v>42046</v>
      </c>
      <c r="B1505">
        <v>47.5</v>
      </c>
    </row>
    <row r="1506" spans="1:2" hidden="1">
      <c r="A1506" s="54">
        <v>42047</v>
      </c>
      <c r="B1506">
        <v>46.75</v>
      </c>
    </row>
    <row r="1507" spans="1:2" hidden="1">
      <c r="A1507" s="54">
        <v>42048</v>
      </c>
      <c r="B1507">
        <v>46.08</v>
      </c>
    </row>
    <row r="1508" spans="1:2" hidden="1">
      <c r="A1508" s="54">
        <v>42049</v>
      </c>
      <c r="B1508">
        <v>45.51</v>
      </c>
    </row>
    <row r="1509" spans="1:2" hidden="1">
      <c r="A1509" s="54">
        <v>42050</v>
      </c>
      <c r="B1509">
        <v>44.98</v>
      </c>
    </row>
    <row r="1510" spans="1:2" hidden="1">
      <c r="A1510" s="54">
        <v>42051</v>
      </c>
      <c r="B1510">
        <v>44.29</v>
      </c>
    </row>
    <row r="1511" spans="1:2" hidden="1">
      <c r="A1511" s="54">
        <v>42052</v>
      </c>
      <c r="B1511">
        <v>43.6</v>
      </c>
    </row>
    <row r="1512" spans="1:2" hidden="1">
      <c r="A1512" s="54">
        <v>42053</v>
      </c>
      <c r="B1512">
        <v>42.87</v>
      </c>
    </row>
    <row r="1513" spans="1:2" hidden="1">
      <c r="A1513" s="54">
        <v>42054</v>
      </c>
      <c r="B1513">
        <v>42.17</v>
      </c>
    </row>
    <row r="1514" spans="1:2" hidden="1">
      <c r="A1514" s="54">
        <v>42055</v>
      </c>
      <c r="B1514">
        <v>41.49</v>
      </c>
    </row>
    <row r="1515" spans="1:2" hidden="1">
      <c r="A1515" s="54">
        <v>42056</v>
      </c>
      <c r="B1515">
        <v>40.9</v>
      </c>
    </row>
    <row r="1516" spans="1:2" hidden="1">
      <c r="A1516" s="54">
        <v>42057</v>
      </c>
      <c r="B1516">
        <v>40.369999999999997</v>
      </c>
    </row>
    <row r="1517" spans="1:2" hidden="1">
      <c r="A1517" s="54">
        <v>42058</v>
      </c>
      <c r="B1517">
        <v>39.79</v>
      </c>
    </row>
    <row r="1518" spans="1:2" hidden="1">
      <c r="A1518" s="54">
        <v>42059</v>
      </c>
      <c r="B1518">
        <v>39.200000000000003</v>
      </c>
    </row>
    <row r="1519" spans="1:2" hidden="1">
      <c r="A1519" s="54">
        <v>42060</v>
      </c>
      <c r="B1519">
        <v>38.630000000000003</v>
      </c>
    </row>
    <row r="1520" spans="1:2" hidden="1">
      <c r="A1520" s="54">
        <v>42061</v>
      </c>
      <c r="B1520">
        <v>38.1</v>
      </c>
    </row>
    <row r="1521" spans="1:2" hidden="1">
      <c r="A1521" s="54">
        <v>42062</v>
      </c>
      <c r="B1521">
        <v>37.57</v>
      </c>
    </row>
    <row r="1522" spans="1:2" hidden="1">
      <c r="A1522" s="54">
        <v>42063</v>
      </c>
      <c r="B1522">
        <v>37.090000000000003</v>
      </c>
    </row>
    <row r="1523" spans="1:2" hidden="1">
      <c r="A1523" s="54">
        <v>42064</v>
      </c>
      <c r="B1523">
        <v>36.76</v>
      </c>
    </row>
    <row r="1524" spans="1:2" hidden="1">
      <c r="A1524" s="54">
        <v>42065</v>
      </c>
      <c r="B1524">
        <v>36.31</v>
      </c>
    </row>
    <row r="1525" spans="1:2" hidden="1">
      <c r="A1525" s="54">
        <v>42066</v>
      </c>
      <c r="B1525">
        <v>35.79</v>
      </c>
    </row>
    <row r="1526" spans="1:2" hidden="1">
      <c r="A1526" s="54">
        <v>42067</v>
      </c>
      <c r="B1526">
        <v>35.26</v>
      </c>
    </row>
    <row r="1527" spans="1:2" hidden="1">
      <c r="A1527" s="54">
        <v>42068</v>
      </c>
      <c r="B1527">
        <v>34.75</v>
      </c>
    </row>
    <row r="1528" spans="1:2" hidden="1">
      <c r="A1528" s="54">
        <v>42069</v>
      </c>
      <c r="B1528">
        <v>34.36</v>
      </c>
    </row>
    <row r="1529" spans="1:2" hidden="1">
      <c r="A1529" s="54">
        <v>42070</v>
      </c>
      <c r="B1529">
        <v>34.1</v>
      </c>
    </row>
    <row r="1530" spans="1:2" hidden="1">
      <c r="A1530" s="54">
        <v>42071</v>
      </c>
      <c r="B1530">
        <v>33.9</v>
      </c>
    </row>
    <row r="1531" spans="1:2" hidden="1">
      <c r="A1531" s="54">
        <v>42072</v>
      </c>
      <c r="B1531">
        <v>33.6</v>
      </c>
    </row>
    <row r="1532" spans="1:2" hidden="1">
      <c r="A1532" s="54">
        <v>42073</v>
      </c>
      <c r="B1532">
        <v>33.340000000000003</v>
      </c>
    </row>
    <row r="1533" spans="1:2" hidden="1">
      <c r="A1533" s="54">
        <v>42074</v>
      </c>
      <c r="B1533">
        <v>33.06</v>
      </c>
    </row>
    <row r="1534" spans="1:2" hidden="1">
      <c r="A1534" s="54">
        <v>42075</v>
      </c>
      <c r="B1534">
        <v>32.75</v>
      </c>
    </row>
    <row r="1535" spans="1:2" hidden="1">
      <c r="A1535" s="54">
        <v>42076</v>
      </c>
      <c r="B1535">
        <v>32.43</v>
      </c>
    </row>
    <row r="1536" spans="1:2" hidden="1">
      <c r="A1536" s="54">
        <v>42077</v>
      </c>
      <c r="B1536">
        <v>32.130000000000003</v>
      </c>
    </row>
    <row r="1537" spans="1:2" hidden="1">
      <c r="A1537" s="54">
        <v>42078</v>
      </c>
      <c r="B1537">
        <v>31.84</v>
      </c>
    </row>
    <row r="1538" spans="1:2" hidden="1">
      <c r="A1538" s="54">
        <v>42079</v>
      </c>
      <c r="B1538">
        <v>31.52</v>
      </c>
    </row>
    <row r="1539" spans="1:2" hidden="1">
      <c r="A1539" s="54">
        <v>42080</v>
      </c>
      <c r="B1539">
        <v>31.27</v>
      </c>
    </row>
    <row r="1540" spans="1:2" hidden="1">
      <c r="A1540" s="54">
        <v>42081</v>
      </c>
      <c r="B1540">
        <v>31.02</v>
      </c>
    </row>
    <row r="1541" spans="1:2" hidden="1">
      <c r="A1541" s="54">
        <v>42082</v>
      </c>
      <c r="B1541">
        <v>30.76</v>
      </c>
    </row>
    <row r="1542" spans="1:2" hidden="1">
      <c r="A1542" s="54">
        <v>42083</v>
      </c>
      <c r="B1542">
        <v>30.48</v>
      </c>
    </row>
    <row r="1543" spans="1:2" hidden="1">
      <c r="A1543" s="54">
        <v>42084</v>
      </c>
      <c r="B1543">
        <v>30.26</v>
      </c>
    </row>
    <row r="1544" spans="1:2" hidden="1">
      <c r="A1544" s="54">
        <v>42085</v>
      </c>
      <c r="B1544">
        <v>30.01</v>
      </c>
    </row>
    <row r="1545" spans="1:2" hidden="1">
      <c r="A1545" s="54">
        <v>42086</v>
      </c>
      <c r="B1545">
        <v>29.7</v>
      </c>
    </row>
    <row r="1546" spans="1:2" hidden="1">
      <c r="A1546" s="54">
        <v>42087</v>
      </c>
      <c r="B1546">
        <v>29.43</v>
      </c>
    </row>
    <row r="1547" spans="1:2" hidden="1">
      <c r="A1547" s="54">
        <v>42088</v>
      </c>
      <c r="B1547">
        <v>29.15</v>
      </c>
    </row>
    <row r="1548" spans="1:2" hidden="1">
      <c r="A1548" s="54">
        <v>42089</v>
      </c>
      <c r="B1548">
        <v>28.89</v>
      </c>
    </row>
    <row r="1549" spans="1:2" hidden="1">
      <c r="A1549" s="54">
        <v>42090</v>
      </c>
      <c r="B1549">
        <v>28.66</v>
      </c>
    </row>
    <row r="1550" spans="1:2" hidden="1">
      <c r="A1550" s="54">
        <v>42091</v>
      </c>
      <c r="B1550">
        <v>28.56</v>
      </c>
    </row>
    <row r="1551" spans="1:2" hidden="1">
      <c r="A1551" s="54">
        <v>42092</v>
      </c>
      <c r="B1551">
        <v>28.51</v>
      </c>
    </row>
    <row r="1552" spans="1:2" hidden="1">
      <c r="A1552" s="54">
        <v>42093</v>
      </c>
      <c r="B1552">
        <v>28.34</v>
      </c>
    </row>
    <row r="1553" spans="1:12" hidden="1">
      <c r="A1553" s="54">
        <v>42094</v>
      </c>
      <c r="B1553">
        <v>28.14</v>
      </c>
    </row>
    <row r="1554" spans="1:12">
      <c r="A1554" s="54">
        <v>42095</v>
      </c>
      <c r="B1554">
        <v>27.94</v>
      </c>
      <c r="D1554" s="205">
        <v>42095</v>
      </c>
      <c r="E1554" s="10">
        <f>B4111</f>
        <v>26.66</v>
      </c>
      <c r="F1554" s="10">
        <f>B3746</f>
        <v>30.62</v>
      </c>
      <c r="G1554" s="10">
        <f>B3381</f>
        <v>54.12</v>
      </c>
      <c r="H1554" s="10">
        <f>B3015</f>
        <v>41.06</v>
      </c>
      <c r="I1554" s="10">
        <f>B2650</f>
        <v>18.559999999999999</v>
      </c>
      <c r="J1554" s="10">
        <f>B2285</f>
        <v>26.09</v>
      </c>
      <c r="K1554" s="10">
        <f>B1920</f>
        <v>34.880000000000003</v>
      </c>
      <c r="L1554" s="10">
        <f>B1554</f>
        <v>27.94</v>
      </c>
    </row>
    <row r="1555" spans="1:12">
      <c r="A1555" s="54">
        <v>42096</v>
      </c>
      <c r="B1555">
        <v>27.76</v>
      </c>
      <c r="D1555" s="205">
        <v>42096</v>
      </c>
      <c r="E1555" s="10">
        <f t="shared" ref="E1555:E1618" si="0">B4112</f>
        <v>26.47</v>
      </c>
      <c r="F1555" s="10">
        <f t="shared" ref="F1555:F1618" si="1">B3747</f>
        <v>30.8</v>
      </c>
      <c r="G1555" s="10">
        <f t="shared" ref="G1555:G1618" si="2">B3382</f>
        <v>54.05</v>
      </c>
      <c r="H1555" s="10">
        <f t="shared" ref="H1555:H1618" si="3">B3016</f>
        <v>43.21</v>
      </c>
      <c r="I1555" s="10">
        <f t="shared" ref="I1555:I1618" si="4">B2651</f>
        <v>18.579999999999998</v>
      </c>
      <c r="J1555" s="10">
        <f t="shared" ref="J1555:J1618" si="5">B2286</f>
        <v>26.36</v>
      </c>
      <c r="K1555" s="10">
        <f t="shared" ref="K1555:K1618" si="6">B1921</f>
        <v>35.01</v>
      </c>
      <c r="L1555" s="10">
        <f t="shared" ref="L1555:L1618" si="7">B1555</f>
        <v>27.76</v>
      </c>
    </row>
    <row r="1556" spans="1:12">
      <c r="A1556" s="54">
        <v>42097</v>
      </c>
      <c r="B1556">
        <v>27.67</v>
      </c>
      <c r="D1556" s="205">
        <v>42097</v>
      </c>
      <c r="E1556" s="10">
        <f t="shared" si="0"/>
        <v>26.37</v>
      </c>
      <c r="F1556" s="10">
        <f t="shared" si="1"/>
        <v>31</v>
      </c>
      <c r="G1556" s="10">
        <f t="shared" si="2"/>
        <v>54.06</v>
      </c>
      <c r="H1556" s="10">
        <f t="shared" si="3"/>
        <v>43.44</v>
      </c>
      <c r="I1556" s="10">
        <f t="shared" si="4"/>
        <v>18.63</v>
      </c>
      <c r="J1556" s="10">
        <f t="shared" si="5"/>
        <v>26.49</v>
      </c>
      <c r="K1556" s="10">
        <f t="shared" si="6"/>
        <v>35.229999999999997</v>
      </c>
      <c r="L1556" s="10">
        <f t="shared" si="7"/>
        <v>27.67</v>
      </c>
    </row>
    <row r="1557" spans="1:12">
      <c r="A1557" s="54">
        <v>42098</v>
      </c>
      <c r="B1557">
        <v>27.63</v>
      </c>
      <c r="D1557" s="205">
        <v>42098</v>
      </c>
      <c r="E1557" s="10">
        <f t="shared" si="0"/>
        <v>26.28</v>
      </c>
      <c r="F1557" s="10">
        <f t="shared" si="1"/>
        <v>31.19</v>
      </c>
      <c r="G1557" s="10">
        <f t="shared" si="2"/>
        <v>54.21</v>
      </c>
      <c r="H1557" s="10">
        <f t="shared" si="3"/>
        <v>44.85</v>
      </c>
      <c r="I1557" s="10">
        <f t="shared" si="4"/>
        <v>18.8</v>
      </c>
      <c r="J1557" s="10">
        <f t="shared" si="5"/>
        <v>26.64</v>
      </c>
      <c r="K1557" s="10">
        <f t="shared" si="6"/>
        <v>35.380000000000003</v>
      </c>
      <c r="L1557" s="10">
        <f t="shared" si="7"/>
        <v>27.63</v>
      </c>
    </row>
    <row r="1558" spans="1:12">
      <c r="A1558" s="54">
        <v>42099</v>
      </c>
      <c r="B1558">
        <v>27.61</v>
      </c>
      <c r="D1558" s="205">
        <v>42099</v>
      </c>
      <c r="E1558" s="10">
        <f t="shared" si="0"/>
        <v>26.21</v>
      </c>
      <c r="F1558" s="10">
        <f t="shared" si="1"/>
        <v>31.28</v>
      </c>
      <c r="G1558" s="10">
        <f t="shared" si="2"/>
        <v>54.44</v>
      </c>
      <c r="H1558" s="10">
        <f t="shared" si="3"/>
        <v>43.36</v>
      </c>
      <c r="I1558" s="10">
        <f t="shared" si="4"/>
        <v>18.809999999999999</v>
      </c>
      <c r="J1558" s="10">
        <f t="shared" si="5"/>
        <v>26.79</v>
      </c>
      <c r="K1558" s="10">
        <f t="shared" si="6"/>
        <v>34.4</v>
      </c>
      <c r="L1558" s="10">
        <f t="shared" si="7"/>
        <v>27.61</v>
      </c>
    </row>
    <row r="1559" spans="1:12">
      <c r="A1559" s="54">
        <v>42100</v>
      </c>
      <c r="B1559">
        <v>27.59</v>
      </c>
      <c r="D1559" s="205">
        <v>42100</v>
      </c>
      <c r="E1559" s="10">
        <f t="shared" si="0"/>
        <v>26.33</v>
      </c>
      <c r="F1559" s="10">
        <f t="shared" si="1"/>
        <v>31.11</v>
      </c>
      <c r="G1559" s="10">
        <f t="shared" si="2"/>
        <v>54.71</v>
      </c>
      <c r="H1559" s="10">
        <f t="shared" si="3"/>
        <v>43.6</v>
      </c>
      <c r="I1559" s="10">
        <f t="shared" si="4"/>
        <v>18.920000000000002</v>
      </c>
      <c r="J1559" s="10">
        <f t="shared" si="5"/>
        <v>26.84</v>
      </c>
      <c r="K1559" s="10">
        <f t="shared" si="6"/>
        <v>34.520000000000003</v>
      </c>
      <c r="L1559" s="10">
        <f t="shared" si="7"/>
        <v>27.59</v>
      </c>
    </row>
    <row r="1560" spans="1:12">
      <c r="A1560" s="54">
        <v>42101</v>
      </c>
      <c r="B1560">
        <v>27.45</v>
      </c>
      <c r="D1560" s="205">
        <v>42101</v>
      </c>
      <c r="E1560" s="10">
        <f t="shared" si="0"/>
        <v>26.47</v>
      </c>
      <c r="F1560" s="10">
        <f t="shared" si="1"/>
        <v>30.83</v>
      </c>
      <c r="G1560" s="10">
        <f t="shared" si="2"/>
        <v>54.93</v>
      </c>
      <c r="H1560" s="10">
        <f t="shared" si="3"/>
        <v>43.89</v>
      </c>
      <c r="I1560" s="10">
        <f t="shared" si="4"/>
        <v>19.16</v>
      </c>
      <c r="J1560" s="10">
        <f t="shared" si="5"/>
        <v>26.96</v>
      </c>
      <c r="K1560" s="10">
        <f t="shared" si="6"/>
        <v>34.81</v>
      </c>
      <c r="L1560" s="10">
        <f t="shared" si="7"/>
        <v>27.45</v>
      </c>
    </row>
    <row r="1561" spans="1:12">
      <c r="A1561" s="54">
        <v>42102</v>
      </c>
      <c r="B1561">
        <v>27.34</v>
      </c>
      <c r="D1561" s="205">
        <v>42102</v>
      </c>
      <c r="E1561" s="10">
        <f t="shared" si="0"/>
        <v>26.65</v>
      </c>
      <c r="F1561" s="10">
        <f t="shared" si="1"/>
        <v>30.59</v>
      </c>
      <c r="G1561" s="10">
        <f t="shared" si="2"/>
        <v>55.2</v>
      </c>
      <c r="H1561" s="10">
        <f t="shared" si="3"/>
        <v>44.06</v>
      </c>
      <c r="I1561" s="10">
        <f t="shared" si="4"/>
        <v>19.46</v>
      </c>
      <c r="J1561" s="10">
        <f t="shared" si="5"/>
        <v>27.17</v>
      </c>
      <c r="K1561" s="10">
        <f t="shared" si="6"/>
        <v>34.880000000000003</v>
      </c>
      <c r="L1561" s="10">
        <f t="shared" si="7"/>
        <v>27.34</v>
      </c>
    </row>
    <row r="1562" spans="1:12">
      <c r="A1562" s="54">
        <v>42103</v>
      </c>
      <c r="B1562">
        <v>27.34</v>
      </c>
      <c r="D1562" s="205">
        <v>42103</v>
      </c>
      <c r="E1562" s="10">
        <f t="shared" si="0"/>
        <v>26.84</v>
      </c>
      <c r="F1562" s="10">
        <f t="shared" si="1"/>
        <v>30.44</v>
      </c>
      <c r="G1562" s="10">
        <f t="shared" si="2"/>
        <v>55.53</v>
      </c>
      <c r="H1562" s="10">
        <f t="shared" si="3"/>
        <v>44.19</v>
      </c>
      <c r="I1562" s="10">
        <f t="shared" si="4"/>
        <v>18.75</v>
      </c>
      <c r="J1562" s="10">
        <f t="shared" si="5"/>
        <v>27.47</v>
      </c>
      <c r="K1562" s="10">
        <f t="shared" si="6"/>
        <v>35.03</v>
      </c>
      <c r="L1562" s="10">
        <f t="shared" si="7"/>
        <v>27.34</v>
      </c>
    </row>
    <row r="1563" spans="1:12">
      <c r="A1563" s="54">
        <v>42104</v>
      </c>
      <c r="B1563">
        <v>27.35</v>
      </c>
      <c r="D1563" s="205">
        <v>42104</v>
      </c>
      <c r="E1563" s="10">
        <f t="shared" si="0"/>
        <v>27.05</v>
      </c>
      <c r="F1563" s="10">
        <f t="shared" si="1"/>
        <v>30.4</v>
      </c>
      <c r="G1563" s="10">
        <f t="shared" si="2"/>
        <v>55.86</v>
      </c>
      <c r="H1563" s="10">
        <f t="shared" si="3"/>
        <v>44.26</v>
      </c>
      <c r="I1563" s="10">
        <f t="shared" si="4"/>
        <v>18.87</v>
      </c>
      <c r="J1563" s="10">
        <f t="shared" si="5"/>
        <v>27.68</v>
      </c>
      <c r="K1563" s="10">
        <f t="shared" si="6"/>
        <v>35.24</v>
      </c>
      <c r="L1563" s="10">
        <f t="shared" si="7"/>
        <v>27.35</v>
      </c>
    </row>
    <row r="1564" spans="1:12">
      <c r="A1564" s="54">
        <v>42105</v>
      </c>
      <c r="B1564">
        <v>27.41</v>
      </c>
      <c r="D1564" s="205">
        <v>42105</v>
      </c>
      <c r="E1564" s="10">
        <f t="shared" si="0"/>
        <v>27.17</v>
      </c>
      <c r="F1564" s="10">
        <f t="shared" si="1"/>
        <v>30.41</v>
      </c>
      <c r="G1564" s="10">
        <f t="shared" si="2"/>
        <v>56.25</v>
      </c>
      <c r="H1564" s="10">
        <f t="shared" si="3"/>
        <v>44.3</v>
      </c>
      <c r="I1564" s="10">
        <f t="shared" si="4"/>
        <v>18.96</v>
      </c>
      <c r="J1564" s="10">
        <f t="shared" si="5"/>
        <v>27.86</v>
      </c>
      <c r="K1564" s="10">
        <f t="shared" si="6"/>
        <v>35.4</v>
      </c>
      <c r="L1564" s="10">
        <f t="shared" si="7"/>
        <v>27.41</v>
      </c>
    </row>
    <row r="1565" spans="1:12">
      <c r="A1565" s="54">
        <v>42106</v>
      </c>
      <c r="B1565">
        <v>27.49</v>
      </c>
      <c r="D1565" s="205">
        <v>42106</v>
      </c>
      <c r="E1565" s="10">
        <f t="shared" si="0"/>
        <v>27.39</v>
      </c>
      <c r="F1565" s="10">
        <f t="shared" si="1"/>
        <v>30.15</v>
      </c>
      <c r="G1565" s="10">
        <f t="shared" si="2"/>
        <v>56.73</v>
      </c>
      <c r="H1565" s="10">
        <f t="shared" si="3"/>
        <v>42.29</v>
      </c>
      <c r="I1565" s="10">
        <f t="shared" si="4"/>
        <v>19.03</v>
      </c>
      <c r="J1565" s="10">
        <f t="shared" si="5"/>
        <v>28.03</v>
      </c>
      <c r="K1565" s="10">
        <f t="shared" si="6"/>
        <v>35.5</v>
      </c>
      <c r="L1565" s="10">
        <f t="shared" si="7"/>
        <v>27.49</v>
      </c>
    </row>
    <row r="1566" spans="1:12">
      <c r="A1566" s="54">
        <v>42107</v>
      </c>
      <c r="B1566">
        <v>27.49</v>
      </c>
      <c r="D1566" s="205">
        <v>42107</v>
      </c>
      <c r="E1566" s="10">
        <f t="shared" si="0"/>
        <v>27.35</v>
      </c>
      <c r="F1566" s="10">
        <f t="shared" si="1"/>
        <v>29.86</v>
      </c>
      <c r="G1566" s="10">
        <f t="shared" si="2"/>
        <v>57</v>
      </c>
      <c r="H1566" s="10">
        <f t="shared" si="3"/>
        <v>42.38</v>
      </c>
      <c r="I1566" s="10">
        <f t="shared" si="4"/>
        <v>19.149999999999999</v>
      </c>
      <c r="J1566" s="10">
        <f t="shared" si="5"/>
        <v>28.19</v>
      </c>
      <c r="K1566" s="10">
        <f t="shared" si="6"/>
        <v>35.630000000000003</v>
      </c>
      <c r="L1566" s="10">
        <f t="shared" si="7"/>
        <v>27.49</v>
      </c>
    </row>
    <row r="1567" spans="1:12">
      <c r="A1567" s="54">
        <v>42108</v>
      </c>
      <c r="B1567">
        <v>27.57</v>
      </c>
      <c r="D1567" s="205">
        <v>42108</v>
      </c>
      <c r="E1567" s="10">
        <f t="shared" si="0"/>
        <v>27.96</v>
      </c>
      <c r="F1567" s="10">
        <f t="shared" si="1"/>
        <v>29.59</v>
      </c>
      <c r="G1567" s="10">
        <f t="shared" si="2"/>
        <v>57.27</v>
      </c>
      <c r="H1567" s="10">
        <f t="shared" si="3"/>
        <v>41.28</v>
      </c>
      <c r="I1567" s="10">
        <f t="shared" si="4"/>
        <v>19.41</v>
      </c>
      <c r="J1567" s="10">
        <f t="shared" si="5"/>
        <v>28.42</v>
      </c>
      <c r="K1567" s="10">
        <f t="shared" si="6"/>
        <v>35.75</v>
      </c>
      <c r="L1567" s="10">
        <f t="shared" si="7"/>
        <v>27.57</v>
      </c>
    </row>
    <row r="1568" spans="1:12">
      <c r="A1568" s="54">
        <v>42109</v>
      </c>
      <c r="B1568">
        <v>27.68</v>
      </c>
      <c r="D1568" s="205">
        <v>42109</v>
      </c>
      <c r="E1568" s="10">
        <f t="shared" si="0"/>
        <v>28.37</v>
      </c>
      <c r="F1568" s="10">
        <f t="shared" si="1"/>
        <v>29.35</v>
      </c>
      <c r="G1568" s="10">
        <f t="shared" si="2"/>
        <v>57.49</v>
      </c>
      <c r="H1568" s="10">
        <f t="shared" si="3"/>
        <v>42.57</v>
      </c>
      <c r="I1568" s="10">
        <f t="shared" si="4"/>
        <v>19.79</v>
      </c>
      <c r="J1568" s="10">
        <f t="shared" si="5"/>
        <v>28.7</v>
      </c>
      <c r="K1568" s="10">
        <f t="shared" si="6"/>
        <v>36.840000000000003</v>
      </c>
      <c r="L1568" s="10">
        <f t="shared" si="7"/>
        <v>27.68</v>
      </c>
    </row>
    <row r="1569" spans="1:12">
      <c r="A1569" s="54">
        <v>42110</v>
      </c>
      <c r="B1569">
        <v>27.8</v>
      </c>
      <c r="D1569" s="205">
        <v>42110</v>
      </c>
      <c r="E1569" s="10">
        <f t="shared" si="0"/>
        <v>28.8</v>
      </c>
      <c r="F1569" s="10">
        <f t="shared" si="1"/>
        <v>29.21</v>
      </c>
      <c r="G1569" s="10">
        <f t="shared" si="2"/>
        <v>57.78</v>
      </c>
      <c r="H1569" s="10">
        <f t="shared" si="3"/>
        <v>42.76</v>
      </c>
      <c r="I1569" s="10">
        <f t="shared" si="4"/>
        <v>20.010000000000002</v>
      </c>
      <c r="J1569" s="10">
        <f t="shared" si="5"/>
        <v>28.94</v>
      </c>
      <c r="K1569" s="10">
        <f t="shared" si="6"/>
        <v>37.04</v>
      </c>
      <c r="L1569" s="10">
        <f t="shared" si="7"/>
        <v>27.8</v>
      </c>
    </row>
    <row r="1570" spans="1:12">
      <c r="A1570" s="54">
        <v>42111</v>
      </c>
      <c r="B1570">
        <v>27.9</v>
      </c>
      <c r="D1570" s="205">
        <v>42111</v>
      </c>
      <c r="E1570" s="10">
        <f t="shared" si="0"/>
        <v>29.23</v>
      </c>
      <c r="F1570" s="10">
        <f t="shared" si="1"/>
        <v>29.2</v>
      </c>
      <c r="G1570" s="10">
        <f t="shared" si="2"/>
        <v>58.08</v>
      </c>
      <c r="H1570" s="10">
        <f t="shared" si="3"/>
        <v>43.01</v>
      </c>
      <c r="I1570" s="10">
        <f t="shared" si="4"/>
        <v>20.25</v>
      </c>
      <c r="J1570" s="10">
        <f t="shared" si="5"/>
        <v>29.15</v>
      </c>
      <c r="K1570" s="10">
        <f t="shared" si="6"/>
        <v>37.21</v>
      </c>
      <c r="L1570" s="10">
        <f t="shared" si="7"/>
        <v>27.9</v>
      </c>
    </row>
    <row r="1571" spans="1:12">
      <c r="A1571" s="54">
        <v>42112</v>
      </c>
      <c r="B1571">
        <v>28.03</v>
      </c>
      <c r="D1571" s="205">
        <v>42112</v>
      </c>
      <c r="E1571" s="10">
        <f t="shared" si="0"/>
        <v>29.64</v>
      </c>
      <c r="F1571" s="10">
        <f t="shared" si="1"/>
        <v>29.24</v>
      </c>
      <c r="G1571" s="10">
        <f t="shared" si="2"/>
        <v>58.43</v>
      </c>
      <c r="H1571" s="10">
        <f t="shared" si="3"/>
        <v>43.39</v>
      </c>
      <c r="I1571" s="10">
        <f t="shared" si="4"/>
        <v>20.65</v>
      </c>
      <c r="J1571" s="10">
        <f t="shared" si="5"/>
        <v>29.21</v>
      </c>
      <c r="K1571" s="10">
        <f t="shared" si="6"/>
        <v>37.31</v>
      </c>
      <c r="L1571" s="10">
        <f t="shared" si="7"/>
        <v>28.03</v>
      </c>
    </row>
    <row r="1572" spans="1:12">
      <c r="A1572" s="54">
        <v>42113</v>
      </c>
      <c r="B1572">
        <v>28.15</v>
      </c>
      <c r="D1572" s="205">
        <v>42113</v>
      </c>
      <c r="E1572" s="10">
        <f t="shared" si="0"/>
        <v>29.92</v>
      </c>
      <c r="F1572" s="10">
        <f t="shared" si="1"/>
        <v>29.19</v>
      </c>
      <c r="G1572" s="10">
        <f t="shared" si="2"/>
        <v>58.86</v>
      </c>
      <c r="H1572" s="10">
        <f t="shared" si="3"/>
        <v>43.86</v>
      </c>
      <c r="I1572" s="10">
        <f t="shared" si="4"/>
        <v>21.03</v>
      </c>
      <c r="J1572" s="10">
        <f t="shared" si="5"/>
        <v>29.13</v>
      </c>
      <c r="K1572" s="10">
        <f t="shared" si="6"/>
        <v>37.46</v>
      </c>
      <c r="L1572" s="10">
        <f t="shared" si="7"/>
        <v>28.15</v>
      </c>
    </row>
    <row r="1573" spans="1:12">
      <c r="A1573" s="54">
        <v>42114</v>
      </c>
      <c r="B1573">
        <v>28.24</v>
      </c>
      <c r="D1573" s="205">
        <v>42114</v>
      </c>
      <c r="E1573" s="10">
        <f t="shared" si="0"/>
        <v>30.17</v>
      </c>
      <c r="F1573" s="10">
        <f t="shared" si="1"/>
        <v>29.19</v>
      </c>
      <c r="G1573" s="10">
        <f t="shared" si="2"/>
        <v>59.13</v>
      </c>
      <c r="H1573" s="10">
        <f t="shared" si="3"/>
        <v>44.39</v>
      </c>
      <c r="I1573" s="10">
        <f t="shared" si="4"/>
        <v>21.42</v>
      </c>
      <c r="J1573" s="10">
        <f t="shared" si="5"/>
        <v>29.05</v>
      </c>
      <c r="K1573" s="10">
        <f t="shared" si="6"/>
        <v>37.61</v>
      </c>
      <c r="L1573" s="10">
        <f t="shared" si="7"/>
        <v>28.24</v>
      </c>
    </row>
    <row r="1574" spans="1:12">
      <c r="A1574" s="54">
        <v>42115</v>
      </c>
      <c r="B1574">
        <v>28.35</v>
      </c>
      <c r="D1574" s="205">
        <v>42115</v>
      </c>
      <c r="E1574" s="10">
        <f t="shared" si="0"/>
        <v>30.45</v>
      </c>
      <c r="F1574" s="10">
        <f t="shared" si="1"/>
        <v>29.25</v>
      </c>
      <c r="G1574" s="10">
        <f t="shared" si="2"/>
        <v>59.47</v>
      </c>
      <c r="H1574" s="10">
        <f t="shared" si="3"/>
        <v>44.98</v>
      </c>
      <c r="I1574" s="10">
        <f t="shared" si="4"/>
        <v>21.9</v>
      </c>
      <c r="J1574" s="10">
        <f t="shared" si="5"/>
        <v>29.08</v>
      </c>
      <c r="K1574" s="10">
        <f t="shared" si="6"/>
        <v>37.78</v>
      </c>
      <c r="L1574" s="10">
        <f t="shared" si="7"/>
        <v>28.35</v>
      </c>
    </row>
    <row r="1575" spans="1:12">
      <c r="A1575" s="54">
        <v>42116</v>
      </c>
      <c r="B1575">
        <v>28.46</v>
      </c>
      <c r="D1575" s="205">
        <v>42116</v>
      </c>
      <c r="E1575" s="10">
        <f t="shared" si="0"/>
        <v>30.78</v>
      </c>
      <c r="F1575" s="10">
        <f t="shared" si="1"/>
        <v>29.31</v>
      </c>
      <c r="G1575" s="10">
        <f t="shared" si="2"/>
        <v>59.21</v>
      </c>
      <c r="H1575" s="10">
        <f t="shared" si="3"/>
        <v>45.57</v>
      </c>
      <c r="I1575" s="10">
        <f t="shared" si="4"/>
        <v>22.44</v>
      </c>
      <c r="J1575" s="10">
        <f t="shared" si="5"/>
        <v>29.27</v>
      </c>
      <c r="K1575" s="10">
        <f t="shared" si="6"/>
        <v>37.96</v>
      </c>
      <c r="L1575" s="10">
        <f t="shared" si="7"/>
        <v>28.46</v>
      </c>
    </row>
    <row r="1576" spans="1:12">
      <c r="A1576" s="54">
        <v>42117</v>
      </c>
      <c r="B1576">
        <v>28.58</v>
      </c>
      <c r="D1576" s="205">
        <v>42117</v>
      </c>
      <c r="E1576" s="10">
        <f t="shared" si="0"/>
        <v>31.18</v>
      </c>
      <c r="F1576" s="10">
        <f t="shared" si="1"/>
        <v>29.4</v>
      </c>
      <c r="G1576" s="10">
        <f t="shared" si="2"/>
        <v>60.13</v>
      </c>
      <c r="H1576" s="10">
        <f t="shared" si="3"/>
        <v>46.02</v>
      </c>
      <c r="I1576" s="10">
        <f t="shared" si="4"/>
        <v>22.83</v>
      </c>
      <c r="J1576" s="10">
        <f t="shared" si="5"/>
        <v>29.46</v>
      </c>
      <c r="K1576" s="10">
        <f t="shared" si="6"/>
        <v>38.15</v>
      </c>
      <c r="L1576" s="10">
        <f t="shared" si="7"/>
        <v>28.58</v>
      </c>
    </row>
    <row r="1577" spans="1:12">
      <c r="A1577" s="54">
        <v>42118</v>
      </c>
      <c r="B1577">
        <v>28.72</v>
      </c>
      <c r="D1577" s="205">
        <v>42118</v>
      </c>
      <c r="E1577" s="10">
        <f t="shared" si="0"/>
        <v>31.6</v>
      </c>
      <c r="F1577" s="10">
        <f t="shared" si="1"/>
        <v>29.66</v>
      </c>
      <c r="G1577" s="10">
        <f t="shared" si="2"/>
        <v>60.49</v>
      </c>
      <c r="H1577" s="10">
        <f t="shared" si="3"/>
        <v>46.48</v>
      </c>
      <c r="I1577" s="10">
        <f t="shared" si="4"/>
        <v>23.14</v>
      </c>
      <c r="J1577" s="10">
        <f t="shared" si="5"/>
        <v>29.59</v>
      </c>
      <c r="K1577" s="10">
        <f t="shared" si="6"/>
        <v>38.31</v>
      </c>
      <c r="L1577" s="10">
        <f t="shared" si="7"/>
        <v>28.72</v>
      </c>
    </row>
    <row r="1578" spans="1:12">
      <c r="A1578" s="54">
        <v>42119</v>
      </c>
      <c r="B1578">
        <v>28.92</v>
      </c>
      <c r="D1578" s="205">
        <v>42119</v>
      </c>
      <c r="E1578" s="10">
        <f t="shared" si="0"/>
        <v>31.87</v>
      </c>
      <c r="F1578" s="10">
        <f t="shared" si="1"/>
        <v>29.87</v>
      </c>
      <c r="G1578" s="10">
        <f t="shared" si="2"/>
        <v>60.81</v>
      </c>
      <c r="H1578" s="10">
        <f t="shared" si="3"/>
        <v>46.92</v>
      </c>
      <c r="I1578" s="10">
        <f t="shared" si="4"/>
        <v>23.48</v>
      </c>
      <c r="J1578" s="10">
        <f t="shared" si="5"/>
        <v>29.22</v>
      </c>
      <c r="K1578" s="10">
        <f t="shared" si="6"/>
        <v>38.340000000000003</v>
      </c>
      <c r="L1578" s="10">
        <f t="shared" si="7"/>
        <v>28.92</v>
      </c>
    </row>
    <row r="1579" spans="1:12">
      <c r="A1579" s="54">
        <v>42120</v>
      </c>
      <c r="B1579">
        <v>29.14</v>
      </c>
      <c r="D1579" s="205">
        <v>42120</v>
      </c>
      <c r="E1579" s="10">
        <f t="shared" si="0"/>
        <v>32.07</v>
      </c>
      <c r="F1579" s="10">
        <f t="shared" si="1"/>
        <v>29.96</v>
      </c>
      <c r="G1579" s="10">
        <f t="shared" si="2"/>
        <v>61.23</v>
      </c>
      <c r="H1579" s="10">
        <f t="shared" si="3"/>
        <v>47.35</v>
      </c>
      <c r="I1579" s="10">
        <f t="shared" si="4"/>
        <v>23.81</v>
      </c>
      <c r="J1579" s="10">
        <f t="shared" si="5"/>
        <v>29.69</v>
      </c>
      <c r="K1579" s="10">
        <f t="shared" si="6"/>
        <v>38.28</v>
      </c>
      <c r="L1579" s="10">
        <f t="shared" si="7"/>
        <v>29.14</v>
      </c>
    </row>
    <row r="1580" spans="1:12">
      <c r="A1580" s="54">
        <v>42121</v>
      </c>
      <c r="B1580">
        <v>29.22</v>
      </c>
      <c r="D1580" s="205">
        <v>42121</v>
      </c>
      <c r="E1580" s="10">
        <f t="shared" si="0"/>
        <v>32.4</v>
      </c>
      <c r="F1580" s="10">
        <f t="shared" si="1"/>
        <v>30.04</v>
      </c>
      <c r="G1580" s="10">
        <f t="shared" si="2"/>
        <v>61.53</v>
      </c>
      <c r="H1580" s="10">
        <f t="shared" si="3"/>
        <v>47.76</v>
      </c>
      <c r="I1580" s="10">
        <f t="shared" si="4"/>
        <v>24.12</v>
      </c>
      <c r="J1580" s="10">
        <f t="shared" si="5"/>
        <v>29.71</v>
      </c>
      <c r="K1580" s="10">
        <f t="shared" si="6"/>
        <v>38.200000000000003</v>
      </c>
      <c r="L1580" s="10">
        <f t="shared" si="7"/>
        <v>29.22</v>
      </c>
    </row>
    <row r="1581" spans="1:12">
      <c r="A1581" s="54">
        <v>42122</v>
      </c>
      <c r="B1581">
        <v>29.3</v>
      </c>
      <c r="D1581" s="205">
        <v>42122</v>
      </c>
      <c r="E1581" s="10">
        <f t="shared" si="0"/>
        <v>32.67</v>
      </c>
      <c r="F1581" s="10">
        <f t="shared" si="1"/>
        <v>30.13</v>
      </c>
      <c r="G1581" s="10">
        <f t="shared" si="2"/>
        <v>61.79</v>
      </c>
      <c r="H1581" s="10">
        <f t="shared" si="3"/>
        <v>48.15</v>
      </c>
      <c r="I1581" s="10">
        <f t="shared" si="4"/>
        <v>24.52</v>
      </c>
      <c r="J1581" s="10">
        <f t="shared" si="5"/>
        <v>29.76</v>
      </c>
      <c r="K1581" s="10">
        <f t="shared" si="6"/>
        <v>38.14</v>
      </c>
      <c r="L1581" s="10">
        <f t="shared" si="7"/>
        <v>29.3</v>
      </c>
    </row>
    <row r="1582" spans="1:12">
      <c r="A1582" s="54">
        <v>42123</v>
      </c>
      <c r="B1582">
        <v>29.36</v>
      </c>
      <c r="D1582" s="205">
        <v>42123</v>
      </c>
      <c r="E1582" s="10">
        <f t="shared" si="0"/>
        <v>32.97</v>
      </c>
      <c r="F1582" s="10">
        <f t="shared" si="1"/>
        <v>30.23</v>
      </c>
      <c r="G1582" s="10">
        <f t="shared" si="2"/>
        <v>62.11</v>
      </c>
      <c r="H1582" s="10">
        <f t="shared" si="3"/>
        <v>48.41</v>
      </c>
      <c r="I1582" s="10">
        <f t="shared" si="4"/>
        <v>24.94</v>
      </c>
      <c r="J1582" s="10">
        <f t="shared" si="5"/>
        <v>29.94</v>
      </c>
      <c r="K1582" s="10">
        <f t="shared" si="6"/>
        <v>38.14</v>
      </c>
      <c r="L1582" s="10">
        <f t="shared" si="7"/>
        <v>29.36</v>
      </c>
    </row>
    <row r="1583" spans="1:12">
      <c r="A1583" s="54">
        <v>42124</v>
      </c>
      <c r="B1583">
        <v>29.49</v>
      </c>
      <c r="D1583" s="205">
        <v>42124</v>
      </c>
      <c r="E1583" s="10">
        <f t="shared" si="0"/>
        <v>33.369999999999997</v>
      </c>
      <c r="F1583" s="10">
        <f t="shared" si="1"/>
        <v>30.04</v>
      </c>
      <c r="G1583" s="10">
        <f t="shared" si="2"/>
        <v>62.43</v>
      </c>
      <c r="H1583" s="10">
        <f t="shared" si="3"/>
        <v>48.7</v>
      </c>
      <c r="I1583" s="10">
        <f t="shared" si="4"/>
        <v>25.23</v>
      </c>
      <c r="J1583" s="10">
        <f t="shared" si="5"/>
        <v>30.25</v>
      </c>
      <c r="K1583" s="10">
        <f t="shared" si="6"/>
        <v>38.29</v>
      </c>
      <c r="L1583" s="10">
        <f t="shared" si="7"/>
        <v>29.49</v>
      </c>
    </row>
    <row r="1584" spans="1:12">
      <c r="A1584" s="54">
        <v>42125</v>
      </c>
      <c r="B1584">
        <v>29.83</v>
      </c>
      <c r="D1584" s="205">
        <v>42125</v>
      </c>
      <c r="E1584" s="10">
        <f t="shared" si="0"/>
        <v>33.83</v>
      </c>
      <c r="F1584" s="10">
        <f t="shared" si="1"/>
        <v>30.2</v>
      </c>
      <c r="G1584" s="10">
        <f t="shared" si="2"/>
        <v>63.23</v>
      </c>
      <c r="H1584" s="10">
        <f t="shared" si="3"/>
        <v>49.15</v>
      </c>
      <c r="I1584" s="10">
        <f t="shared" si="4"/>
        <v>25.67</v>
      </c>
      <c r="J1584" s="10">
        <f t="shared" si="5"/>
        <v>30.5</v>
      </c>
      <c r="K1584" s="10">
        <f t="shared" si="6"/>
        <v>38.46</v>
      </c>
      <c r="L1584" s="10">
        <f t="shared" si="7"/>
        <v>29.83</v>
      </c>
    </row>
    <row r="1585" spans="1:12">
      <c r="A1585" s="54">
        <v>42126</v>
      </c>
      <c r="B1585">
        <v>30.13</v>
      </c>
      <c r="D1585" s="205">
        <v>42126</v>
      </c>
      <c r="E1585" s="10">
        <f t="shared" si="0"/>
        <v>34.22</v>
      </c>
      <c r="F1585" s="10">
        <f t="shared" si="1"/>
        <v>30.42</v>
      </c>
      <c r="G1585" s="10">
        <f t="shared" si="2"/>
        <v>63.57</v>
      </c>
      <c r="H1585" s="10">
        <f t="shared" si="3"/>
        <v>49.52</v>
      </c>
      <c r="I1585" s="10">
        <f t="shared" si="4"/>
        <v>25.88</v>
      </c>
      <c r="J1585" s="10">
        <f t="shared" si="5"/>
        <v>30.64</v>
      </c>
      <c r="K1585" s="10">
        <f t="shared" si="6"/>
        <v>38.64</v>
      </c>
      <c r="L1585" s="10">
        <f t="shared" si="7"/>
        <v>30.13</v>
      </c>
    </row>
    <row r="1586" spans="1:12">
      <c r="A1586" s="54">
        <v>42127</v>
      </c>
      <c r="B1586">
        <v>30.45</v>
      </c>
      <c r="D1586" s="205">
        <v>42127</v>
      </c>
      <c r="E1586" s="10">
        <f t="shared" si="0"/>
        <v>34.619999999999997</v>
      </c>
      <c r="F1586" s="10">
        <f t="shared" si="1"/>
        <v>30.52</v>
      </c>
      <c r="G1586" s="10">
        <f t="shared" si="2"/>
        <v>63.92</v>
      </c>
      <c r="H1586" s="10">
        <f t="shared" si="3"/>
        <v>49.87</v>
      </c>
      <c r="I1586" s="10">
        <f t="shared" si="4"/>
        <v>26.18</v>
      </c>
      <c r="J1586" s="10">
        <f t="shared" si="5"/>
        <v>30.83</v>
      </c>
      <c r="K1586" s="10">
        <f t="shared" si="6"/>
        <v>38.880000000000003</v>
      </c>
      <c r="L1586" s="10">
        <f t="shared" si="7"/>
        <v>30.45</v>
      </c>
    </row>
    <row r="1587" spans="1:12">
      <c r="A1587" s="54">
        <v>42128</v>
      </c>
      <c r="B1587">
        <v>30.73</v>
      </c>
      <c r="D1587" s="205">
        <v>42128</v>
      </c>
      <c r="E1587" s="10">
        <f t="shared" si="0"/>
        <v>35.01</v>
      </c>
      <c r="F1587" s="10">
        <f t="shared" si="1"/>
        <v>30.64</v>
      </c>
      <c r="G1587" s="10">
        <f t="shared" si="2"/>
        <v>64.239999999999995</v>
      </c>
      <c r="H1587" s="10">
        <f t="shared" si="3"/>
        <v>50.25</v>
      </c>
      <c r="I1587" s="10">
        <f t="shared" si="4"/>
        <v>26.37</v>
      </c>
      <c r="J1587" s="10">
        <f t="shared" si="5"/>
        <v>30.98</v>
      </c>
      <c r="K1587" s="10">
        <f t="shared" si="6"/>
        <v>39.24</v>
      </c>
      <c r="L1587" s="10">
        <f t="shared" si="7"/>
        <v>30.73</v>
      </c>
    </row>
    <row r="1588" spans="1:12">
      <c r="A1588" s="54">
        <v>42129</v>
      </c>
      <c r="B1588">
        <v>31.04</v>
      </c>
      <c r="D1588" s="205">
        <v>42129</v>
      </c>
      <c r="E1588" s="10">
        <f t="shared" si="0"/>
        <v>35.42</v>
      </c>
      <c r="F1588" s="10">
        <f t="shared" si="1"/>
        <v>30.67</v>
      </c>
      <c r="G1588" s="10">
        <f t="shared" si="2"/>
        <v>64.53</v>
      </c>
      <c r="H1588" s="10">
        <f t="shared" si="3"/>
        <v>50.57</v>
      </c>
      <c r="I1588" s="10">
        <f t="shared" si="4"/>
        <v>26.76</v>
      </c>
      <c r="J1588" s="10">
        <f t="shared" si="5"/>
        <v>31.24</v>
      </c>
      <c r="K1588" s="10">
        <f t="shared" si="6"/>
        <v>39.5</v>
      </c>
      <c r="L1588" s="10">
        <f t="shared" si="7"/>
        <v>31.04</v>
      </c>
    </row>
    <row r="1589" spans="1:12">
      <c r="A1589" s="54">
        <v>42130</v>
      </c>
      <c r="B1589">
        <v>31.32</v>
      </c>
      <c r="D1589" s="205">
        <v>42130</v>
      </c>
      <c r="E1589" s="10">
        <f t="shared" si="0"/>
        <v>35.840000000000003</v>
      </c>
      <c r="F1589" s="10">
        <f t="shared" si="1"/>
        <v>30.66</v>
      </c>
      <c r="G1589" s="10">
        <f t="shared" si="2"/>
        <v>64.819999999999993</v>
      </c>
      <c r="H1589" s="10">
        <f t="shared" si="3"/>
        <v>50.75</v>
      </c>
      <c r="I1589" s="10">
        <f t="shared" si="4"/>
        <v>27.14</v>
      </c>
      <c r="J1589" s="10">
        <f t="shared" si="5"/>
        <v>31.51</v>
      </c>
      <c r="K1589" s="10">
        <f t="shared" si="6"/>
        <v>39.86</v>
      </c>
      <c r="L1589" s="10">
        <f t="shared" si="7"/>
        <v>31.32</v>
      </c>
    </row>
    <row r="1590" spans="1:12">
      <c r="A1590" s="54">
        <v>42131</v>
      </c>
      <c r="B1590">
        <v>31.57</v>
      </c>
      <c r="D1590" s="205">
        <v>42131</v>
      </c>
      <c r="E1590" s="10">
        <f t="shared" si="0"/>
        <v>36.36</v>
      </c>
      <c r="F1590" s="10">
        <f t="shared" si="1"/>
        <v>30.71</v>
      </c>
      <c r="G1590" s="10">
        <f t="shared" si="2"/>
        <v>65.150000000000006</v>
      </c>
      <c r="H1590" s="10">
        <f t="shared" si="3"/>
        <v>50.98</v>
      </c>
      <c r="I1590" s="10">
        <f t="shared" si="4"/>
        <v>27.57</v>
      </c>
      <c r="J1590" s="10">
        <f t="shared" si="5"/>
        <v>31.81</v>
      </c>
      <c r="K1590" s="10">
        <f t="shared" si="6"/>
        <v>40.299999999999997</v>
      </c>
      <c r="L1590" s="10">
        <f t="shared" si="7"/>
        <v>31.57</v>
      </c>
    </row>
    <row r="1591" spans="1:12">
      <c r="A1591" s="54">
        <v>42132</v>
      </c>
      <c r="B1591">
        <v>31.84</v>
      </c>
      <c r="D1591" s="205">
        <v>42132</v>
      </c>
      <c r="E1591" s="10">
        <f t="shared" si="0"/>
        <v>36.880000000000003</v>
      </c>
      <c r="F1591" s="10">
        <f t="shared" si="1"/>
        <v>30.99</v>
      </c>
      <c r="G1591" s="10">
        <f t="shared" si="2"/>
        <v>65.55</v>
      </c>
      <c r="H1591" s="10">
        <f t="shared" si="3"/>
        <v>51.26</v>
      </c>
      <c r="I1591" s="10">
        <f t="shared" si="4"/>
        <v>27.99</v>
      </c>
      <c r="J1591" s="10">
        <f t="shared" si="5"/>
        <v>31.96</v>
      </c>
      <c r="K1591" s="10">
        <f t="shared" si="6"/>
        <v>40.74</v>
      </c>
      <c r="L1591" s="10">
        <f t="shared" si="7"/>
        <v>31.84</v>
      </c>
    </row>
    <row r="1592" spans="1:12">
      <c r="A1592" s="54">
        <v>42133</v>
      </c>
      <c r="B1592">
        <v>32.21</v>
      </c>
      <c r="D1592" s="205">
        <v>42133</v>
      </c>
      <c r="E1592" s="10">
        <f t="shared" si="0"/>
        <v>37.31</v>
      </c>
      <c r="F1592" s="10">
        <f t="shared" si="1"/>
        <v>31.39</v>
      </c>
      <c r="G1592" s="10">
        <f t="shared" si="2"/>
        <v>66.040000000000006</v>
      </c>
      <c r="H1592" s="10">
        <f t="shared" si="3"/>
        <v>51.52</v>
      </c>
      <c r="I1592" s="10">
        <f t="shared" si="4"/>
        <v>28.38</v>
      </c>
      <c r="J1592" s="10">
        <f t="shared" si="5"/>
        <v>32.04</v>
      </c>
      <c r="K1592" s="10">
        <f t="shared" si="6"/>
        <v>41.12</v>
      </c>
      <c r="L1592" s="10">
        <f t="shared" si="7"/>
        <v>32.21</v>
      </c>
    </row>
    <row r="1593" spans="1:12">
      <c r="A1593" s="54">
        <v>42134</v>
      </c>
      <c r="B1593">
        <v>33.200000000000003</v>
      </c>
      <c r="D1593" s="205">
        <v>42134</v>
      </c>
      <c r="E1593" s="10">
        <f t="shared" si="0"/>
        <v>37.729999999999997</v>
      </c>
      <c r="F1593" s="10">
        <f t="shared" si="1"/>
        <v>31.76</v>
      </c>
      <c r="G1593" s="10">
        <f t="shared" si="2"/>
        <v>66.45</v>
      </c>
      <c r="H1593" s="10">
        <f t="shared" si="3"/>
        <v>51.8</v>
      </c>
      <c r="I1593" s="10">
        <f t="shared" si="4"/>
        <v>28.81</v>
      </c>
      <c r="J1593" s="10">
        <f t="shared" si="5"/>
        <v>32.159999999999997</v>
      </c>
      <c r="K1593" s="10">
        <f t="shared" si="6"/>
        <v>41.5</v>
      </c>
      <c r="L1593" s="10">
        <f t="shared" si="7"/>
        <v>33.200000000000003</v>
      </c>
    </row>
    <row r="1594" spans="1:12">
      <c r="A1594" s="54">
        <v>42135</v>
      </c>
      <c r="B1594">
        <v>33.520000000000003</v>
      </c>
      <c r="D1594" s="205">
        <v>42135</v>
      </c>
      <c r="E1594" s="10">
        <f t="shared" si="0"/>
        <v>38.130000000000003</v>
      </c>
      <c r="F1594" s="10">
        <f t="shared" si="1"/>
        <v>32.07</v>
      </c>
      <c r="G1594" s="10">
        <f t="shared" si="2"/>
        <v>66.78</v>
      </c>
      <c r="H1594" s="10">
        <f t="shared" si="3"/>
        <v>52.17</v>
      </c>
      <c r="I1594" s="10">
        <f t="shared" si="4"/>
        <v>29.26</v>
      </c>
      <c r="J1594" s="10">
        <f t="shared" si="5"/>
        <v>32.35</v>
      </c>
      <c r="K1594" s="10">
        <f t="shared" si="6"/>
        <v>41.87</v>
      </c>
      <c r="L1594" s="10">
        <f t="shared" si="7"/>
        <v>33.520000000000003</v>
      </c>
    </row>
    <row r="1595" spans="1:12">
      <c r="A1595" s="54">
        <v>42136</v>
      </c>
      <c r="B1595">
        <v>33.85</v>
      </c>
      <c r="D1595" s="205">
        <v>42136</v>
      </c>
      <c r="E1595" s="10">
        <f t="shared" si="0"/>
        <v>38.57</v>
      </c>
      <c r="F1595" s="10">
        <f t="shared" si="1"/>
        <v>32.36</v>
      </c>
      <c r="G1595" s="10">
        <f t="shared" si="2"/>
        <v>66.92</v>
      </c>
      <c r="H1595" s="10">
        <f t="shared" si="3"/>
        <v>52.53</v>
      </c>
      <c r="I1595" s="10">
        <f t="shared" si="4"/>
        <v>29.74</v>
      </c>
      <c r="J1595" s="10">
        <f t="shared" si="5"/>
        <v>32.590000000000003</v>
      </c>
      <c r="K1595" s="10">
        <f t="shared" si="6"/>
        <v>42.22</v>
      </c>
      <c r="L1595" s="10">
        <f t="shared" si="7"/>
        <v>33.85</v>
      </c>
    </row>
    <row r="1596" spans="1:12">
      <c r="A1596" s="54">
        <v>42137</v>
      </c>
      <c r="B1596">
        <v>34.159999999999997</v>
      </c>
      <c r="D1596" s="205">
        <v>42137</v>
      </c>
      <c r="E1596" s="10">
        <f t="shared" si="0"/>
        <v>39.11</v>
      </c>
      <c r="F1596" s="10">
        <f t="shared" si="1"/>
        <v>32.67</v>
      </c>
      <c r="G1596" s="10">
        <f t="shared" si="2"/>
        <v>67.11</v>
      </c>
      <c r="H1596" s="10">
        <f t="shared" si="3"/>
        <v>52.8</v>
      </c>
      <c r="I1596" s="10">
        <f t="shared" si="4"/>
        <v>30.12</v>
      </c>
      <c r="J1596" s="10">
        <f t="shared" si="5"/>
        <v>32.93</v>
      </c>
      <c r="K1596" s="10">
        <f t="shared" si="6"/>
        <v>42.6</v>
      </c>
      <c r="L1596" s="10">
        <f t="shared" si="7"/>
        <v>34.159999999999997</v>
      </c>
    </row>
    <row r="1597" spans="1:12">
      <c r="A1597" s="54">
        <v>42138</v>
      </c>
      <c r="B1597">
        <v>34.49</v>
      </c>
      <c r="D1597" s="205">
        <v>42138</v>
      </c>
      <c r="E1597" s="10">
        <f t="shared" si="0"/>
        <v>39.67</v>
      </c>
      <c r="F1597" s="10">
        <f t="shared" si="1"/>
        <v>33</v>
      </c>
      <c r="G1597" s="10">
        <f t="shared" si="2"/>
        <v>67.319999999999993</v>
      </c>
      <c r="H1597" s="10">
        <f t="shared" si="3"/>
        <v>53.06</v>
      </c>
      <c r="I1597" s="10">
        <f t="shared" si="4"/>
        <v>30.6</v>
      </c>
      <c r="J1597" s="10">
        <f t="shared" si="5"/>
        <v>33.26</v>
      </c>
      <c r="K1597" s="10">
        <f t="shared" si="6"/>
        <v>43</v>
      </c>
      <c r="L1597" s="10">
        <f t="shared" si="7"/>
        <v>34.49</v>
      </c>
    </row>
    <row r="1598" spans="1:12">
      <c r="A1598" s="54">
        <v>42139</v>
      </c>
      <c r="B1598">
        <v>34.82</v>
      </c>
      <c r="D1598" s="205">
        <v>42139</v>
      </c>
      <c r="E1598" s="10">
        <f t="shared" si="0"/>
        <v>40.25</v>
      </c>
      <c r="F1598" s="10">
        <f t="shared" si="1"/>
        <v>33.33</v>
      </c>
      <c r="G1598" s="10">
        <f t="shared" si="2"/>
        <v>67.569999999999993</v>
      </c>
      <c r="H1598" s="10">
        <f t="shared" si="3"/>
        <v>53.25</v>
      </c>
      <c r="I1598" s="10">
        <f t="shared" si="4"/>
        <v>30.97</v>
      </c>
      <c r="J1598" s="10">
        <f t="shared" si="5"/>
        <v>33.57</v>
      </c>
      <c r="K1598" s="10">
        <f t="shared" si="6"/>
        <v>43.36</v>
      </c>
      <c r="L1598" s="10">
        <f t="shared" si="7"/>
        <v>34.82</v>
      </c>
    </row>
    <row r="1599" spans="1:12">
      <c r="A1599" s="54">
        <v>42140</v>
      </c>
      <c r="B1599">
        <v>35.18</v>
      </c>
      <c r="D1599" s="205">
        <v>42140</v>
      </c>
      <c r="E1599" s="10">
        <f t="shared" si="0"/>
        <v>40.68</v>
      </c>
      <c r="F1599" s="10">
        <f t="shared" si="1"/>
        <v>33.67</v>
      </c>
      <c r="G1599" s="10">
        <f t="shared" si="2"/>
        <v>67.930000000000007</v>
      </c>
      <c r="H1599" s="10">
        <f t="shared" si="3"/>
        <v>53.5</v>
      </c>
      <c r="I1599" s="10">
        <f t="shared" si="4"/>
        <v>31.34</v>
      </c>
      <c r="J1599" s="10">
        <f t="shared" si="5"/>
        <v>33.86</v>
      </c>
      <c r="K1599" s="10">
        <f t="shared" si="6"/>
        <v>43.67</v>
      </c>
      <c r="L1599" s="10">
        <f t="shared" si="7"/>
        <v>35.18</v>
      </c>
    </row>
    <row r="1600" spans="1:12">
      <c r="A1600" s="54">
        <v>42141</v>
      </c>
      <c r="B1600">
        <v>35.58</v>
      </c>
      <c r="D1600" s="205">
        <v>42141</v>
      </c>
      <c r="E1600" s="10">
        <f t="shared" si="0"/>
        <v>41.08</v>
      </c>
      <c r="F1600" s="10">
        <f t="shared" si="1"/>
        <v>33.880000000000003</v>
      </c>
      <c r="G1600" s="10">
        <f t="shared" si="2"/>
        <v>68.319999999999993</v>
      </c>
      <c r="H1600" s="10">
        <f t="shared" si="3"/>
        <v>53.81</v>
      </c>
      <c r="I1600" s="10">
        <f t="shared" si="4"/>
        <v>31.71</v>
      </c>
      <c r="J1600" s="10">
        <f t="shared" si="5"/>
        <v>34.19</v>
      </c>
      <c r="K1600" s="10">
        <f t="shared" si="6"/>
        <v>43.93</v>
      </c>
      <c r="L1600" s="10">
        <f t="shared" si="7"/>
        <v>35.58</v>
      </c>
    </row>
    <row r="1601" spans="1:12">
      <c r="A1601" s="54">
        <v>42142</v>
      </c>
      <c r="B1601">
        <v>35.9</v>
      </c>
      <c r="D1601" s="205">
        <v>42142</v>
      </c>
      <c r="E1601" s="10">
        <f t="shared" si="0"/>
        <v>41.48</v>
      </c>
      <c r="F1601" s="10">
        <f t="shared" si="1"/>
        <v>34.020000000000003</v>
      </c>
      <c r="G1601" s="10">
        <f t="shared" si="2"/>
        <v>68.650000000000006</v>
      </c>
      <c r="H1601" s="10">
        <f t="shared" si="3"/>
        <v>54.25</v>
      </c>
      <c r="I1601" s="10">
        <f t="shared" si="4"/>
        <v>32.06</v>
      </c>
      <c r="J1601" s="10">
        <f t="shared" si="5"/>
        <v>34.51</v>
      </c>
      <c r="K1601" s="10">
        <f t="shared" si="6"/>
        <v>44.23</v>
      </c>
      <c r="L1601" s="10">
        <f t="shared" si="7"/>
        <v>35.9</v>
      </c>
    </row>
    <row r="1602" spans="1:12">
      <c r="A1602" s="54">
        <v>42143</v>
      </c>
      <c r="B1602">
        <v>36.17</v>
      </c>
      <c r="D1602" s="205">
        <v>42143</v>
      </c>
      <c r="E1602" s="10">
        <f t="shared" si="0"/>
        <v>41.92</v>
      </c>
      <c r="F1602" s="10">
        <f t="shared" si="1"/>
        <v>34.18</v>
      </c>
      <c r="G1602" s="10">
        <f t="shared" si="2"/>
        <v>68.959999999999994</v>
      </c>
      <c r="H1602" s="10">
        <f t="shared" si="3"/>
        <v>54.69</v>
      </c>
      <c r="I1602" s="10">
        <f t="shared" si="4"/>
        <v>32.5</v>
      </c>
      <c r="J1602" s="10">
        <f t="shared" si="5"/>
        <v>34.83</v>
      </c>
      <c r="K1602" s="10">
        <f t="shared" si="6"/>
        <v>44.53</v>
      </c>
      <c r="L1602" s="10">
        <f t="shared" si="7"/>
        <v>36.17</v>
      </c>
    </row>
    <row r="1603" spans="1:12">
      <c r="A1603" s="54">
        <v>42144</v>
      </c>
      <c r="B1603">
        <v>36.4</v>
      </c>
      <c r="D1603" s="205">
        <v>42144</v>
      </c>
      <c r="E1603" s="10">
        <f t="shared" si="0"/>
        <v>42.38</v>
      </c>
      <c r="F1603" s="10">
        <f t="shared" si="1"/>
        <v>34.44</v>
      </c>
      <c r="G1603" s="10">
        <f t="shared" si="2"/>
        <v>69.239999999999995</v>
      </c>
      <c r="H1603" s="10">
        <f t="shared" si="3"/>
        <v>55.07</v>
      </c>
      <c r="I1603" s="10">
        <f t="shared" si="4"/>
        <v>32.979999999999997</v>
      </c>
      <c r="J1603" s="10">
        <f t="shared" si="5"/>
        <v>35.229999999999997</v>
      </c>
      <c r="K1603" s="10">
        <f t="shared" si="6"/>
        <v>44.89</v>
      </c>
      <c r="L1603" s="10">
        <f t="shared" si="7"/>
        <v>36.4</v>
      </c>
    </row>
    <row r="1604" spans="1:12">
      <c r="A1604" s="54">
        <v>42145</v>
      </c>
      <c r="B1604">
        <v>36.65</v>
      </c>
      <c r="D1604" s="205">
        <v>42145</v>
      </c>
      <c r="E1604" s="10">
        <f t="shared" si="0"/>
        <v>42.92</v>
      </c>
      <c r="F1604" s="10">
        <f t="shared" si="1"/>
        <v>34.75</v>
      </c>
      <c r="G1604" s="10">
        <f t="shared" si="2"/>
        <v>69.55</v>
      </c>
      <c r="H1604" s="10">
        <f t="shared" si="3"/>
        <v>55.45</v>
      </c>
      <c r="I1604" s="10">
        <f t="shared" si="4"/>
        <v>33.44</v>
      </c>
      <c r="J1604" s="10">
        <f t="shared" si="5"/>
        <v>35.68</v>
      </c>
      <c r="K1604" s="10">
        <f t="shared" si="6"/>
        <v>45.33</v>
      </c>
      <c r="L1604" s="10">
        <f t="shared" si="7"/>
        <v>36.65</v>
      </c>
    </row>
    <row r="1605" spans="1:12">
      <c r="A1605" s="54">
        <v>42146</v>
      </c>
      <c r="B1605">
        <v>36.950000000000003</v>
      </c>
      <c r="D1605" s="205">
        <v>42146</v>
      </c>
      <c r="E1605" s="10">
        <f t="shared" si="0"/>
        <v>43.45</v>
      </c>
      <c r="F1605" s="10">
        <f t="shared" si="1"/>
        <v>35.1</v>
      </c>
      <c r="G1605" s="10">
        <f t="shared" si="2"/>
        <v>69.989999999999995</v>
      </c>
      <c r="H1605" s="10">
        <f t="shared" si="3"/>
        <v>55.85</v>
      </c>
      <c r="I1605" s="10">
        <f t="shared" si="4"/>
        <v>33.75</v>
      </c>
      <c r="J1605" s="10">
        <f t="shared" si="5"/>
        <v>36.049999999999997</v>
      </c>
      <c r="K1605" s="10">
        <f t="shared" si="6"/>
        <v>45.78</v>
      </c>
      <c r="L1605" s="10">
        <f t="shared" si="7"/>
        <v>36.950000000000003</v>
      </c>
    </row>
    <row r="1606" spans="1:12">
      <c r="A1606" s="54">
        <v>42147</v>
      </c>
      <c r="B1606">
        <v>37.340000000000003</v>
      </c>
      <c r="D1606" s="205">
        <v>42147</v>
      </c>
      <c r="E1606" s="10">
        <f t="shared" si="0"/>
        <v>43.88</v>
      </c>
      <c r="F1606" s="10">
        <f t="shared" si="1"/>
        <v>35.47</v>
      </c>
      <c r="G1606" s="10">
        <f t="shared" si="2"/>
        <v>70.42</v>
      </c>
      <c r="H1606" s="10">
        <f t="shared" si="3"/>
        <v>56.27</v>
      </c>
      <c r="I1606" s="10">
        <f t="shared" si="4"/>
        <v>34.14</v>
      </c>
      <c r="J1606" s="10">
        <f t="shared" si="5"/>
        <v>36.42</v>
      </c>
      <c r="K1606" s="10">
        <f t="shared" si="6"/>
        <v>46.13</v>
      </c>
      <c r="L1606" s="10">
        <f t="shared" si="7"/>
        <v>37.340000000000003</v>
      </c>
    </row>
    <row r="1607" spans="1:12">
      <c r="A1607" s="54">
        <v>42148</v>
      </c>
      <c r="B1607">
        <v>37.729999999999997</v>
      </c>
      <c r="D1607" s="205">
        <v>42148</v>
      </c>
      <c r="E1607" s="10">
        <f t="shared" si="0"/>
        <v>44.31</v>
      </c>
      <c r="F1607" s="10">
        <f t="shared" si="1"/>
        <v>35.79</v>
      </c>
      <c r="G1607" s="10">
        <f t="shared" si="2"/>
        <v>70.819999999999993</v>
      </c>
      <c r="H1607" s="10">
        <f t="shared" si="3"/>
        <v>56.72</v>
      </c>
      <c r="I1607" s="10">
        <f t="shared" si="4"/>
        <v>34.56</v>
      </c>
      <c r="J1607" s="10">
        <f t="shared" si="5"/>
        <v>36.79</v>
      </c>
      <c r="K1607" s="10">
        <f t="shared" si="6"/>
        <v>46.43</v>
      </c>
      <c r="L1607" s="10">
        <f t="shared" si="7"/>
        <v>37.729999999999997</v>
      </c>
    </row>
    <row r="1608" spans="1:12">
      <c r="A1608" s="54">
        <v>42149</v>
      </c>
      <c r="B1608">
        <v>38.04</v>
      </c>
      <c r="D1608" s="205">
        <v>42149</v>
      </c>
      <c r="E1608" s="10">
        <f t="shared" si="0"/>
        <v>44.76</v>
      </c>
      <c r="F1608" s="10">
        <f t="shared" si="1"/>
        <v>36.03</v>
      </c>
      <c r="G1608" s="10">
        <f t="shared" si="2"/>
        <v>71.13</v>
      </c>
      <c r="H1608" s="10">
        <f t="shared" si="3"/>
        <v>57.19</v>
      </c>
      <c r="I1608" s="10">
        <f t="shared" si="4"/>
        <v>34.979999999999997</v>
      </c>
      <c r="J1608" s="10">
        <f t="shared" si="5"/>
        <v>37.21</v>
      </c>
      <c r="K1608" s="10">
        <f t="shared" si="6"/>
        <v>46.75</v>
      </c>
      <c r="L1608" s="10">
        <f t="shared" si="7"/>
        <v>38.04</v>
      </c>
    </row>
    <row r="1609" spans="1:12">
      <c r="A1609" s="54">
        <v>42150</v>
      </c>
      <c r="B1609">
        <v>38.33</v>
      </c>
      <c r="D1609" s="205">
        <v>42150</v>
      </c>
      <c r="E1609" s="10">
        <f t="shared" si="0"/>
        <v>45.24</v>
      </c>
      <c r="F1609" s="10">
        <f t="shared" si="1"/>
        <v>36.22</v>
      </c>
      <c r="G1609" s="10">
        <f t="shared" si="2"/>
        <v>71.44</v>
      </c>
      <c r="H1609" s="10">
        <f t="shared" si="3"/>
        <v>57.77</v>
      </c>
      <c r="I1609" s="10">
        <f t="shared" si="4"/>
        <v>35.5</v>
      </c>
      <c r="J1609" s="10">
        <f t="shared" si="5"/>
        <v>37.64</v>
      </c>
      <c r="K1609" s="10">
        <f t="shared" si="6"/>
        <v>47.11</v>
      </c>
      <c r="L1609" s="10">
        <f t="shared" si="7"/>
        <v>38.33</v>
      </c>
    </row>
    <row r="1610" spans="1:12">
      <c r="A1610" s="54">
        <v>42151</v>
      </c>
      <c r="B1610">
        <v>38.61</v>
      </c>
      <c r="D1610" s="205">
        <v>42151</v>
      </c>
      <c r="E1610" s="10">
        <f t="shared" si="0"/>
        <v>45.72</v>
      </c>
      <c r="F1610" s="10">
        <f t="shared" si="1"/>
        <v>36.380000000000003</v>
      </c>
      <c r="G1610" s="10">
        <f t="shared" si="2"/>
        <v>71.64</v>
      </c>
      <c r="H1610" s="10">
        <f t="shared" si="3"/>
        <v>58.21</v>
      </c>
      <c r="I1610" s="10">
        <f t="shared" si="4"/>
        <v>36.020000000000003</v>
      </c>
      <c r="J1610" s="10">
        <f t="shared" si="5"/>
        <v>38.14</v>
      </c>
      <c r="K1610" s="10">
        <f t="shared" si="6"/>
        <v>47.46</v>
      </c>
      <c r="L1610" s="10">
        <f t="shared" si="7"/>
        <v>38.61</v>
      </c>
    </row>
    <row r="1611" spans="1:12">
      <c r="A1611" s="54">
        <v>42152</v>
      </c>
      <c r="B1611">
        <v>38.89</v>
      </c>
      <c r="D1611" s="205">
        <v>42152</v>
      </c>
      <c r="E1611" s="10">
        <f t="shared" si="0"/>
        <v>46.21</v>
      </c>
      <c r="F1611" s="10">
        <f t="shared" si="1"/>
        <v>36.630000000000003</v>
      </c>
      <c r="G1611" s="10">
        <f t="shared" si="2"/>
        <v>71.88</v>
      </c>
      <c r="H1611" s="10">
        <f t="shared" si="3"/>
        <v>58.55</v>
      </c>
      <c r="I1611" s="10">
        <f t="shared" si="4"/>
        <v>36.450000000000003</v>
      </c>
      <c r="J1611" s="10">
        <f t="shared" si="5"/>
        <v>38.65</v>
      </c>
      <c r="K1611" s="10">
        <f t="shared" si="6"/>
        <v>47.84</v>
      </c>
      <c r="L1611" s="10">
        <f t="shared" si="7"/>
        <v>38.89</v>
      </c>
    </row>
    <row r="1612" spans="1:12">
      <c r="A1612" s="54">
        <v>42153</v>
      </c>
      <c r="B1612">
        <v>39.200000000000003</v>
      </c>
      <c r="D1612" s="205">
        <v>42153</v>
      </c>
      <c r="E1612" s="10">
        <f t="shared" si="0"/>
        <v>46.68</v>
      </c>
      <c r="F1612" s="10">
        <f t="shared" si="1"/>
        <v>37.04</v>
      </c>
      <c r="G1612" s="10">
        <f t="shared" si="2"/>
        <v>72.13</v>
      </c>
      <c r="H1612" s="10">
        <f t="shared" si="3"/>
        <v>58.94</v>
      </c>
      <c r="I1612" s="10">
        <f t="shared" si="4"/>
        <v>36.71</v>
      </c>
      <c r="J1612" s="10">
        <f t="shared" si="5"/>
        <v>39.03</v>
      </c>
      <c r="K1612" s="10">
        <f t="shared" si="6"/>
        <v>48.22</v>
      </c>
      <c r="L1612" s="10">
        <f t="shared" si="7"/>
        <v>39.200000000000003</v>
      </c>
    </row>
    <row r="1613" spans="1:12">
      <c r="A1613" s="54">
        <v>42154</v>
      </c>
      <c r="B1613">
        <v>39.6</v>
      </c>
      <c r="D1613" s="205">
        <v>42154</v>
      </c>
      <c r="E1613" s="10">
        <f t="shared" si="0"/>
        <v>47</v>
      </c>
      <c r="F1613" s="10">
        <f t="shared" si="1"/>
        <v>37.46</v>
      </c>
      <c r="G1613" s="10">
        <f t="shared" si="2"/>
        <v>71.709999999999994</v>
      </c>
      <c r="H1613" s="10">
        <f t="shared" si="3"/>
        <v>59.4</v>
      </c>
      <c r="I1613" s="10">
        <f t="shared" si="4"/>
        <v>37.07</v>
      </c>
      <c r="J1613" s="10">
        <f t="shared" si="5"/>
        <v>39.4</v>
      </c>
      <c r="K1613" s="10">
        <f t="shared" si="6"/>
        <v>47.91</v>
      </c>
      <c r="L1613" s="10">
        <f t="shared" si="7"/>
        <v>39.6</v>
      </c>
    </row>
    <row r="1614" spans="1:12">
      <c r="A1614" s="54">
        <v>42155</v>
      </c>
      <c r="B1614">
        <v>40</v>
      </c>
      <c r="D1614" s="205">
        <v>42155</v>
      </c>
      <c r="E1614" s="10">
        <f t="shared" si="0"/>
        <v>47.46</v>
      </c>
      <c r="F1614" s="10">
        <f t="shared" si="1"/>
        <v>37.69</v>
      </c>
      <c r="G1614" s="10">
        <f t="shared" si="2"/>
        <v>72.8</v>
      </c>
      <c r="H1614" s="10">
        <f t="shared" si="3"/>
        <v>59.89</v>
      </c>
      <c r="I1614" s="10">
        <f t="shared" si="4"/>
        <v>37.4</v>
      </c>
      <c r="J1614" s="10">
        <f t="shared" si="5"/>
        <v>39.75</v>
      </c>
      <c r="K1614" s="10">
        <f t="shared" si="6"/>
        <v>48.32</v>
      </c>
      <c r="L1614" s="10">
        <f t="shared" si="7"/>
        <v>40</v>
      </c>
    </row>
    <row r="1615" spans="1:12">
      <c r="A1615" s="54">
        <v>42156</v>
      </c>
      <c r="B1615">
        <v>40.299999999999997</v>
      </c>
      <c r="D1615" s="205">
        <v>42156</v>
      </c>
      <c r="E1615" s="10">
        <f t="shared" si="0"/>
        <v>47.8</v>
      </c>
      <c r="F1615" s="10">
        <f t="shared" si="1"/>
        <v>38.049999999999997</v>
      </c>
      <c r="G1615" s="10">
        <f t="shared" si="2"/>
        <v>73</v>
      </c>
      <c r="H1615" s="10">
        <f t="shared" si="3"/>
        <v>60.4</v>
      </c>
      <c r="I1615" s="10">
        <f t="shared" si="4"/>
        <v>37.71</v>
      </c>
      <c r="J1615" s="10">
        <f t="shared" si="5"/>
        <v>40.159999999999997</v>
      </c>
      <c r="K1615" s="10">
        <f t="shared" si="6"/>
        <v>48.98</v>
      </c>
      <c r="L1615" s="10">
        <f t="shared" si="7"/>
        <v>40.299999999999997</v>
      </c>
    </row>
    <row r="1616" spans="1:12">
      <c r="A1616" s="54">
        <v>42157</v>
      </c>
      <c r="B1616">
        <v>40.619999999999997</v>
      </c>
      <c r="D1616" s="205">
        <v>42157</v>
      </c>
      <c r="E1616" s="10">
        <f t="shared" si="0"/>
        <v>48.21</v>
      </c>
      <c r="F1616" s="10">
        <f t="shared" si="1"/>
        <v>38.47</v>
      </c>
      <c r="G1616" s="10">
        <f t="shared" si="2"/>
        <v>73.25</v>
      </c>
      <c r="H1616" s="10">
        <f t="shared" si="3"/>
        <v>60.97</v>
      </c>
      <c r="I1616" s="10">
        <f t="shared" si="4"/>
        <v>38.17</v>
      </c>
      <c r="J1616" s="10">
        <f t="shared" si="5"/>
        <v>40.619999999999997</v>
      </c>
      <c r="K1616" s="10">
        <f t="shared" si="6"/>
        <v>49.21</v>
      </c>
      <c r="L1616" s="10">
        <f t="shared" si="7"/>
        <v>40.619999999999997</v>
      </c>
    </row>
    <row r="1617" spans="1:12">
      <c r="A1617" s="54">
        <v>42158</v>
      </c>
      <c r="B1617">
        <v>40.94</v>
      </c>
      <c r="D1617" s="205">
        <v>42158</v>
      </c>
      <c r="E1617" s="10">
        <f t="shared" si="0"/>
        <v>48.64</v>
      </c>
      <c r="F1617" s="10">
        <f t="shared" si="1"/>
        <v>38.869999999999997</v>
      </c>
      <c r="G1617" s="10">
        <f t="shared" si="2"/>
        <v>73.5</v>
      </c>
      <c r="H1617" s="10">
        <f t="shared" si="3"/>
        <v>61.44</v>
      </c>
      <c r="I1617" s="10">
        <f t="shared" si="4"/>
        <v>38.630000000000003</v>
      </c>
      <c r="J1617" s="10">
        <f t="shared" si="5"/>
        <v>41.14</v>
      </c>
      <c r="K1617" s="10">
        <f t="shared" si="6"/>
        <v>49.48</v>
      </c>
      <c r="L1617" s="10">
        <f t="shared" si="7"/>
        <v>40.94</v>
      </c>
    </row>
    <row r="1618" spans="1:12">
      <c r="A1618" s="54">
        <v>42159</v>
      </c>
      <c r="B1618">
        <v>41.27</v>
      </c>
      <c r="D1618" s="205">
        <v>42159</v>
      </c>
      <c r="E1618" s="10">
        <f t="shared" si="0"/>
        <v>49.14</v>
      </c>
      <c r="F1618" s="10">
        <f t="shared" si="1"/>
        <v>39.26</v>
      </c>
      <c r="G1618" s="10">
        <f t="shared" si="2"/>
        <v>73.77</v>
      </c>
      <c r="H1618" s="10">
        <f t="shared" si="3"/>
        <v>61.9</v>
      </c>
      <c r="I1618" s="10">
        <f t="shared" si="4"/>
        <v>39</v>
      </c>
      <c r="J1618" s="10">
        <f t="shared" si="5"/>
        <v>41.68</v>
      </c>
      <c r="K1618" s="10">
        <f t="shared" si="6"/>
        <v>49.84</v>
      </c>
      <c r="L1618" s="10">
        <f t="shared" si="7"/>
        <v>41.27</v>
      </c>
    </row>
    <row r="1619" spans="1:12">
      <c r="A1619" s="54">
        <v>42160</v>
      </c>
      <c r="B1619">
        <v>41.62</v>
      </c>
      <c r="D1619" s="205">
        <v>42160</v>
      </c>
      <c r="E1619" s="10">
        <f t="shared" ref="E1619:E1682" si="8">B4176</f>
        <v>49.65</v>
      </c>
      <c r="F1619" s="10">
        <f t="shared" ref="F1619:F1682" si="9">B3811</f>
        <v>39.68</v>
      </c>
      <c r="G1619" s="10">
        <f t="shared" ref="G1619:G1682" si="10">B3446</f>
        <v>74.010000000000005</v>
      </c>
      <c r="H1619" s="10">
        <f t="shared" ref="H1619:H1682" si="11">B3080</f>
        <v>62.29</v>
      </c>
      <c r="I1619" s="10">
        <f t="shared" ref="I1619:I1682" si="12">B2715</f>
        <v>39.29</v>
      </c>
      <c r="J1619" s="10">
        <f t="shared" ref="J1619:J1682" si="13">B2350</f>
        <v>42.06</v>
      </c>
      <c r="K1619" s="10">
        <f t="shared" ref="K1619:K1682" si="14">B1985</f>
        <v>50.21</v>
      </c>
      <c r="L1619" s="10">
        <f t="shared" ref="L1619:L1682" si="15">B1619</f>
        <v>41.62</v>
      </c>
    </row>
    <row r="1620" spans="1:12">
      <c r="A1620" s="54">
        <v>42161</v>
      </c>
      <c r="B1620">
        <v>42.02</v>
      </c>
      <c r="D1620" s="205">
        <v>42161</v>
      </c>
      <c r="E1620" s="10">
        <f t="shared" si="8"/>
        <v>50.1</v>
      </c>
      <c r="F1620" s="10">
        <f t="shared" si="9"/>
        <v>40.119999999999997</v>
      </c>
      <c r="G1620" s="10">
        <f t="shared" si="10"/>
        <v>74.349999999999994</v>
      </c>
      <c r="H1620" s="10">
        <f t="shared" si="11"/>
        <v>62.73</v>
      </c>
      <c r="I1620" s="10">
        <f t="shared" si="12"/>
        <v>39.61</v>
      </c>
      <c r="J1620" s="10">
        <f t="shared" si="13"/>
        <v>42.53</v>
      </c>
      <c r="K1620" s="10">
        <f t="shared" si="14"/>
        <v>50.51</v>
      </c>
      <c r="L1620" s="10">
        <f t="shared" si="15"/>
        <v>42.02</v>
      </c>
    </row>
    <row r="1621" spans="1:12">
      <c r="A1621" s="54">
        <v>42162</v>
      </c>
      <c r="B1621">
        <v>42.43</v>
      </c>
      <c r="D1621" s="205">
        <v>42162</v>
      </c>
      <c r="E1621" s="10">
        <f t="shared" si="8"/>
        <v>50.45</v>
      </c>
      <c r="F1621" s="10">
        <f t="shared" si="9"/>
        <v>40.43</v>
      </c>
      <c r="G1621" s="10">
        <f t="shared" si="10"/>
        <v>74.69</v>
      </c>
      <c r="H1621" s="10">
        <f t="shared" si="11"/>
        <v>63.16</v>
      </c>
      <c r="I1621" s="10">
        <f t="shared" si="12"/>
        <v>39.93</v>
      </c>
      <c r="J1621" s="10">
        <f t="shared" si="13"/>
        <v>42.9</v>
      </c>
      <c r="K1621" s="10">
        <f t="shared" si="14"/>
        <v>50.8</v>
      </c>
      <c r="L1621" s="10">
        <f t="shared" si="15"/>
        <v>42.43</v>
      </c>
    </row>
    <row r="1622" spans="1:12">
      <c r="A1622" s="54">
        <v>42163</v>
      </c>
      <c r="B1622">
        <v>42.75</v>
      </c>
      <c r="D1622" s="205">
        <v>42163</v>
      </c>
      <c r="E1622" s="10">
        <f t="shared" si="8"/>
        <v>50.71</v>
      </c>
      <c r="F1622" s="10">
        <f t="shared" si="9"/>
        <v>40.74</v>
      </c>
      <c r="G1622" s="10">
        <f t="shared" si="10"/>
        <v>74.849999999999994</v>
      </c>
      <c r="H1622" s="10">
        <f t="shared" si="11"/>
        <v>63.65</v>
      </c>
      <c r="I1622" s="10">
        <f t="shared" si="12"/>
        <v>40.28</v>
      </c>
      <c r="J1622" s="10">
        <f t="shared" si="13"/>
        <v>43.2</v>
      </c>
      <c r="K1622" s="10">
        <f t="shared" si="14"/>
        <v>51.28</v>
      </c>
      <c r="L1622" s="10">
        <f t="shared" si="15"/>
        <v>42.75</v>
      </c>
    </row>
    <row r="1623" spans="1:12">
      <c r="A1623" s="54">
        <v>42164</v>
      </c>
      <c r="B1623">
        <v>43.05</v>
      </c>
      <c r="D1623" s="205">
        <v>42164</v>
      </c>
      <c r="E1623" s="10">
        <f t="shared" si="8"/>
        <v>50.95</v>
      </c>
      <c r="F1623" s="10">
        <f t="shared" si="9"/>
        <v>40.97</v>
      </c>
      <c r="G1623" s="10">
        <f t="shared" si="10"/>
        <v>75</v>
      </c>
      <c r="H1623" s="10">
        <f t="shared" si="11"/>
        <v>64.13</v>
      </c>
      <c r="I1623" s="10">
        <f t="shared" si="12"/>
        <v>40.74</v>
      </c>
      <c r="J1623" s="10">
        <f t="shared" si="13"/>
        <v>43.64</v>
      </c>
      <c r="K1623" s="10">
        <f t="shared" si="14"/>
        <v>51.41</v>
      </c>
      <c r="L1623" s="10">
        <f t="shared" si="15"/>
        <v>43.05</v>
      </c>
    </row>
    <row r="1624" spans="1:12">
      <c r="A1624" s="54">
        <v>42165</v>
      </c>
      <c r="B1624">
        <v>43.36</v>
      </c>
      <c r="D1624" s="205">
        <v>42165</v>
      </c>
      <c r="E1624" s="10">
        <f t="shared" si="8"/>
        <v>51.19</v>
      </c>
      <c r="F1624" s="10">
        <f t="shared" si="9"/>
        <v>41.26</v>
      </c>
      <c r="G1624" s="10">
        <f t="shared" si="10"/>
        <v>75.16</v>
      </c>
      <c r="H1624" s="10">
        <f t="shared" si="11"/>
        <v>64.58</v>
      </c>
      <c r="I1624" s="10">
        <f t="shared" si="12"/>
        <v>41.21</v>
      </c>
      <c r="J1624" s="10">
        <f t="shared" si="13"/>
        <v>44.1</v>
      </c>
      <c r="K1624" s="10">
        <f t="shared" si="14"/>
        <v>51.74</v>
      </c>
      <c r="L1624" s="10">
        <f t="shared" si="15"/>
        <v>43.36</v>
      </c>
    </row>
    <row r="1625" spans="1:12">
      <c r="A1625" s="54">
        <v>42166</v>
      </c>
      <c r="B1625">
        <v>43.69</v>
      </c>
      <c r="D1625" s="205">
        <v>42166</v>
      </c>
      <c r="E1625" s="10">
        <f t="shared" si="8"/>
        <v>51.71</v>
      </c>
      <c r="F1625" s="10">
        <f t="shared" si="9"/>
        <v>41.57</v>
      </c>
      <c r="G1625" s="10">
        <f t="shared" si="10"/>
        <v>75.39</v>
      </c>
      <c r="H1625" s="10">
        <f t="shared" si="11"/>
        <v>64.97</v>
      </c>
      <c r="I1625" s="10">
        <f t="shared" si="12"/>
        <v>41.55</v>
      </c>
      <c r="J1625" s="10">
        <f t="shared" si="13"/>
        <v>44.61</v>
      </c>
      <c r="K1625" s="10">
        <f t="shared" si="14"/>
        <v>52.16</v>
      </c>
      <c r="L1625" s="10">
        <f t="shared" si="15"/>
        <v>43.69</v>
      </c>
    </row>
    <row r="1626" spans="1:12">
      <c r="A1626" s="54">
        <v>42167</v>
      </c>
      <c r="B1626">
        <v>44.04</v>
      </c>
      <c r="D1626" s="205">
        <v>42167</v>
      </c>
      <c r="E1626" s="10">
        <f t="shared" si="8"/>
        <v>52.23</v>
      </c>
      <c r="F1626" s="10">
        <f t="shared" si="9"/>
        <v>42</v>
      </c>
      <c r="G1626" s="10">
        <f t="shared" si="10"/>
        <v>75.66</v>
      </c>
      <c r="H1626" s="10">
        <f t="shared" si="11"/>
        <v>65.36</v>
      </c>
      <c r="I1626" s="10">
        <f t="shared" si="12"/>
        <v>41.9</v>
      </c>
      <c r="J1626" s="10">
        <f t="shared" si="13"/>
        <v>45.01</v>
      </c>
      <c r="K1626" s="10">
        <f t="shared" si="14"/>
        <v>52.58</v>
      </c>
      <c r="L1626" s="10">
        <f t="shared" si="15"/>
        <v>44.04</v>
      </c>
    </row>
    <row r="1627" spans="1:12">
      <c r="A1627" s="54">
        <v>42168</v>
      </c>
      <c r="B1627">
        <v>44.43</v>
      </c>
      <c r="D1627" s="205">
        <v>42168</v>
      </c>
      <c r="E1627" s="10">
        <f t="shared" si="8"/>
        <v>52.66</v>
      </c>
      <c r="F1627" s="10">
        <f t="shared" si="9"/>
        <v>42.46</v>
      </c>
      <c r="G1627" s="10">
        <f t="shared" si="10"/>
        <v>76.03</v>
      </c>
      <c r="H1627" s="10">
        <f t="shared" si="11"/>
        <v>65.77</v>
      </c>
      <c r="I1627" s="10">
        <f t="shared" si="12"/>
        <v>42.28</v>
      </c>
      <c r="J1627" s="10">
        <f t="shared" si="13"/>
        <v>45.35</v>
      </c>
      <c r="K1627" s="10">
        <f t="shared" si="14"/>
        <v>52.95</v>
      </c>
      <c r="L1627" s="10">
        <f t="shared" si="15"/>
        <v>44.43</v>
      </c>
    </row>
    <row r="1628" spans="1:12">
      <c r="A1628" s="54">
        <v>42169</v>
      </c>
      <c r="B1628">
        <v>44.83</v>
      </c>
      <c r="D1628" s="205">
        <v>42169</v>
      </c>
      <c r="E1628" s="10">
        <f t="shared" si="8"/>
        <v>52.99</v>
      </c>
      <c r="F1628" s="10">
        <f t="shared" si="9"/>
        <v>42.81</v>
      </c>
      <c r="G1628" s="10">
        <f t="shared" si="10"/>
        <v>76.39</v>
      </c>
      <c r="H1628" s="10">
        <f t="shared" si="11"/>
        <v>66.17</v>
      </c>
      <c r="I1628" s="10">
        <f t="shared" si="12"/>
        <v>42.66</v>
      </c>
      <c r="J1628" s="10">
        <f t="shared" si="13"/>
        <v>45.67</v>
      </c>
      <c r="K1628" s="10">
        <f t="shared" si="14"/>
        <v>53.28</v>
      </c>
      <c r="L1628" s="10">
        <f t="shared" si="15"/>
        <v>44.83</v>
      </c>
    </row>
    <row r="1629" spans="1:12">
      <c r="A1629" s="54">
        <v>42170</v>
      </c>
      <c r="B1629">
        <v>45.13</v>
      </c>
      <c r="D1629" s="205">
        <v>42170</v>
      </c>
      <c r="E1629" s="10">
        <f t="shared" si="8"/>
        <v>53.33</v>
      </c>
      <c r="F1629" s="10">
        <f t="shared" si="9"/>
        <v>43.1</v>
      </c>
      <c r="G1629" s="10">
        <f t="shared" si="10"/>
        <v>76.59</v>
      </c>
      <c r="H1629" s="10">
        <f t="shared" si="11"/>
        <v>66.66</v>
      </c>
      <c r="I1629" s="10">
        <f t="shared" si="12"/>
        <v>43.02</v>
      </c>
      <c r="J1629" s="10">
        <f t="shared" si="13"/>
        <v>45.98</v>
      </c>
      <c r="K1629" s="10">
        <f t="shared" si="14"/>
        <v>53.64</v>
      </c>
      <c r="L1629" s="10">
        <f t="shared" si="15"/>
        <v>45.13</v>
      </c>
    </row>
    <row r="1630" spans="1:12">
      <c r="A1630" s="54">
        <v>42171</v>
      </c>
      <c r="B1630">
        <v>45.41</v>
      </c>
      <c r="D1630" s="205">
        <v>42171</v>
      </c>
      <c r="E1630" s="10">
        <f t="shared" si="8"/>
        <v>53.66</v>
      </c>
      <c r="F1630" s="10">
        <f t="shared" si="9"/>
        <v>43.38</v>
      </c>
      <c r="G1630" s="10">
        <f t="shared" si="10"/>
        <v>76.78</v>
      </c>
      <c r="H1630" s="10">
        <f t="shared" si="11"/>
        <v>67.13</v>
      </c>
      <c r="I1630" s="10">
        <f t="shared" si="12"/>
        <v>43.57</v>
      </c>
      <c r="J1630" s="10">
        <f t="shared" si="13"/>
        <v>46.3</v>
      </c>
      <c r="K1630" s="10">
        <f t="shared" si="14"/>
        <v>53.98</v>
      </c>
      <c r="L1630" s="10">
        <f t="shared" si="15"/>
        <v>45.41</v>
      </c>
    </row>
    <row r="1631" spans="1:12">
      <c r="A1631" s="54">
        <v>42172</v>
      </c>
      <c r="B1631">
        <v>45.71</v>
      </c>
      <c r="D1631" s="205">
        <v>42172</v>
      </c>
      <c r="E1631" s="10">
        <f t="shared" si="8"/>
        <v>53.99</v>
      </c>
      <c r="F1631" s="10">
        <f t="shared" si="9"/>
        <v>43.65</v>
      </c>
      <c r="G1631" s="10">
        <f t="shared" si="10"/>
        <v>76.95</v>
      </c>
      <c r="H1631" s="10">
        <f t="shared" si="11"/>
        <v>67.52</v>
      </c>
      <c r="I1631" s="10">
        <f t="shared" si="12"/>
        <v>44.05</v>
      </c>
      <c r="J1631" s="10">
        <f t="shared" si="13"/>
        <v>46.66</v>
      </c>
      <c r="K1631" s="10">
        <f t="shared" si="14"/>
        <v>54.38</v>
      </c>
      <c r="L1631" s="10">
        <f t="shared" si="15"/>
        <v>45.71</v>
      </c>
    </row>
    <row r="1632" spans="1:12">
      <c r="A1632" s="54">
        <v>42173</v>
      </c>
      <c r="B1632">
        <v>46.03</v>
      </c>
      <c r="D1632" s="205">
        <v>42173</v>
      </c>
      <c r="E1632" s="10">
        <f t="shared" si="8"/>
        <v>54.42</v>
      </c>
      <c r="F1632" s="10">
        <f t="shared" si="9"/>
        <v>43.99</v>
      </c>
      <c r="G1632" s="10">
        <f t="shared" si="10"/>
        <v>77.16</v>
      </c>
      <c r="H1632" s="10">
        <f t="shared" si="11"/>
        <v>67.87</v>
      </c>
      <c r="I1632" s="10">
        <f t="shared" si="12"/>
        <v>44.42</v>
      </c>
      <c r="J1632" s="10">
        <f t="shared" si="13"/>
        <v>47.01</v>
      </c>
      <c r="K1632" s="10">
        <f t="shared" si="14"/>
        <v>54.89</v>
      </c>
      <c r="L1632" s="10">
        <f t="shared" si="15"/>
        <v>46.03</v>
      </c>
    </row>
    <row r="1633" spans="1:12">
      <c r="A1633" s="54">
        <v>42174</v>
      </c>
      <c r="B1633">
        <v>46.35</v>
      </c>
      <c r="D1633" s="205">
        <v>42174</v>
      </c>
      <c r="E1633" s="10">
        <f t="shared" si="8"/>
        <v>54.86</v>
      </c>
      <c r="F1633" s="10">
        <f t="shared" si="9"/>
        <v>44.38</v>
      </c>
      <c r="G1633" s="10">
        <f t="shared" si="10"/>
        <v>77.38</v>
      </c>
      <c r="H1633" s="10">
        <f t="shared" si="11"/>
        <v>68.290000000000006</v>
      </c>
      <c r="I1633" s="10">
        <f t="shared" si="12"/>
        <v>44.76</v>
      </c>
      <c r="J1633" s="10">
        <f t="shared" si="13"/>
        <v>47.23</v>
      </c>
      <c r="K1633" s="10">
        <f t="shared" si="14"/>
        <v>55.3</v>
      </c>
      <c r="L1633" s="10">
        <f t="shared" si="15"/>
        <v>46.35</v>
      </c>
    </row>
    <row r="1634" spans="1:12">
      <c r="A1634" s="54">
        <v>42175</v>
      </c>
      <c r="B1634">
        <v>46.69</v>
      </c>
      <c r="D1634" s="205">
        <v>42175</v>
      </c>
      <c r="E1634" s="10">
        <f t="shared" si="8"/>
        <v>55.18</v>
      </c>
      <c r="F1634" s="10">
        <f t="shared" si="9"/>
        <v>44.78</v>
      </c>
      <c r="G1634" s="10">
        <f t="shared" si="10"/>
        <v>77.73</v>
      </c>
      <c r="H1634" s="10">
        <f t="shared" si="11"/>
        <v>62.91</v>
      </c>
      <c r="I1634" s="10">
        <f t="shared" si="12"/>
        <v>45.09</v>
      </c>
      <c r="J1634" s="10">
        <f t="shared" si="13"/>
        <v>47.45</v>
      </c>
      <c r="K1634" s="10">
        <f t="shared" si="14"/>
        <v>55.73</v>
      </c>
      <c r="L1634" s="10">
        <f t="shared" si="15"/>
        <v>46.69</v>
      </c>
    </row>
    <row r="1635" spans="1:12">
      <c r="A1635" s="54">
        <v>42176</v>
      </c>
      <c r="B1635">
        <v>47.07</v>
      </c>
      <c r="D1635" s="205">
        <v>42176</v>
      </c>
      <c r="E1635" s="10">
        <f t="shared" si="8"/>
        <v>55.39</v>
      </c>
      <c r="F1635" s="10">
        <f t="shared" si="9"/>
        <v>45.08</v>
      </c>
      <c r="G1635" s="10">
        <f t="shared" si="10"/>
        <v>78.09</v>
      </c>
      <c r="H1635" s="10">
        <f t="shared" si="11"/>
        <v>69.069999999999993</v>
      </c>
      <c r="I1635" s="10">
        <f t="shared" si="12"/>
        <v>45.42</v>
      </c>
      <c r="J1635" s="10">
        <f t="shared" si="13"/>
        <v>47.64</v>
      </c>
      <c r="K1635" s="10">
        <f t="shared" si="14"/>
        <v>56.17</v>
      </c>
      <c r="L1635" s="10">
        <f t="shared" si="15"/>
        <v>47.07</v>
      </c>
    </row>
    <row r="1636" spans="1:12">
      <c r="A1636" s="54">
        <v>42177</v>
      </c>
      <c r="B1636">
        <v>47.36</v>
      </c>
      <c r="D1636" s="205">
        <v>42177</v>
      </c>
      <c r="E1636" s="10">
        <f t="shared" si="8"/>
        <v>55.67</v>
      </c>
      <c r="F1636" s="10">
        <f t="shared" si="9"/>
        <v>45.27</v>
      </c>
      <c r="G1636" s="10">
        <f t="shared" si="10"/>
        <v>78.36</v>
      </c>
      <c r="H1636" s="10">
        <f t="shared" si="11"/>
        <v>69.55</v>
      </c>
      <c r="I1636" s="10">
        <f t="shared" si="12"/>
        <v>45.14</v>
      </c>
      <c r="J1636" s="10">
        <f t="shared" si="13"/>
        <v>47.89</v>
      </c>
      <c r="K1636" s="10">
        <f t="shared" si="14"/>
        <v>56.57</v>
      </c>
      <c r="L1636" s="10">
        <f t="shared" si="15"/>
        <v>47.36</v>
      </c>
    </row>
    <row r="1637" spans="1:12">
      <c r="A1637" s="54">
        <v>42178</v>
      </c>
      <c r="B1637">
        <v>47.64</v>
      </c>
      <c r="D1637" s="205">
        <v>42178</v>
      </c>
      <c r="E1637" s="10">
        <f t="shared" si="8"/>
        <v>55.95</v>
      </c>
      <c r="F1637" s="10">
        <f t="shared" si="9"/>
        <v>45.47</v>
      </c>
      <c r="G1637" s="10">
        <f t="shared" si="10"/>
        <v>78.59</v>
      </c>
      <c r="H1637" s="10">
        <f t="shared" si="11"/>
        <v>70.069999999999993</v>
      </c>
      <c r="I1637" s="10">
        <f t="shared" si="12"/>
        <v>45.53</v>
      </c>
      <c r="J1637" s="10">
        <f t="shared" si="13"/>
        <v>48.14</v>
      </c>
      <c r="K1637" s="10">
        <f t="shared" si="14"/>
        <v>56.97</v>
      </c>
      <c r="L1637" s="10">
        <f t="shared" si="15"/>
        <v>47.64</v>
      </c>
    </row>
    <row r="1638" spans="1:12">
      <c r="A1638" s="54">
        <v>42179</v>
      </c>
      <c r="B1638">
        <v>47.91</v>
      </c>
      <c r="D1638" s="205">
        <v>42179</v>
      </c>
      <c r="E1638" s="10">
        <f t="shared" si="8"/>
        <v>56.27</v>
      </c>
      <c r="F1638" s="10">
        <f t="shared" si="9"/>
        <v>45.69</v>
      </c>
      <c r="G1638" s="10">
        <f t="shared" si="10"/>
        <v>78.8</v>
      </c>
      <c r="H1638" s="10">
        <f t="shared" si="11"/>
        <v>70.47</v>
      </c>
      <c r="I1638" s="10">
        <f t="shared" si="12"/>
        <v>45.97</v>
      </c>
      <c r="J1638" s="10">
        <f t="shared" si="13"/>
        <v>48.52</v>
      </c>
      <c r="K1638" s="10">
        <f t="shared" si="14"/>
        <v>57.39</v>
      </c>
      <c r="L1638" s="10">
        <f t="shared" si="15"/>
        <v>47.91</v>
      </c>
    </row>
    <row r="1639" spans="1:12">
      <c r="A1639" s="54">
        <v>42180</v>
      </c>
      <c r="B1639">
        <v>48.24</v>
      </c>
      <c r="D1639" s="205">
        <v>42180</v>
      </c>
      <c r="E1639" s="10">
        <f t="shared" si="8"/>
        <v>56.7</v>
      </c>
      <c r="F1639" s="10">
        <f t="shared" si="9"/>
        <v>45.94</v>
      </c>
      <c r="G1639" s="10">
        <f t="shared" si="10"/>
        <v>79.010000000000005</v>
      </c>
      <c r="H1639" s="10">
        <f t="shared" si="11"/>
        <v>70.87</v>
      </c>
      <c r="I1639" s="10">
        <f t="shared" si="12"/>
        <v>47.02</v>
      </c>
      <c r="J1639" s="10">
        <f t="shared" si="13"/>
        <v>48.9</v>
      </c>
      <c r="K1639" s="10">
        <f t="shared" si="14"/>
        <v>57.88</v>
      </c>
      <c r="L1639" s="10">
        <f t="shared" si="15"/>
        <v>48.24</v>
      </c>
    </row>
    <row r="1640" spans="1:12">
      <c r="A1640" s="54">
        <v>42181</v>
      </c>
      <c r="B1640">
        <v>48.61</v>
      </c>
      <c r="D1640" s="205">
        <v>42181</v>
      </c>
      <c r="E1640" s="10">
        <f t="shared" si="8"/>
        <v>57.14</v>
      </c>
      <c r="F1640" s="10">
        <f t="shared" si="9"/>
        <v>46.31</v>
      </c>
      <c r="G1640" s="10">
        <f t="shared" si="10"/>
        <v>79.27</v>
      </c>
      <c r="H1640" s="10">
        <f t="shared" si="11"/>
        <v>71.27</v>
      </c>
      <c r="I1640" s="10">
        <f t="shared" si="12"/>
        <v>47.33</v>
      </c>
      <c r="J1640" s="10">
        <f t="shared" si="13"/>
        <v>49.22</v>
      </c>
      <c r="K1640" s="10">
        <f t="shared" si="14"/>
        <v>58.36</v>
      </c>
      <c r="L1640" s="10">
        <f t="shared" si="15"/>
        <v>48.61</v>
      </c>
    </row>
    <row r="1641" spans="1:12">
      <c r="A1641" s="54">
        <v>42182</v>
      </c>
      <c r="B1641">
        <v>49.03</v>
      </c>
      <c r="D1641" s="205">
        <v>42182</v>
      </c>
      <c r="E1641" s="10">
        <f t="shared" si="8"/>
        <v>57.43</v>
      </c>
      <c r="F1641" s="10">
        <f t="shared" si="9"/>
        <v>46.7</v>
      </c>
      <c r="G1641" s="10">
        <f t="shared" si="10"/>
        <v>79.61</v>
      </c>
      <c r="H1641" s="10">
        <f t="shared" si="11"/>
        <v>71.66</v>
      </c>
      <c r="I1641" s="10">
        <f t="shared" si="12"/>
        <v>47.61</v>
      </c>
      <c r="J1641" s="10">
        <f t="shared" si="13"/>
        <v>49.46</v>
      </c>
      <c r="K1641" s="10">
        <f t="shared" si="14"/>
        <v>58.76</v>
      </c>
      <c r="L1641" s="10">
        <f t="shared" si="15"/>
        <v>49.03</v>
      </c>
    </row>
    <row r="1642" spans="1:12">
      <c r="A1642" s="54">
        <v>42183</v>
      </c>
      <c r="B1642">
        <v>49.47</v>
      </c>
      <c r="D1642" s="205">
        <v>42183</v>
      </c>
      <c r="E1642" s="10">
        <f t="shared" si="8"/>
        <v>57.74</v>
      </c>
      <c r="F1642" s="10">
        <f t="shared" si="9"/>
        <v>47</v>
      </c>
      <c r="G1642" s="10">
        <f t="shared" si="10"/>
        <v>79.98</v>
      </c>
      <c r="H1642" s="10">
        <f t="shared" si="11"/>
        <v>72.05</v>
      </c>
      <c r="I1642" s="10">
        <f t="shared" si="12"/>
        <v>47.99</v>
      </c>
      <c r="J1642" s="10">
        <f t="shared" si="13"/>
        <v>49.72</v>
      </c>
      <c r="K1642" s="10">
        <f t="shared" si="14"/>
        <v>59.11</v>
      </c>
      <c r="L1642" s="10">
        <f t="shared" si="15"/>
        <v>49.47</v>
      </c>
    </row>
    <row r="1643" spans="1:12">
      <c r="A1643" s="54">
        <v>42184</v>
      </c>
      <c r="B1643">
        <v>49.87</v>
      </c>
      <c r="D1643" s="205">
        <v>42184</v>
      </c>
      <c r="E1643" s="10">
        <f t="shared" si="8"/>
        <v>58.04</v>
      </c>
      <c r="F1643" s="10">
        <f t="shared" si="9"/>
        <v>47.28</v>
      </c>
      <c r="G1643" s="10">
        <f t="shared" si="10"/>
        <v>80.23</v>
      </c>
      <c r="H1643" s="10">
        <f t="shared" si="11"/>
        <v>72.5</v>
      </c>
      <c r="I1643" s="10">
        <f t="shared" si="12"/>
        <v>48.45</v>
      </c>
      <c r="J1643" s="10">
        <f t="shared" si="13"/>
        <v>50.1</v>
      </c>
      <c r="K1643" s="10">
        <f t="shared" si="14"/>
        <v>59.46</v>
      </c>
      <c r="L1643" s="10">
        <f t="shared" si="15"/>
        <v>49.87</v>
      </c>
    </row>
    <row r="1644" spans="1:12">
      <c r="A1644" s="54">
        <v>42185</v>
      </c>
      <c r="B1644">
        <v>50.27</v>
      </c>
      <c r="D1644" s="205">
        <v>42185</v>
      </c>
      <c r="E1644" s="10">
        <f t="shared" si="8"/>
        <v>58.32</v>
      </c>
      <c r="F1644" s="10">
        <f t="shared" si="9"/>
        <v>47.55</v>
      </c>
      <c r="G1644" s="10">
        <f t="shared" si="10"/>
        <v>80.34</v>
      </c>
      <c r="H1644" s="10">
        <f t="shared" si="11"/>
        <v>72.959999999999994</v>
      </c>
      <c r="I1644" s="10">
        <f t="shared" si="12"/>
        <v>48.89</v>
      </c>
      <c r="J1644" s="10">
        <f t="shared" si="13"/>
        <v>50.44</v>
      </c>
      <c r="K1644" s="10">
        <f t="shared" si="14"/>
        <v>59.8</v>
      </c>
      <c r="L1644" s="10">
        <f t="shared" si="15"/>
        <v>50.27</v>
      </c>
    </row>
    <row r="1645" spans="1:12">
      <c r="A1645" s="54">
        <v>42186</v>
      </c>
      <c r="B1645">
        <v>50.58</v>
      </c>
      <c r="D1645" s="205">
        <v>42186</v>
      </c>
      <c r="E1645" s="10">
        <f t="shared" si="8"/>
        <v>58.68</v>
      </c>
      <c r="F1645" s="10">
        <f t="shared" si="9"/>
        <v>47.84</v>
      </c>
      <c r="G1645" s="10">
        <f t="shared" si="10"/>
        <v>80.52</v>
      </c>
      <c r="H1645" s="10">
        <f t="shared" si="11"/>
        <v>73.23</v>
      </c>
      <c r="I1645" s="10">
        <f t="shared" si="12"/>
        <v>49.38</v>
      </c>
      <c r="J1645" s="10">
        <f t="shared" si="13"/>
        <v>50.84</v>
      </c>
      <c r="K1645" s="10">
        <f t="shared" si="14"/>
        <v>60.14</v>
      </c>
      <c r="L1645" s="10">
        <f t="shared" si="15"/>
        <v>50.58</v>
      </c>
    </row>
    <row r="1646" spans="1:12">
      <c r="A1646" s="54">
        <v>42187</v>
      </c>
      <c r="B1646">
        <v>50.97</v>
      </c>
      <c r="D1646" s="205">
        <v>42187</v>
      </c>
      <c r="E1646" s="10">
        <f t="shared" si="8"/>
        <v>59.11</v>
      </c>
      <c r="F1646" s="10">
        <f t="shared" si="9"/>
        <v>48.1</v>
      </c>
      <c r="G1646" s="10">
        <f t="shared" si="10"/>
        <v>80.709999999999994</v>
      </c>
      <c r="H1646" s="10">
        <f t="shared" si="11"/>
        <v>73.52</v>
      </c>
      <c r="I1646" s="10">
        <f t="shared" si="12"/>
        <v>49.77</v>
      </c>
      <c r="J1646" s="10">
        <f t="shared" si="13"/>
        <v>51.25</v>
      </c>
      <c r="K1646" s="10">
        <f t="shared" si="14"/>
        <v>60.63</v>
      </c>
      <c r="L1646" s="10">
        <f t="shared" si="15"/>
        <v>50.97</v>
      </c>
    </row>
    <row r="1647" spans="1:12">
      <c r="A1647" s="54">
        <v>42188</v>
      </c>
      <c r="B1647">
        <v>51.38</v>
      </c>
      <c r="D1647" s="205">
        <v>42188</v>
      </c>
      <c r="E1647" s="10">
        <f t="shared" si="8"/>
        <v>59.57</v>
      </c>
      <c r="F1647" s="10">
        <f t="shared" si="9"/>
        <v>48.52</v>
      </c>
      <c r="G1647" s="10">
        <f t="shared" si="10"/>
        <v>81.010000000000005</v>
      </c>
      <c r="H1647" s="10">
        <f t="shared" si="11"/>
        <v>73.84</v>
      </c>
      <c r="I1647" s="10">
        <f t="shared" si="12"/>
        <v>50.14</v>
      </c>
      <c r="J1647" s="10">
        <f t="shared" si="13"/>
        <v>51.5</v>
      </c>
      <c r="K1647" s="10">
        <f t="shared" si="14"/>
        <v>61.1</v>
      </c>
      <c r="L1647" s="10">
        <f t="shared" si="15"/>
        <v>51.38</v>
      </c>
    </row>
    <row r="1648" spans="1:12">
      <c r="A1648" s="54">
        <v>42189</v>
      </c>
      <c r="B1648">
        <v>51.84</v>
      </c>
      <c r="D1648" s="205">
        <v>42189</v>
      </c>
      <c r="E1648" s="10">
        <f t="shared" si="8"/>
        <v>59.94</v>
      </c>
      <c r="F1648" s="10">
        <f t="shared" si="9"/>
        <v>48.96</v>
      </c>
      <c r="G1648" s="10">
        <f t="shared" si="10"/>
        <v>81.39</v>
      </c>
      <c r="H1648" s="10">
        <f t="shared" si="11"/>
        <v>74.150000000000006</v>
      </c>
      <c r="I1648" s="10">
        <f t="shared" si="12"/>
        <v>50.56</v>
      </c>
      <c r="J1648" s="10">
        <f t="shared" si="13"/>
        <v>52.17</v>
      </c>
      <c r="K1648" s="10">
        <f t="shared" si="14"/>
        <v>61.58</v>
      </c>
      <c r="L1648" s="10">
        <f t="shared" si="15"/>
        <v>51.84</v>
      </c>
    </row>
    <row r="1649" spans="1:12">
      <c r="A1649" s="54">
        <v>42190</v>
      </c>
      <c r="B1649">
        <v>52.32</v>
      </c>
      <c r="D1649" s="205">
        <v>42190</v>
      </c>
      <c r="E1649" s="10">
        <f t="shared" si="8"/>
        <v>60.29</v>
      </c>
      <c r="F1649" s="10">
        <f t="shared" si="9"/>
        <v>49.33</v>
      </c>
      <c r="G1649" s="10">
        <f t="shared" si="10"/>
        <v>81.78</v>
      </c>
      <c r="H1649" s="10">
        <f t="shared" si="11"/>
        <v>74.48</v>
      </c>
      <c r="I1649" s="10">
        <f t="shared" si="12"/>
        <v>50.93</v>
      </c>
      <c r="J1649" s="10">
        <f t="shared" si="13"/>
        <v>52.58</v>
      </c>
      <c r="K1649" s="10">
        <f t="shared" si="14"/>
        <v>61.98</v>
      </c>
      <c r="L1649" s="10">
        <f t="shared" si="15"/>
        <v>52.32</v>
      </c>
    </row>
    <row r="1650" spans="1:12">
      <c r="A1650" s="54">
        <v>42191</v>
      </c>
      <c r="B1650">
        <v>52.7</v>
      </c>
      <c r="D1650" s="205">
        <v>42191</v>
      </c>
      <c r="E1650" s="10">
        <f t="shared" si="8"/>
        <v>60.65</v>
      </c>
      <c r="F1650" s="10">
        <f t="shared" si="9"/>
        <v>49.6</v>
      </c>
      <c r="G1650" s="10">
        <f t="shared" si="10"/>
        <v>81.99</v>
      </c>
      <c r="H1650" s="10">
        <f t="shared" si="11"/>
        <v>74.930000000000007</v>
      </c>
      <c r="I1650" s="10">
        <f t="shared" si="12"/>
        <v>51.33</v>
      </c>
      <c r="J1650" s="10">
        <f t="shared" si="13"/>
        <v>52.91</v>
      </c>
      <c r="K1650" s="10">
        <f t="shared" si="14"/>
        <v>62.35</v>
      </c>
      <c r="L1650" s="10">
        <f t="shared" si="15"/>
        <v>52.7</v>
      </c>
    </row>
    <row r="1651" spans="1:12">
      <c r="A1651" s="54">
        <v>42192</v>
      </c>
      <c r="B1651">
        <v>53.03</v>
      </c>
      <c r="D1651" s="205">
        <v>42192</v>
      </c>
      <c r="E1651" s="10">
        <f t="shared" si="8"/>
        <v>61</v>
      </c>
      <c r="F1651" s="10">
        <f t="shared" si="9"/>
        <v>49.82</v>
      </c>
      <c r="G1651" s="10">
        <f t="shared" si="10"/>
        <v>82.11</v>
      </c>
      <c r="H1651" s="10">
        <f t="shared" si="11"/>
        <v>75.36</v>
      </c>
      <c r="I1651" s="10">
        <f t="shared" si="12"/>
        <v>51.85</v>
      </c>
      <c r="J1651" s="10">
        <f t="shared" si="13"/>
        <v>53.13</v>
      </c>
      <c r="K1651" s="10">
        <f t="shared" si="14"/>
        <v>62.72</v>
      </c>
      <c r="L1651" s="10">
        <f t="shared" si="15"/>
        <v>53.03</v>
      </c>
    </row>
    <row r="1652" spans="1:12">
      <c r="A1652" s="54">
        <v>42193</v>
      </c>
      <c r="B1652">
        <v>53.38</v>
      </c>
      <c r="D1652" s="205">
        <v>42193</v>
      </c>
      <c r="E1652" s="10">
        <f t="shared" si="8"/>
        <v>61.36</v>
      </c>
      <c r="F1652" s="10">
        <f t="shared" si="9"/>
        <v>50.04</v>
      </c>
      <c r="G1652" s="10">
        <f t="shared" si="10"/>
        <v>82.22</v>
      </c>
      <c r="H1652" s="10">
        <f t="shared" si="11"/>
        <v>75.67</v>
      </c>
      <c r="I1652" s="10">
        <f t="shared" si="12"/>
        <v>52.34</v>
      </c>
      <c r="J1652" s="10">
        <f t="shared" si="13"/>
        <v>53.66</v>
      </c>
      <c r="K1652" s="10">
        <f t="shared" si="14"/>
        <v>63.14</v>
      </c>
      <c r="L1652" s="10">
        <f t="shared" si="15"/>
        <v>53.38</v>
      </c>
    </row>
    <row r="1653" spans="1:12">
      <c r="A1653" s="54">
        <v>42194</v>
      </c>
      <c r="B1653">
        <v>53.7</v>
      </c>
      <c r="D1653" s="205">
        <v>42194</v>
      </c>
      <c r="E1653" s="10">
        <f t="shared" si="8"/>
        <v>61.83</v>
      </c>
      <c r="F1653" s="10">
        <f t="shared" si="9"/>
        <v>50.33</v>
      </c>
      <c r="G1653" s="10">
        <f t="shared" si="10"/>
        <v>82.32</v>
      </c>
      <c r="H1653" s="10">
        <f t="shared" si="11"/>
        <v>75.900000000000006</v>
      </c>
      <c r="I1653" s="10">
        <f t="shared" si="12"/>
        <v>52.85</v>
      </c>
      <c r="J1653" s="10">
        <f t="shared" si="13"/>
        <v>54.21</v>
      </c>
      <c r="K1653" s="10">
        <f t="shared" si="14"/>
        <v>63.65</v>
      </c>
      <c r="L1653" s="10">
        <f t="shared" si="15"/>
        <v>53.7</v>
      </c>
    </row>
    <row r="1654" spans="1:12">
      <c r="A1654" s="54">
        <v>42195</v>
      </c>
      <c r="B1654">
        <v>54.11</v>
      </c>
      <c r="D1654" s="205">
        <v>42195</v>
      </c>
      <c r="E1654" s="10">
        <f t="shared" si="8"/>
        <v>62.31</v>
      </c>
      <c r="F1654" s="10">
        <f t="shared" si="9"/>
        <v>50.74</v>
      </c>
      <c r="G1654" s="10">
        <f t="shared" si="10"/>
        <v>82.52</v>
      </c>
      <c r="H1654" s="10">
        <f t="shared" si="11"/>
        <v>76.180000000000007</v>
      </c>
      <c r="I1654" s="10">
        <f t="shared" si="12"/>
        <v>52.97</v>
      </c>
      <c r="J1654" s="10">
        <f t="shared" si="13"/>
        <v>54.52</v>
      </c>
      <c r="K1654" s="10">
        <f t="shared" si="14"/>
        <v>64.150000000000006</v>
      </c>
      <c r="L1654" s="10">
        <f t="shared" si="15"/>
        <v>54.11</v>
      </c>
    </row>
    <row r="1655" spans="1:12">
      <c r="A1655" s="54">
        <v>42196</v>
      </c>
      <c r="B1655">
        <v>54.57</v>
      </c>
      <c r="D1655" s="205">
        <v>42196</v>
      </c>
      <c r="E1655" s="10">
        <f t="shared" si="8"/>
        <v>62.54</v>
      </c>
      <c r="F1655" s="10">
        <f t="shared" si="9"/>
        <v>51.16</v>
      </c>
      <c r="G1655" s="10">
        <f t="shared" si="10"/>
        <v>82.83</v>
      </c>
      <c r="H1655" s="10">
        <f t="shared" si="11"/>
        <v>76.489999999999995</v>
      </c>
      <c r="I1655" s="10">
        <f t="shared" si="12"/>
        <v>53.3</v>
      </c>
      <c r="J1655" s="10">
        <f t="shared" si="13"/>
        <v>54.86</v>
      </c>
      <c r="K1655" s="10">
        <f t="shared" si="14"/>
        <v>64.48</v>
      </c>
      <c r="L1655" s="10">
        <f t="shared" si="15"/>
        <v>54.57</v>
      </c>
    </row>
    <row r="1656" spans="1:12">
      <c r="A1656" s="54">
        <v>42197</v>
      </c>
      <c r="B1656">
        <v>55.03</v>
      </c>
      <c r="D1656" s="205">
        <v>42197</v>
      </c>
      <c r="E1656" s="10">
        <f t="shared" si="8"/>
        <v>62.8</v>
      </c>
      <c r="F1656" s="10">
        <f t="shared" si="9"/>
        <v>51.45</v>
      </c>
      <c r="G1656" s="10">
        <f t="shared" si="10"/>
        <v>83.21</v>
      </c>
      <c r="H1656" s="10">
        <f t="shared" si="11"/>
        <v>76.849999999999994</v>
      </c>
      <c r="I1656" s="10">
        <f t="shared" si="12"/>
        <v>53.63</v>
      </c>
      <c r="J1656" s="10">
        <f t="shared" si="13"/>
        <v>55.04</v>
      </c>
      <c r="K1656" s="10">
        <f t="shared" si="14"/>
        <v>64.849999999999994</v>
      </c>
      <c r="L1656" s="10">
        <f t="shared" si="15"/>
        <v>55.03</v>
      </c>
    </row>
    <row r="1657" spans="1:12">
      <c r="A1657" s="54">
        <v>42198</v>
      </c>
      <c r="B1657">
        <v>55.44</v>
      </c>
      <c r="D1657" s="205">
        <v>42198</v>
      </c>
      <c r="E1657" s="10">
        <f t="shared" si="8"/>
        <v>63.09</v>
      </c>
      <c r="F1657" s="10">
        <f t="shared" si="9"/>
        <v>51.61</v>
      </c>
      <c r="G1657" s="10">
        <f t="shared" si="10"/>
        <v>83.48</v>
      </c>
      <c r="H1657" s="10">
        <f t="shared" si="11"/>
        <v>77.27</v>
      </c>
      <c r="I1657" s="10">
        <f t="shared" si="12"/>
        <v>53.97</v>
      </c>
      <c r="J1657" s="10">
        <f t="shared" si="13"/>
        <v>55.32</v>
      </c>
      <c r="K1657" s="10">
        <f t="shared" si="14"/>
        <v>65.23</v>
      </c>
      <c r="L1657" s="10">
        <f t="shared" si="15"/>
        <v>55.44</v>
      </c>
    </row>
    <row r="1658" spans="1:12">
      <c r="A1658" s="54">
        <v>42199</v>
      </c>
      <c r="B1658">
        <v>55.85</v>
      </c>
      <c r="D1658" s="205">
        <v>42199</v>
      </c>
      <c r="E1658" s="10">
        <f t="shared" si="8"/>
        <v>63.39</v>
      </c>
      <c r="F1658" s="10">
        <f t="shared" si="9"/>
        <v>51.78</v>
      </c>
      <c r="G1658" s="10">
        <f t="shared" si="10"/>
        <v>83.57</v>
      </c>
      <c r="H1658" s="10">
        <f t="shared" si="11"/>
        <v>77.7</v>
      </c>
      <c r="I1658" s="10">
        <f t="shared" si="12"/>
        <v>54.46</v>
      </c>
      <c r="J1658" s="10">
        <f t="shared" si="13"/>
        <v>55.78</v>
      </c>
      <c r="K1658" s="10">
        <f t="shared" si="14"/>
        <v>65.63</v>
      </c>
      <c r="L1658" s="10">
        <f t="shared" si="15"/>
        <v>55.85</v>
      </c>
    </row>
    <row r="1659" spans="1:12">
      <c r="A1659" s="54">
        <v>42200</v>
      </c>
      <c r="B1659">
        <v>56.22</v>
      </c>
      <c r="D1659" s="205">
        <v>42200</v>
      </c>
      <c r="E1659" s="10">
        <f t="shared" si="8"/>
        <v>63.73</v>
      </c>
      <c r="F1659" s="10">
        <f t="shared" si="9"/>
        <v>51.98</v>
      </c>
      <c r="G1659" s="10">
        <f t="shared" si="10"/>
        <v>83.54</v>
      </c>
      <c r="H1659" s="10">
        <f t="shared" si="11"/>
        <v>78.03</v>
      </c>
      <c r="I1659" s="10">
        <f t="shared" si="12"/>
        <v>54.96</v>
      </c>
      <c r="J1659" s="10">
        <f t="shared" si="13"/>
        <v>56.21</v>
      </c>
      <c r="K1659" s="10">
        <f t="shared" si="14"/>
        <v>66.08</v>
      </c>
      <c r="L1659" s="10">
        <f t="shared" si="15"/>
        <v>56.22</v>
      </c>
    </row>
    <row r="1660" spans="1:12">
      <c r="A1660" s="54">
        <v>42201</v>
      </c>
      <c r="B1660">
        <v>56.59</v>
      </c>
      <c r="D1660" s="205">
        <v>42201</v>
      </c>
      <c r="E1660" s="10">
        <f t="shared" si="8"/>
        <v>64.16</v>
      </c>
      <c r="F1660" s="10">
        <f t="shared" si="9"/>
        <v>52.27</v>
      </c>
      <c r="G1660" s="10">
        <f t="shared" si="10"/>
        <v>83.61</v>
      </c>
      <c r="H1660" s="10">
        <f t="shared" si="11"/>
        <v>78.27</v>
      </c>
      <c r="I1660" s="10">
        <f t="shared" si="12"/>
        <v>55.35</v>
      </c>
      <c r="J1660" s="10">
        <f t="shared" si="13"/>
        <v>56.69</v>
      </c>
      <c r="K1660" s="10">
        <f t="shared" si="14"/>
        <v>66.569999999999993</v>
      </c>
      <c r="L1660" s="10">
        <f t="shared" si="15"/>
        <v>56.59</v>
      </c>
    </row>
    <row r="1661" spans="1:12">
      <c r="A1661" s="54">
        <v>42202</v>
      </c>
      <c r="B1661">
        <v>57.01</v>
      </c>
      <c r="D1661" s="205">
        <v>42202</v>
      </c>
      <c r="E1661" s="10">
        <f t="shared" si="8"/>
        <v>64.56</v>
      </c>
      <c r="F1661" s="10">
        <f t="shared" si="9"/>
        <v>52.56</v>
      </c>
      <c r="G1661" s="10">
        <f t="shared" si="10"/>
        <v>83.69</v>
      </c>
      <c r="H1661" s="10">
        <f t="shared" si="11"/>
        <v>78.5</v>
      </c>
      <c r="I1661" s="10">
        <f t="shared" si="12"/>
        <v>55.64</v>
      </c>
      <c r="J1661" s="10">
        <f t="shared" si="13"/>
        <v>56.95</v>
      </c>
      <c r="K1661" s="10">
        <f t="shared" si="14"/>
        <v>67.08</v>
      </c>
      <c r="L1661" s="10">
        <f t="shared" si="15"/>
        <v>57.01</v>
      </c>
    </row>
    <row r="1662" spans="1:12">
      <c r="A1662" s="54">
        <v>42203</v>
      </c>
      <c r="B1662">
        <v>57.5</v>
      </c>
      <c r="D1662" s="205">
        <v>42203</v>
      </c>
      <c r="E1662" s="10">
        <f t="shared" si="8"/>
        <v>64.86</v>
      </c>
      <c r="F1662" s="10">
        <f t="shared" si="9"/>
        <v>52.87</v>
      </c>
      <c r="G1662" s="10">
        <f t="shared" si="10"/>
        <v>83.8</v>
      </c>
      <c r="H1662" s="10">
        <f t="shared" si="11"/>
        <v>78.760000000000005</v>
      </c>
      <c r="I1662" s="10">
        <f t="shared" si="12"/>
        <v>55.89</v>
      </c>
      <c r="J1662" s="10">
        <f t="shared" si="13"/>
        <v>57.25</v>
      </c>
      <c r="K1662" s="10">
        <f t="shared" si="14"/>
        <v>67.489999999999995</v>
      </c>
      <c r="L1662" s="10">
        <f t="shared" si="15"/>
        <v>57.5</v>
      </c>
    </row>
    <row r="1663" spans="1:12">
      <c r="A1663" s="54">
        <v>42204</v>
      </c>
      <c r="B1663">
        <v>57.98</v>
      </c>
      <c r="D1663" s="205">
        <v>42204</v>
      </c>
      <c r="E1663" s="10">
        <f t="shared" si="8"/>
        <v>65.11</v>
      </c>
      <c r="F1663" s="10">
        <f t="shared" si="9"/>
        <v>53.09</v>
      </c>
      <c r="G1663" s="10">
        <f t="shared" si="10"/>
        <v>83.99</v>
      </c>
      <c r="H1663" s="10">
        <f t="shared" si="11"/>
        <v>79.03</v>
      </c>
      <c r="I1663" s="10">
        <f t="shared" si="12"/>
        <v>56.21</v>
      </c>
      <c r="J1663" s="10">
        <f t="shared" si="13"/>
        <v>57.6</v>
      </c>
      <c r="K1663" s="10">
        <f t="shared" si="14"/>
        <v>67.92</v>
      </c>
      <c r="L1663" s="10">
        <f t="shared" si="15"/>
        <v>57.98</v>
      </c>
    </row>
    <row r="1664" spans="1:12">
      <c r="A1664" s="54">
        <v>42205</v>
      </c>
      <c r="B1664">
        <v>58.39</v>
      </c>
      <c r="D1664" s="205">
        <v>42205</v>
      </c>
      <c r="E1664" s="10">
        <f t="shared" si="8"/>
        <v>65.36</v>
      </c>
      <c r="F1664" s="10">
        <f t="shared" si="9"/>
        <v>53.27</v>
      </c>
      <c r="G1664" s="10">
        <f t="shared" si="10"/>
        <v>84.07</v>
      </c>
      <c r="H1664" s="10">
        <f t="shared" si="11"/>
        <v>79.39</v>
      </c>
      <c r="I1664" s="10">
        <f t="shared" si="12"/>
        <v>56.53</v>
      </c>
      <c r="J1664" s="10">
        <f t="shared" si="13"/>
        <v>58.04</v>
      </c>
      <c r="K1664" s="10">
        <f t="shared" si="14"/>
        <v>68.319999999999993</v>
      </c>
      <c r="L1664" s="10">
        <f t="shared" si="15"/>
        <v>58.39</v>
      </c>
    </row>
    <row r="1665" spans="1:12">
      <c r="A1665" s="54">
        <v>42206</v>
      </c>
      <c r="B1665">
        <v>58.77</v>
      </c>
      <c r="D1665" s="205">
        <v>42206</v>
      </c>
      <c r="E1665" s="10">
        <f t="shared" si="8"/>
        <v>65.64</v>
      </c>
      <c r="F1665" s="10">
        <f t="shared" si="9"/>
        <v>53.45</v>
      </c>
      <c r="G1665" s="10">
        <f t="shared" si="10"/>
        <v>84.1</v>
      </c>
      <c r="H1665" s="10">
        <f t="shared" si="11"/>
        <v>79.78</v>
      </c>
      <c r="I1665" s="10">
        <f t="shared" si="12"/>
        <v>56.95</v>
      </c>
      <c r="J1665" s="10">
        <f t="shared" si="13"/>
        <v>58.42</v>
      </c>
      <c r="K1665" s="10">
        <f t="shared" si="14"/>
        <v>68.7</v>
      </c>
      <c r="L1665" s="10">
        <f t="shared" si="15"/>
        <v>58.77</v>
      </c>
    </row>
    <row r="1666" spans="1:12">
      <c r="A1666" s="54">
        <v>42207</v>
      </c>
      <c r="B1666">
        <v>59.11</v>
      </c>
      <c r="D1666" s="205">
        <v>42207</v>
      </c>
      <c r="E1666" s="10">
        <f t="shared" si="8"/>
        <v>65.98</v>
      </c>
      <c r="F1666" s="10">
        <f t="shared" si="9"/>
        <v>53.62</v>
      </c>
      <c r="G1666" s="10">
        <f t="shared" si="10"/>
        <v>84.12</v>
      </c>
      <c r="H1666" s="10">
        <f t="shared" si="11"/>
        <v>80.040000000000006</v>
      </c>
      <c r="I1666" s="10">
        <f t="shared" si="12"/>
        <v>57.4</v>
      </c>
      <c r="J1666" s="10">
        <f t="shared" si="13"/>
        <v>58.91</v>
      </c>
      <c r="K1666" s="10">
        <f t="shared" si="14"/>
        <v>69.12</v>
      </c>
      <c r="L1666" s="10">
        <f t="shared" si="15"/>
        <v>59.11</v>
      </c>
    </row>
    <row r="1667" spans="1:12">
      <c r="A1667" s="54">
        <v>42208</v>
      </c>
      <c r="B1667">
        <v>59.47</v>
      </c>
      <c r="D1667" s="205">
        <v>42208</v>
      </c>
      <c r="E1667" s="10">
        <f t="shared" si="8"/>
        <v>66.41</v>
      </c>
      <c r="F1667" s="10">
        <f t="shared" si="9"/>
        <v>53.96</v>
      </c>
      <c r="G1667" s="10">
        <f t="shared" si="10"/>
        <v>84.16</v>
      </c>
      <c r="H1667" s="10">
        <f t="shared" si="11"/>
        <v>80.31</v>
      </c>
      <c r="I1667" s="10">
        <f t="shared" si="12"/>
        <v>57.73</v>
      </c>
      <c r="J1667" s="10">
        <f t="shared" si="13"/>
        <v>59.39</v>
      </c>
      <c r="K1667" s="10">
        <f t="shared" si="14"/>
        <v>69.62</v>
      </c>
      <c r="L1667" s="10">
        <f t="shared" si="15"/>
        <v>59.47</v>
      </c>
    </row>
    <row r="1668" spans="1:12">
      <c r="A1668" s="54">
        <v>42209</v>
      </c>
      <c r="B1668">
        <v>59.87</v>
      </c>
      <c r="D1668" s="205">
        <v>42209</v>
      </c>
      <c r="E1668" s="10">
        <f t="shared" si="8"/>
        <v>66.88</v>
      </c>
      <c r="F1668" s="10">
        <f t="shared" si="9"/>
        <v>54.37</v>
      </c>
      <c r="G1668" s="10">
        <f t="shared" si="10"/>
        <v>84.22</v>
      </c>
      <c r="H1668" s="10">
        <f t="shared" si="11"/>
        <v>80.64</v>
      </c>
      <c r="I1668" s="10">
        <f t="shared" si="12"/>
        <v>58.03</v>
      </c>
      <c r="J1668" s="10">
        <f t="shared" si="13"/>
        <v>59.73</v>
      </c>
      <c r="K1668" s="10">
        <f t="shared" si="14"/>
        <v>70.099999999999994</v>
      </c>
      <c r="L1668" s="10">
        <f t="shared" si="15"/>
        <v>59.87</v>
      </c>
    </row>
    <row r="1669" spans="1:12">
      <c r="A1669" s="54">
        <v>42210</v>
      </c>
      <c r="B1669">
        <v>60.34</v>
      </c>
      <c r="D1669" s="205">
        <v>42210</v>
      </c>
      <c r="E1669" s="10">
        <f t="shared" si="8"/>
        <v>67.260000000000005</v>
      </c>
      <c r="F1669" s="10">
        <f t="shared" si="9"/>
        <v>54.79</v>
      </c>
      <c r="G1669" s="10">
        <f t="shared" si="10"/>
        <v>84.27</v>
      </c>
      <c r="H1669" s="10">
        <f t="shared" si="11"/>
        <v>80.92</v>
      </c>
      <c r="I1669" s="10">
        <f t="shared" si="12"/>
        <v>58.34</v>
      </c>
      <c r="J1669" s="10">
        <f t="shared" si="13"/>
        <v>60.1</v>
      </c>
      <c r="K1669" s="10">
        <f t="shared" si="14"/>
        <v>70.489999999999995</v>
      </c>
      <c r="L1669" s="10">
        <f t="shared" si="15"/>
        <v>60.34</v>
      </c>
    </row>
    <row r="1670" spans="1:12">
      <c r="A1670" s="54">
        <v>42211</v>
      </c>
      <c r="B1670">
        <v>60.8</v>
      </c>
      <c r="D1670" s="205">
        <v>42211</v>
      </c>
      <c r="E1670" s="10">
        <f t="shared" si="8"/>
        <v>67.63</v>
      </c>
      <c r="F1670" s="10">
        <f t="shared" si="9"/>
        <v>55.11</v>
      </c>
      <c r="G1670" s="10">
        <f t="shared" si="10"/>
        <v>84.58</v>
      </c>
      <c r="H1670" s="10">
        <f t="shared" si="11"/>
        <v>81.31</v>
      </c>
      <c r="I1670" s="10">
        <f t="shared" si="12"/>
        <v>58.66</v>
      </c>
      <c r="J1670" s="10">
        <f t="shared" si="13"/>
        <v>60.54</v>
      </c>
      <c r="K1670" s="10">
        <f t="shared" si="14"/>
        <v>70.84</v>
      </c>
      <c r="L1670" s="10">
        <f t="shared" si="15"/>
        <v>60.8</v>
      </c>
    </row>
    <row r="1671" spans="1:12">
      <c r="A1671" s="54">
        <v>42212</v>
      </c>
      <c r="B1671">
        <v>61.24</v>
      </c>
      <c r="D1671" s="205">
        <v>42212</v>
      </c>
      <c r="E1671" s="10">
        <f t="shared" si="8"/>
        <v>67.98</v>
      </c>
      <c r="F1671" s="10">
        <f t="shared" si="9"/>
        <v>55.44</v>
      </c>
      <c r="G1671" s="10">
        <f t="shared" si="10"/>
        <v>84.78</v>
      </c>
      <c r="H1671" s="10">
        <f t="shared" si="11"/>
        <v>81.67</v>
      </c>
      <c r="I1671" s="10">
        <f t="shared" si="12"/>
        <v>58.99</v>
      </c>
      <c r="J1671" s="10">
        <f t="shared" si="13"/>
        <v>60.95</v>
      </c>
      <c r="K1671" s="10">
        <f t="shared" si="14"/>
        <v>71.209999999999994</v>
      </c>
      <c r="L1671" s="10">
        <f t="shared" si="15"/>
        <v>61.24</v>
      </c>
    </row>
    <row r="1672" spans="1:12">
      <c r="A1672" s="54">
        <v>42213</v>
      </c>
      <c r="B1672">
        <v>61.65</v>
      </c>
      <c r="D1672" s="205">
        <v>42213</v>
      </c>
      <c r="E1672" s="10">
        <f t="shared" si="8"/>
        <v>68.319999999999993</v>
      </c>
      <c r="F1672" s="10">
        <f t="shared" si="9"/>
        <v>55.79</v>
      </c>
      <c r="G1672" s="10">
        <f t="shared" si="10"/>
        <v>84.99</v>
      </c>
      <c r="H1672" s="10">
        <f t="shared" si="11"/>
        <v>82.07</v>
      </c>
      <c r="I1672" s="10">
        <f t="shared" si="12"/>
        <v>59.43</v>
      </c>
      <c r="J1672" s="10">
        <f t="shared" si="13"/>
        <v>61.4</v>
      </c>
      <c r="K1672" s="10">
        <f t="shared" si="14"/>
        <v>71.56</v>
      </c>
      <c r="L1672" s="10">
        <f t="shared" si="15"/>
        <v>61.65</v>
      </c>
    </row>
    <row r="1673" spans="1:12">
      <c r="A1673" s="54">
        <v>42214</v>
      </c>
      <c r="B1673">
        <v>62.04</v>
      </c>
      <c r="D1673" s="205">
        <v>42214</v>
      </c>
      <c r="E1673" s="10">
        <f t="shared" si="8"/>
        <v>68.66</v>
      </c>
      <c r="F1673" s="10">
        <f t="shared" si="9"/>
        <v>56.23</v>
      </c>
      <c r="G1673" s="10">
        <f t="shared" si="10"/>
        <v>85.17</v>
      </c>
      <c r="H1673" s="10">
        <f t="shared" si="11"/>
        <v>82.01</v>
      </c>
      <c r="I1673" s="10">
        <f t="shared" si="12"/>
        <v>59.89</v>
      </c>
      <c r="J1673" s="10">
        <f t="shared" si="13"/>
        <v>61.9</v>
      </c>
      <c r="K1673" s="10">
        <f t="shared" si="14"/>
        <v>71.95</v>
      </c>
      <c r="L1673" s="10">
        <f t="shared" si="15"/>
        <v>62.04</v>
      </c>
    </row>
    <row r="1674" spans="1:12">
      <c r="A1674" s="54">
        <v>42215</v>
      </c>
      <c r="B1674">
        <v>62.42</v>
      </c>
      <c r="D1674" s="205">
        <v>42215</v>
      </c>
      <c r="E1674" s="10">
        <f t="shared" si="8"/>
        <v>69.069999999999993</v>
      </c>
      <c r="F1674" s="10">
        <f t="shared" si="9"/>
        <v>56.57</v>
      </c>
      <c r="G1674" s="10">
        <f t="shared" si="10"/>
        <v>85.33</v>
      </c>
      <c r="H1674" s="10">
        <f t="shared" si="11"/>
        <v>82.18</v>
      </c>
      <c r="I1674" s="10">
        <f t="shared" si="12"/>
        <v>60.3</v>
      </c>
      <c r="J1674" s="10">
        <f t="shared" si="13"/>
        <v>62.25</v>
      </c>
      <c r="K1674" s="10">
        <f t="shared" si="14"/>
        <v>72.39</v>
      </c>
      <c r="L1674" s="10">
        <f t="shared" si="15"/>
        <v>62.42</v>
      </c>
    </row>
    <row r="1675" spans="1:12">
      <c r="A1675" s="54">
        <v>42216</v>
      </c>
      <c r="B1675">
        <v>62.82</v>
      </c>
      <c r="D1675" s="205">
        <v>42216</v>
      </c>
      <c r="E1675" s="10">
        <f t="shared" si="8"/>
        <v>69.45</v>
      </c>
      <c r="F1675" s="10">
        <f t="shared" si="9"/>
        <v>56.96</v>
      </c>
      <c r="G1675" s="10">
        <f t="shared" si="10"/>
        <v>85.18</v>
      </c>
      <c r="H1675" s="10">
        <f t="shared" si="11"/>
        <v>82.53</v>
      </c>
      <c r="I1675" s="10">
        <f t="shared" si="12"/>
        <v>60.72</v>
      </c>
      <c r="J1675" s="10">
        <f t="shared" si="13"/>
        <v>62.76</v>
      </c>
      <c r="K1675" s="10">
        <f t="shared" si="14"/>
        <v>72.89</v>
      </c>
      <c r="L1675" s="10">
        <f t="shared" si="15"/>
        <v>62.82</v>
      </c>
    </row>
    <row r="1676" spans="1:12">
      <c r="A1676" s="54">
        <v>42217</v>
      </c>
      <c r="B1676">
        <v>63.28</v>
      </c>
      <c r="D1676" s="205">
        <v>42217</v>
      </c>
      <c r="E1676" s="10">
        <f t="shared" si="8"/>
        <v>70.17</v>
      </c>
      <c r="F1676" s="10">
        <f t="shared" si="9"/>
        <v>57.4</v>
      </c>
      <c r="G1676" s="10">
        <f t="shared" si="10"/>
        <v>85.69</v>
      </c>
      <c r="H1676" s="10">
        <f t="shared" si="11"/>
        <v>82.71</v>
      </c>
      <c r="I1676" s="10">
        <f t="shared" si="12"/>
        <v>61.28</v>
      </c>
      <c r="J1676" s="10">
        <f t="shared" si="13"/>
        <v>63.05</v>
      </c>
      <c r="K1676" s="10">
        <f t="shared" si="14"/>
        <v>73.19</v>
      </c>
      <c r="L1676" s="10">
        <f t="shared" si="15"/>
        <v>63.28</v>
      </c>
    </row>
    <row r="1677" spans="1:12">
      <c r="A1677" s="54">
        <v>42218</v>
      </c>
      <c r="B1677">
        <v>63.77</v>
      </c>
      <c r="D1677" s="205">
        <v>42218</v>
      </c>
      <c r="E1677" s="10">
        <f t="shared" si="8"/>
        <v>70.55</v>
      </c>
      <c r="F1677" s="10">
        <f t="shared" si="9"/>
        <v>57.76</v>
      </c>
      <c r="G1677" s="10">
        <f t="shared" si="10"/>
        <v>85.98</v>
      </c>
      <c r="H1677" s="10">
        <f t="shared" si="11"/>
        <v>83.01</v>
      </c>
      <c r="I1677" s="10">
        <f t="shared" si="12"/>
        <v>61.48</v>
      </c>
      <c r="J1677" s="10">
        <f t="shared" si="13"/>
        <v>63.39</v>
      </c>
      <c r="K1677" s="10">
        <f t="shared" si="14"/>
        <v>73.55</v>
      </c>
      <c r="L1677" s="10">
        <f t="shared" si="15"/>
        <v>63.77</v>
      </c>
    </row>
    <row r="1678" spans="1:12">
      <c r="A1678" s="54">
        <v>42219</v>
      </c>
      <c r="B1678">
        <v>64.23</v>
      </c>
      <c r="D1678" s="205">
        <v>42219</v>
      </c>
      <c r="E1678" s="10">
        <f t="shared" si="8"/>
        <v>70.92</v>
      </c>
      <c r="F1678" s="10">
        <f t="shared" si="9"/>
        <v>58.06</v>
      </c>
      <c r="G1678" s="10">
        <f t="shared" si="10"/>
        <v>86.18</v>
      </c>
      <c r="H1678" s="10">
        <f t="shared" si="11"/>
        <v>83.36</v>
      </c>
      <c r="I1678" s="10">
        <f t="shared" si="12"/>
        <v>61.86</v>
      </c>
      <c r="J1678" s="10">
        <f t="shared" si="13"/>
        <v>63.78</v>
      </c>
      <c r="K1678" s="10">
        <f t="shared" si="14"/>
        <v>73.95</v>
      </c>
      <c r="L1678" s="10">
        <f t="shared" si="15"/>
        <v>64.23</v>
      </c>
    </row>
    <row r="1679" spans="1:12">
      <c r="A1679" s="54">
        <v>42220</v>
      </c>
      <c r="B1679">
        <v>64.63</v>
      </c>
      <c r="D1679" s="205">
        <v>42220</v>
      </c>
      <c r="E1679" s="10">
        <f t="shared" si="8"/>
        <v>71.2</v>
      </c>
      <c r="F1679" s="10">
        <f t="shared" si="9"/>
        <v>58.36</v>
      </c>
      <c r="G1679" s="10">
        <f t="shared" si="10"/>
        <v>86.35</v>
      </c>
      <c r="H1679" s="10">
        <f t="shared" si="11"/>
        <v>83.64</v>
      </c>
      <c r="I1679" s="10">
        <f t="shared" si="12"/>
        <v>62.33</v>
      </c>
      <c r="J1679" s="10">
        <f t="shared" si="13"/>
        <v>64.22</v>
      </c>
      <c r="K1679" s="10">
        <f t="shared" si="14"/>
        <v>74.319999999999993</v>
      </c>
      <c r="L1679" s="10">
        <f t="shared" si="15"/>
        <v>64.63</v>
      </c>
    </row>
    <row r="1680" spans="1:12">
      <c r="A1680" s="54">
        <v>42221</v>
      </c>
      <c r="B1680">
        <v>65.03</v>
      </c>
      <c r="D1680" s="205">
        <v>42221</v>
      </c>
      <c r="E1680" s="10">
        <f t="shared" si="8"/>
        <v>71.11</v>
      </c>
      <c r="F1680" s="10">
        <f t="shared" si="9"/>
        <v>58.66</v>
      </c>
      <c r="G1680" s="10">
        <f t="shared" si="10"/>
        <v>86.51</v>
      </c>
      <c r="H1680" s="10">
        <f t="shared" si="11"/>
        <v>83.94</v>
      </c>
      <c r="I1680" s="10">
        <f t="shared" si="12"/>
        <v>62.81</v>
      </c>
      <c r="J1680" s="10">
        <f t="shared" si="13"/>
        <v>64.709999999999994</v>
      </c>
      <c r="K1680" s="10">
        <f t="shared" si="14"/>
        <v>74.7</v>
      </c>
      <c r="L1680" s="10">
        <f t="shared" si="15"/>
        <v>65.03</v>
      </c>
    </row>
    <row r="1681" spans="1:12">
      <c r="A1681" s="54">
        <v>42222</v>
      </c>
      <c r="B1681">
        <v>65.44</v>
      </c>
      <c r="D1681" s="205">
        <v>42222</v>
      </c>
      <c r="E1681" s="10">
        <f t="shared" si="8"/>
        <v>71.56</v>
      </c>
      <c r="F1681" s="10">
        <f t="shared" si="9"/>
        <v>59.03</v>
      </c>
      <c r="G1681" s="10">
        <f t="shared" si="10"/>
        <v>86.7</v>
      </c>
      <c r="H1681" s="10">
        <f t="shared" si="11"/>
        <v>84.24</v>
      </c>
      <c r="I1681" s="10">
        <f t="shared" si="12"/>
        <v>63.17</v>
      </c>
      <c r="J1681" s="10">
        <f t="shared" si="13"/>
        <v>65.209999999999994</v>
      </c>
      <c r="K1681" s="10">
        <f t="shared" si="14"/>
        <v>75.13</v>
      </c>
      <c r="L1681" s="10">
        <f t="shared" si="15"/>
        <v>65.44</v>
      </c>
    </row>
    <row r="1682" spans="1:12">
      <c r="A1682" s="54">
        <v>42223</v>
      </c>
      <c r="B1682">
        <v>65.81</v>
      </c>
      <c r="D1682" s="205">
        <v>42223</v>
      </c>
      <c r="E1682" s="10">
        <f t="shared" si="8"/>
        <v>72.02</v>
      </c>
      <c r="F1682" s="10">
        <f t="shared" si="9"/>
        <v>59.42</v>
      </c>
      <c r="G1682" s="10">
        <f t="shared" si="10"/>
        <v>86.92</v>
      </c>
      <c r="H1682" s="10">
        <f t="shared" si="11"/>
        <v>84.57</v>
      </c>
      <c r="I1682" s="10">
        <f t="shared" si="12"/>
        <v>63.6</v>
      </c>
      <c r="J1682" s="10">
        <f t="shared" si="13"/>
        <v>65.650000000000006</v>
      </c>
      <c r="K1682" s="10">
        <f t="shared" si="14"/>
        <v>75.59</v>
      </c>
      <c r="L1682" s="10">
        <f t="shared" si="15"/>
        <v>65.81</v>
      </c>
    </row>
    <row r="1683" spans="1:12">
      <c r="A1683" s="54">
        <v>42224</v>
      </c>
      <c r="B1683">
        <v>66.25</v>
      </c>
      <c r="D1683" s="205">
        <v>42224</v>
      </c>
      <c r="E1683" s="10">
        <f t="shared" ref="E1683:E1717" si="16">B4240</f>
        <v>72.400000000000006</v>
      </c>
      <c r="F1683" s="10">
        <f t="shared" ref="F1683:F1746" si="17">B3875</f>
        <v>59.81</v>
      </c>
      <c r="G1683" s="10">
        <f t="shared" ref="G1683:G1746" si="18">B3510</f>
        <v>87.22</v>
      </c>
      <c r="H1683" s="10">
        <f t="shared" ref="H1683:H1746" si="19">B3144</f>
        <v>85.24</v>
      </c>
      <c r="I1683" s="10">
        <f t="shared" ref="I1683:I1746" si="20">B2779</f>
        <v>63.99</v>
      </c>
      <c r="J1683" s="10">
        <f t="shared" ref="J1683:J1746" si="21">B2414</f>
        <v>66.010000000000005</v>
      </c>
      <c r="K1683" s="10">
        <f t="shared" ref="K1683:K1746" si="22">B2049</f>
        <v>76.02</v>
      </c>
      <c r="L1683" s="10">
        <f t="shared" ref="L1683:L1746" si="23">B1683</f>
        <v>66.25</v>
      </c>
    </row>
    <row r="1684" spans="1:12">
      <c r="A1684" s="54">
        <v>42225</v>
      </c>
      <c r="B1684">
        <v>66.7</v>
      </c>
      <c r="D1684" s="205">
        <v>42225</v>
      </c>
      <c r="E1684" s="10">
        <f t="shared" si="16"/>
        <v>72.790000000000006</v>
      </c>
      <c r="F1684" s="10">
        <f t="shared" si="17"/>
        <v>60.12</v>
      </c>
      <c r="G1684" s="10">
        <f t="shared" si="18"/>
        <v>87.55</v>
      </c>
      <c r="H1684" s="10">
        <f t="shared" si="19"/>
        <v>85.63</v>
      </c>
      <c r="I1684" s="10">
        <f t="shared" si="20"/>
        <v>64.39</v>
      </c>
      <c r="J1684" s="10">
        <f t="shared" si="21"/>
        <v>66.38</v>
      </c>
      <c r="K1684" s="10">
        <f t="shared" si="22"/>
        <v>76.319999999999993</v>
      </c>
      <c r="L1684" s="10">
        <f t="shared" si="23"/>
        <v>66.7</v>
      </c>
    </row>
    <row r="1685" spans="1:12">
      <c r="A1685" s="54">
        <v>42226</v>
      </c>
      <c r="B1685">
        <v>67.12</v>
      </c>
      <c r="D1685" s="205">
        <v>42226</v>
      </c>
      <c r="E1685" s="10">
        <f t="shared" si="16"/>
        <v>73.2</v>
      </c>
      <c r="F1685" s="10">
        <f t="shared" si="17"/>
        <v>60.45</v>
      </c>
      <c r="G1685" s="10">
        <f t="shared" si="18"/>
        <v>87.72</v>
      </c>
      <c r="H1685" s="10">
        <f t="shared" si="19"/>
        <v>86</v>
      </c>
      <c r="I1685" s="10">
        <f t="shared" si="20"/>
        <v>64.84</v>
      </c>
      <c r="J1685" s="10">
        <f t="shared" si="21"/>
        <v>66.77</v>
      </c>
      <c r="K1685" s="10">
        <f t="shared" si="22"/>
        <v>76.61</v>
      </c>
      <c r="L1685" s="10">
        <f t="shared" si="23"/>
        <v>67.12</v>
      </c>
    </row>
    <row r="1686" spans="1:12">
      <c r="A1686" s="54">
        <v>42227</v>
      </c>
      <c r="B1686">
        <v>67.459999999999994</v>
      </c>
      <c r="D1686" s="205">
        <v>42227</v>
      </c>
      <c r="E1686" s="10">
        <f t="shared" si="16"/>
        <v>73.569999999999993</v>
      </c>
      <c r="F1686" s="10">
        <f t="shared" si="17"/>
        <v>60.73</v>
      </c>
      <c r="G1686" s="10">
        <f t="shared" si="18"/>
        <v>87.9</v>
      </c>
      <c r="H1686" s="10">
        <f t="shared" si="19"/>
        <v>86.39</v>
      </c>
      <c r="I1686" s="10">
        <f t="shared" si="20"/>
        <v>65.34</v>
      </c>
      <c r="J1686" s="10">
        <f t="shared" si="21"/>
        <v>67.209999999999994</v>
      </c>
      <c r="K1686" s="10">
        <f t="shared" si="22"/>
        <v>76.92</v>
      </c>
      <c r="L1686" s="10">
        <f t="shared" si="23"/>
        <v>67.459999999999994</v>
      </c>
    </row>
    <row r="1687" spans="1:12">
      <c r="A1687" s="54">
        <v>42228</v>
      </c>
      <c r="B1687">
        <v>67.81</v>
      </c>
      <c r="D1687" s="205">
        <v>42228</v>
      </c>
      <c r="E1687" s="10">
        <f t="shared" si="16"/>
        <v>73.94</v>
      </c>
      <c r="F1687" s="10">
        <f t="shared" si="17"/>
        <v>61.03</v>
      </c>
      <c r="G1687" s="10">
        <f t="shared" si="18"/>
        <v>88.09</v>
      </c>
      <c r="H1687" s="10">
        <f t="shared" si="19"/>
        <v>86.7</v>
      </c>
      <c r="I1687" s="10">
        <f t="shared" si="20"/>
        <v>65.83</v>
      </c>
      <c r="J1687" s="10">
        <f t="shared" si="21"/>
        <v>67.75</v>
      </c>
      <c r="K1687" s="10">
        <f t="shared" si="22"/>
        <v>77.27</v>
      </c>
      <c r="L1687" s="10">
        <f t="shared" si="23"/>
        <v>67.81</v>
      </c>
    </row>
    <row r="1688" spans="1:12">
      <c r="A1688" s="54">
        <v>42229</v>
      </c>
      <c r="B1688">
        <v>68.16</v>
      </c>
      <c r="D1688" s="205">
        <v>42229</v>
      </c>
      <c r="E1688" s="10">
        <f t="shared" si="16"/>
        <v>74.39</v>
      </c>
      <c r="F1688" s="10">
        <f t="shared" si="17"/>
        <v>61.37</v>
      </c>
      <c r="G1688" s="10">
        <f t="shared" si="18"/>
        <v>88.27</v>
      </c>
      <c r="H1688" s="10">
        <f t="shared" si="19"/>
        <v>86.94</v>
      </c>
      <c r="I1688" s="10">
        <f t="shared" si="20"/>
        <v>66.23</v>
      </c>
      <c r="J1688" s="10">
        <f t="shared" si="21"/>
        <v>68.13</v>
      </c>
      <c r="K1688" s="10">
        <f t="shared" si="22"/>
        <v>77.67</v>
      </c>
      <c r="L1688" s="10">
        <f t="shared" si="23"/>
        <v>68.16</v>
      </c>
    </row>
    <row r="1689" spans="1:12">
      <c r="A1689" s="54">
        <v>42230</v>
      </c>
      <c r="B1689">
        <v>68.53</v>
      </c>
      <c r="D1689" s="205">
        <v>42230</v>
      </c>
      <c r="E1689" s="10">
        <f t="shared" si="16"/>
        <v>74.83</v>
      </c>
      <c r="F1689" s="10">
        <f t="shared" si="17"/>
        <v>61.71</v>
      </c>
      <c r="G1689" s="10">
        <f t="shared" si="18"/>
        <v>88.5</v>
      </c>
      <c r="H1689" s="10">
        <f t="shared" si="19"/>
        <v>87.23</v>
      </c>
      <c r="I1689" s="10">
        <f t="shared" si="20"/>
        <v>66.650000000000006</v>
      </c>
      <c r="J1689" s="10">
        <f t="shared" si="21"/>
        <v>68.77</v>
      </c>
      <c r="K1689" s="10">
        <f t="shared" si="22"/>
        <v>78.06</v>
      </c>
      <c r="L1689" s="10">
        <f t="shared" si="23"/>
        <v>68.53</v>
      </c>
    </row>
    <row r="1690" spans="1:12">
      <c r="A1690" s="54">
        <v>42231</v>
      </c>
      <c r="B1690">
        <v>68.930000000000007</v>
      </c>
      <c r="D1690" s="205">
        <v>42231</v>
      </c>
      <c r="E1690" s="10">
        <f t="shared" si="16"/>
        <v>75.209999999999994</v>
      </c>
      <c r="F1690" s="10">
        <f t="shared" si="17"/>
        <v>62.16</v>
      </c>
      <c r="G1690" s="10">
        <f t="shared" si="18"/>
        <v>88.77</v>
      </c>
      <c r="H1690" s="10">
        <f t="shared" si="19"/>
        <v>87.62</v>
      </c>
      <c r="I1690" s="10">
        <f t="shared" si="20"/>
        <v>67.12</v>
      </c>
      <c r="J1690" s="10">
        <f t="shared" si="21"/>
        <v>69.22</v>
      </c>
      <c r="K1690" s="10">
        <f t="shared" si="22"/>
        <v>78.400000000000006</v>
      </c>
      <c r="L1690" s="10">
        <f t="shared" si="23"/>
        <v>68.930000000000007</v>
      </c>
    </row>
    <row r="1691" spans="1:12">
      <c r="A1691" s="54">
        <v>42232</v>
      </c>
      <c r="B1691">
        <v>69.34</v>
      </c>
      <c r="D1691" s="205">
        <v>42232</v>
      </c>
      <c r="E1691" s="10">
        <f t="shared" si="16"/>
        <v>75.569999999999993</v>
      </c>
      <c r="F1691" s="10">
        <f t="shared" si="17"/>
        <v>62.5</v>
      </c>
      <c r="G1691" s="10">
        <f t="shared" si="18"/>
        <v>89.07</v>
      </c>
      <c r="H1691" s="10">
        <f t="shared" si="19"/>
        <v>87.93</v>
      </c>
      <c r="I1691" s="10">
        <f t="shared" si="20"/>
        <v>67.55</v>
      </c>
      <c r="J1691" s="10">
        <f t="shared" si="21"/>
        <v>69.709999999999994</v>
      </c>
      <c r="K1691" s="10">
        <f t="shared" si="22"/>
        <v>78.680000000000007</v>
      </c>
      <c r="L1691" s="10">
        <f t="shared" si="23"/>
        <v>69.34</v>
      </c>
    </row>
    <row r="1692" spans="1:12">
      <c r="A1692" s="54">
        <v>42233</v>
      </c>
      <c r="B1692">
        <v>69.67</v>
      </c>
      <c r="D1692" s="205">
        <v>42233</v>
      </c>
      <c r="E1692" s="10">
        <f t="shared" si="16"/>
        <v>75.89</v>
      </c>
      <c r="F1692" s="10">
        <f t="shared" si="17"/>
        <v>62.79</v>
      </c>
      <c r="G1692" s="10">
        <f t="shared" si="18"/>
        <v>89.29</v>
      </c>
      <c r="H1692" s="10">
        <f t="shared" si="19"/>
        <v>88.29</v>
      </c>
      <c r="I1692" s="10">
        <f t="shared" si="20"/>
        <v>68.010000000000005</v>
      </c>
      <c r="J1692" s="10">
        <f t="shared" si="21"/>
        <v>70.2</v>
      </c>
      <c r="K1692" s="10">
        <f t="shared" si="22"/>
        <v>78.959999999999994</v>
      </c>
      <c r="L1692" s="10">
        <f t="shared" si="23"/>
        <v>69.67</v>
      </c>
    </row>
    <row r="1693" spans="1:12">
      <c r="A1693" s="54">
        <v>42234</v>
      </c>
      <c r="B1693">
        <v>69.98</v>
      </c>
      <c r="D1693" s="205">
        <v>42234</v>
      </c>
      <c r="E1693" s="10">
        <f t="shared" si="16"/>
        <v>76.19</v>
      </c>
      <c r="F1693" s="10">
        <f t="shared" si="17"/>
        <v>63.1</v>
      </c>
      <c r="G1693" s="10">
        <f t="shared" si="18"/>
        <v>89.47</v>
      </c>
      <c r="H1693" s="10">
        <f t="shared" si="19"/>
        <v>88.7</v>
      </c>
      <c r="I1693" s="10">
        <f t="shared" si="20"/>
        <v>68.52</v>
      </c>
      <c r="J1693" s="10">
        <f t="shared" si="21"/>
        <v>70.67</v>
      </c>
      <c r="K1693" s="10">
        <f t="shared" si="22"/>
        <v>79.260000000000005</v>
      </c>
      <c r="L1693" s="10">
        <f t="shared" si="23"/>
        <v>69.98</v>
      </c>
    </row>
    <row r="1694" spans="1:12">
      <c r="A1694" s="54">
        <v>42235</v>
      </c>
      <c r="B1694">
        <v>70.3</v>
      </c>
      <c r="D1694" s="205">
        <v>42235</v>
      </c>
      <c r="E1694" s="10">
        <f t="shared" si="16"/>
        <v>76.569999999999993</v>
      </c>
      <c r="F1694" s="10">
        <f t="shared" si="17"/>
        <v>63.41</v>
      </c>
      <c r="G1694" s="10">
        <f t="shared" si="18"/>
        <v>89.66</v>
      </c>
      <c r="H1694" s="10">
        <f t="shared" si="19"/>
        <v>89.17</v>
      </c>
      <c r="I1694" s="10">
        <f t="shared" si="20"/>
        <v>69.010000000000005</v>
      </c>
      <c r="J1694" s="10">
        <f t="shared" si="21"/>
        <v>71.16</v>
      </c>
      <c r="K1694" s="10">
        <f t="shared" si="22"/>
        <v>79.64</v>
      </c>
      <c r="L1694" s="10">
        <f t="shared" si="23"/>
        <v>70.3</v>
      </c>
    </row>
    <row r="1695" spans="1:12">
      <c r="A1695" s="54">
        <v>42236</v>
      </c>
      <c r="B1695">
        <v>70.7</v>
      </c>
      <c r="D1695" s="205">
        <v>42236</v>
      </c>
      <c r="E1695" s="10">
        <f t="shared" si="16"/>
        <v>77</v>
      </c>
      <c r="F1695" s="10">
        <f t="shared" si="17"/>
        <v>63.75</v>
      </c>
      <c r="G1695" s="10">
        <f t="shared" si="18"/>
        <v>89.84</v>
      </c>
      <c r="H1695" s="10">
        <f t="shared" si="19"/>
        <v>89.46</v>
      </c>
      <c r="I1695" s="10">
        <f t="shared" si="20"/>
        <v>69.37</v>
      </c>
      <c r="J1695" s="10">
        <f t="shared" si="21"/>
        <v>71.63</v>
      </c>
      <c r="K1695" s="10">
        <f t="shared" si="22"/>
        <v>80.040000000000006</v>
      </c>
      <c r="L1695" s="10">
        <f t="shared" si="23"/>
        <v>70.7</v>
      </c>
    </row>
    <row r="1696" spans="1:12">
      <c r="A1696" s="54">
        <v>42237</v>
      </c>
      <c r="B1696">
        <v>71.13</v>
      </c>
      <c r="D1696" s="205">
        <v>42237</v>
      </c>
      <c r="E1696" s="10">
        <f t="shared" si="16"/>
        <v>77.430000000000007</v>
      </c>
      <c r="F1696" s="10">
        <f t="shared" si="17"/>
        <v>64.12</v>
      </c>
      <c r="G1696" s="10">
        <f t="shared" si="18"/>
        <v>90.08</v>
      </c>
      <c r="H1696" s="10">
        <f t="shared" si="19"/>
        <v>89.72</v>
      </c>
      <c r="I1696" s="10">
        <f t="shared" si="20"/>
        <v>69.73</v>
      </c>
      <c r="J1696" s="10">
        <f t="shared" si="21"/>
        <v>71.989999999999995</v>
      </c>
      <c r="K1696" s="10">
        <f t="shared" si="22"/>
        <v>80.400000000000006</v>
      </c>
      <c r="L1696" s="10">
        <f t="shared" si="23"/>
        <v>71.13</v>
      </c>
    </row>
    <row r="1697" spans="1:12">
      <c r="A1697" s="54">
        <v>42238</v>
      </c>
      <c r="B1697">
        <v>71.56</v>
      </c>
      <c r="D1697" s="205">
        <v>42238</v>
      </c>
      <c r="E1697" s="10">
        <f t="shared" si="16"/>
        <v>77.760000000000005</v>
      </c>
      <c r="F1697" s="10">
        <f t="shared" si="17"/>
        <v>64.489999999999995</v>
      </c>
      <c r="G1697" s="10">
        <f t="shared" si="18"/>
        <v>90.38</v>
      </c>
      <c r="H1697" s="10">
        <f t="shared" si="19"/>
        <v>90.06</v>
      </c>
      <c r="I1697" s="10">
        <f t="shared" si="20"/>
        <v>70.09</v>
      </c>
      <c r="J1697" s="10">
        <f t="shared" si="21"/>
        <v>72.34</v>
      </c>
      <c r="K1697" s="10">
        <f t="shared" si="22"/>
        <v>80.69</v>
      </c>
      <c r="L1697" s="10">
        <f t="shared" si="23"/>
        <v>71.56</v>
      </c>
    </row>
    <row r="1698" spans="1:12">
      <c r="A1698" s="54">
        <v>42239</v>
      </c>
      <c r="B1698">
        <v>72</v>
      </c>
      <c r="D1698" s="205">
        <v>42239</v>
      </c>
      <c r="E1698" s="10">
        <f t="shared" si="16"/>
        <v>78.069999999999993</v>
      </c>
      <c r="F1698" s="10">
        <f t="shared" si="17"/>
        <v>64.819999999999993</v>
      </c>
      <c r="G1698" s="10">
        <f t="shared" si="18"/>
        <v>90.68</v>
      </c>
      <c r="H1698" s="10">
        <f t="shared" si="19"/>
        <v>90.15</v>
      </c>
      <c r="I1698" s="10">
        <f t="shared" si="20"/>
        <v>70.430000000000007</v>
      </c>
      <c r="J1698" s="10">
        <f t="shared" si="21"/>
        <v>72.7</v>
      </c>
      <c r="K1698" s="10">
        <f t="shared" si="22"/>
        <v>80.94</v>
      </c>
      <c r="L1698" s="10">
        <f t="shared" si="23"/>
        <v>72</v>
      </c>
    </row>
    <row r="1699" spans="1:12">
      <c r="A1699" s="54">
        <v>42240</v>
      </c>
      <c r="B1699">
        <v>72.34</v>
      </c>
      <c r="D1699" s="205">
        <v>42240</v>
      </c>
      <c r="E1699" s="10">
        <f t="shared" si="16"/>
        <v>78.33</v>
      </c>
      <c r="F1699" s="10">
        <f t="shared" si="17"/>
        <v>65.16</v>
      </c>
      <c r="G1699" s="10">
        <f t="shared" si="18"/>
        <v>90.79</v>
      </c>
      <c r="H1699" s="10">
        <f t="shared" si="19"/>
        <v>90.45</v>
      </c>
      <c r="I1699" s="10">
        <f t="shared" si="20"/>
        <v>70.75</v>
      </c>
      <c r="J1699" s="10">
        <f t="shared" si="21"/>
        <v>73.150000000000006</v>
      </c>
      <c r="K1699" s="10">
        <f t="shared" si="22"/>
        <v>81.180000000000007</v>
      </c>
      <c r="L1699" s="10">
        <f t="shared" si="23"/>
        <v>72.34</v>
      </c>
    </row>
    <row r="1700" spans="1:12">
      <c r="A1700" s="54">
        <v>42241</v>
      </c>
      <c r="B1700">
        <v>72.63</v>
      </c>
      <c r="D1700" s="205">
        <v>42241</v>
      </c>
      <c r="E1700" s="10">
        <f t="shared" si="16"/>
        <v>78.67</v>
      </c>
      <c r="F1700" s="10">
        <f t="shared" si="17"/>
        <v>65.47</v>
      </c>
      <c r="G1700" s="10">
        <f t="shared" si="18"/>
        <v>90.93</v>
      </c>
      <c r="H1700" s="10">
        <f t="shared" si="19"/>
        <v>90.77</v>
      </c>
      <c r="I1700" s="10">
        <f t="shared" si="20"/>
        <v>71.209999999999994</v>
      </c>
      <c r="J1700" s="10">
        <f t="shared" si="21"/>
        <v>73.569999999999993</v>
      </c>
      <c r="K1700" s="10">
        <f t="shared" si="22"/>
        <v>81.39</v>
      </c>
      <c r="L1700" s="10">
        <f t="shared" si="23"/>
        <v>72.63</v>
      </c>
    </row>
    <row r="1701" spans="1:12">
      <c r="A1701" s="54">
        <v>42242</v>
      </c>
      <c r="B1701">
        <v>72.92</v>
      </c>
      <c r="D1701" s="205">
        <v>42242</v>
      </c>
      <c r="E1701" s="10">
        <f t="shared" si="16"/>
        <v>78.989999999999995</v>
      </c>
      <c r="F1701" s="10">
        <f t="shared" si="17"/>
        <v>65.790000000000006</v>
      </c>
      <c r="G1701" s="10">
        <f t="shared" si="18"/>
        <v>91.05</v>
      </c>
      <c r="H1701" s="10">
        <f t="shared" si="19"/>
        <v>90.84</v>
      </c>
      <c r="I1701" s="10">
        <f t="shared" si="20"/>
        <v>71.650000000000006</v>
      </c>
      <c r="J1701" s="10">
        <f t="shared" si="21"/>
        <v>74.06</v>
      </c>
      <c r="K1701" s="10">
        <f t="shared" si="22"/>
        <v>81.66</v>
      </c>
      <c r="L1701" s="10">
        <f t="shared" si="23"/>
        <v>72.92</v>
      </c>
    </row>
    <row r="1702" spans="1:12">
      <c r="A1702" s="54">
        <v>42243</v>
      </c>
      <c r="B1702">
        <v>73.23</v>
      </c>
      <c r="D1702" s="205">
        <v>42243</v>
      </c>
      <c r="E1702" s="10">
        <f t="shared" si="16"/>
        <v>79.37</v>
      </c>
      <c r="F1702" s="10">
        <f t="shared" si="17"/>
        <v>66.14</v>
      </c>
      <c r="G1702" s="10">
        <f t="shared" si="18"/>
        <v>91.12</v>
      </c>
      <c r="H1702" s="10">
        <f t="shared" si="19"/>
        <v>91.01</v>
      </c>
      <c r="I1702" s="10">
        <f t="shared" si="20"/>
        <v>72.040000000000006</v>
      </c>
      <c r="J1702" s="10">
        <f t="shared" si="21"/>
        <v>74.569999999999993</v>
      </c>
      <c r="K1702" s="10">
        <f t="shared" si="22"/>
        <v>81.94</v>
      </c>
      <c r="L1702" s="10">
        <f t="shared" si="23"/>
        <v>73.23</v>
      </c>
    </row>
    <row r="1703" spans="1:12">
      <c r="A1703" s="54">
        <v>42244</v>
      </c>
      <c r="B1703">
        <v>73.56</v>
      </c>
      <c r="D1703" s="205">
        <v>42244</v>
      </c>
      <c r="E1703" s="10">
        <f t="shared" si="16"/>
        <v>79.77</v>
      </c>
      <c r="F1703" s="10">
        <f t="shared" si="17"/>
        <v>66.52</v>
      </c>
      <c r="G1703" s="10">
        <f t="shared" si="18"/>
        <v>91.04</v>
      </c>
      <c r="H1703" s="10">
        <f t="shared" si="19"/>
        <v>91.17</v>
      </c>
      <c r="I1703" s="10">
        <f t="shared" si="20"/>
        <v>72.36</v>
      </c>
      <c r="J1703" s="10">
        <f t="shared" si="21"/>
        <v>74.989999999999995</v>
      </c>
      <c r="K1703" s="10">
        <f t="shared" si="22"/>
        <v>82.28</v>
      </c>
      <c r="L1703" s="10">
        <f t="shared" si="23"/>
        <v>73.56</v>
      </c>
    </row>
    <row r="1704" spans="1:12">
      <c r="A1704" s="54">
        <v>42245</v>
      </c>
      <c r="B1704">
        <v>73.95</v>
      </c>
      <c r="D1704" s="205">
        <v>42245</v>
      </c>
      <c r="E1704" s="10">
        <f t="shared" si="16"/>
        <v>80.05</v>
      </c>
      <c r="F1704" s="10">
        <f t="shared" si="17"/>
        <v>66.91</v>
      </c>
      <c r="G1704" s="10">
        <f t="shared" si="18"/>
        <v>91.18</v>
      </c>
      <c r="H1704" s="10">
        <f t="shared" si="19"/>
        <v>91.34</v>
      </c>
      <c r="I1704" s="10">
        <f t="shared" si="20"/>
        <v>72.67</v>
      </c>
      <c r="J1704" s="10">
        <f t="shared" si="21"/>
        <v>75.349999999999994</v>
      </c>
      <c r="K1704" s="10">
        <f t="shared" si="22"/>
        <v>82.51</v>
      </c>
      <c r="L1704" s="10">
        <f t="shared" si="23"/>
        <v>73.95</v>
      </c>
    </row>
    <row r="1705" spans="1:12">
      <c r="A1705" s="54">
        <v>42246</v>
      </c>
      <c r="B1705">
        <v>74.349999999999994</v>
      </c>
      <c r="D1705" s="205">
        <v>42246</v>
      </c>
      <c r="E1705" s="10">
        <f t="shared" si="16"/>
        <v>80.31</v>
      </c>
      <c r="F1705" s="10">
        <f t="shared" si="17"/>
        <v>67.22</v>
      </c>
      <c r="G1705" s="10">
        <f t="shared" si="18"/>
        <v>91.33</v>
      </c>
      <c r="H1705" s="10">
        <f t="shared" si="19"/>
        <v>91.56</v>
      </c>
      <c r="I1705" s="10">
        <f t="shared" si="20"/>
        <v>72.959999999999994</v>
      </c>
      <c r="J1705" s="10">
        <f t="shared" si="21"/>
        <v>75.75</v>
      </c>
      <c r="K1705" s="10">
        <f t="shared" si="22"/>
        <v>82.72</v>
      </c>
      <c r="L1705" s="10">
        <f t="shared" si="23"/>
        <v>74.349999999999994</v>
      </c>
    </row>
    <row r="1706" spans="1:12">
      <c r="A1706" s="54">
        <v>42247</v>
      </c>
      <c r="B1706">
        <v>74.7</v>
      </c>
      <c r="D1706" s="205">
        <v>42247</v>
      </c>
      <c r="E1706" s="10">
        <f t="shared" si="16"/>
        <v>80.349999999999994</v>
      </c>
      <c r="F1706" s="10">
        <f t="shared" si="17"/>
        <v>67.41</v>
      </c>
      <c r="G1706" s="10">
        <f t="shared" si="18"/>
        <v>91.07</v>
      </c>
      <c r="H1706" s="10">
        <f t="shared" si="19"/>
        <v>91.77</v>
      </c>
      <c r="I1706" s="10">
        <f t="shared" si="20"/>
        <v>73.22</v>
      </c>
      <c r="J1706" s="10">
        <f t="shared" si="21"/>
        <v>76.11</v>
      </c>
      <c r="K1706" s="10">
        <f t="shared" si="22"/>
        <v>82.91</v>
      </c>
      <c r="L1706" s="10">
        <f t="shared" si="23"/>
        <v>74.7</v>
      </c>
    </row>
    <row r="1707" spans="1:12">
      <c r="A1707" s="54">
        <v>42248</v>
      </c>
      <c r="B1707">
        <v>75.010000000000005</v>
      </c>
      <c r="D1707" s="205">
        <v>42248</v>
      </c>
      <c r="E1707" s="10">
        <f t="shared" si="16"/>
        <v>80.73</v>
      </c>
      <c r="F1707" s="10">
        <f t="shared" si="17"/>
        <v>67.84</v>
      </c>
      <c r="G1707" s="10">
        <f t="shared" si="18"/>
        <v>91.09</v>
      </c>
      <c r="H1707" s="10">
        <f t="shared" si="19"/>
        <v>92.36</v>
      </c>
      <c r="I1707" s="10">
        <f t="shared" si="20"/>
        <v>73.650000000000006</v>
      </c>
      <c r="J1707" s="10">
        <f t="shared" si="21"/>
        <v>76.45</v>
      </c>
      <c r="K1707" s="10">
        <f t="shared" si="22"/>
        <v>83.02</v>
      </c>
      <c r="L1707" s="10">
        <f t="shared" si="23"/>
        <v>75.010000000000005</v>
      </c>
    </row>
    <row r="1708" spans="1:12">
      <c r="A1708" s="54">
        <v>42249</v>
      </c>
      <c r="B1708">
        <v>75.3</v>
      </c>
      <c r="D1708" s="205">
        <v>42249</v>
      </c>
      <c r="E1708" s="10">
        <f t="shared" si="16"/>
        <v>81.040000000000006</v>
      </c>
      <c r="F1708" s="10">
        <f t="shared" si="17"/>
        <v>68.05</v>
      </c>
      <c r="G1708" s="10">
        <f t="shared" si="18"/>
        <v>91.36</v>
      </c>
      <c r="H1708" s="10">
        <f t="shared" si="19"/>
        <v>92.57</v>
      </c>
      <c r="I1708" s="10">
        <f t="shared" si="20"/>
        <v>74.040000000000006</v>
      </c>
      <c r="J1708" s="10">
        <f t="shared" si="21"/>
        <v>76.87</v>
      </c>
      <c r="K1708" s="10">
        <f t="shared" si="22"/>
        <v>83.2</v>
      </c>
      <c r="L1708" s="10">
        <f t="shared" si="23"/>
        <v>75.3</v>
      </c>
    </row>
    <row r="1709" spans="1:12">
      <c r="A1709" s="54">
        <v>42250</v>
      </c>
      <c r="B1709">
        <v>75.56</v>
      </c>
      <c r="D1709" s="205">
        <v>42250</v>
      </c>
      <c r="E1709" s="10">
        <f t="shared" si="16"/>
        <v>81.44</v>
      </c>
      <c r="F1709" s="10">
        <f t="shared" si="17"/>
        <v>68.28</v>
      </c>
      <c r="G1709" s="10">
        <f t="shared" si="18"/>
        <v>91.52</v>
      </c>
      <c r="H1709" s="10">
        <f t="shared" si="19"/>
        <v>92.73</v>
      </c>
      <c r="I1709" s="10">
        <f t="shared" si="20"/>
        <v>74.31</v>
      </c>
      <c r="J1709" s="10">
        <f t="shared" si="21"/>
        <v>77.319999999999993</v>
      </c>
      <c r="K1709" s="10">
        <f t="shared" si="22"/>
        <v>83.5</v>
      </c>
      <c r="L1709" s="10">
        <f t="shared" si="23"/>
        <v>75.56</v>
      </c>
    </row>
    <row r="1710" spans="1:12">
      <c r="A1710" s="54">
        <v>42251</v>
      </c>
      <c r="B1710">
        <v>75.849999999999994</v>
      </c>
      <c r="D1710" s="205">
        <v>42251</v>
      </c>
      <c r="E1710" s="10">
        <f t="shared" si="16"/>
        <v>81.849999999999994</v>
      </c>
      <c r="F1710" s="10">
        <f t="shared" si="17"/>
        <v>68.569999999999993</v>
      </c>
      <c r="G1710" s="10">
        <f t="shared" si="18"/>
        <v>91.67</v>
      </c>
      <c r="H1710" s="10">
        <f t="shared" si="19"/>
        <v>92.93</v>
      </c>
      <c r="I1710" s="10">
        <f t="shared" si="20"/>
        <v>74.569999999999993</v>
      </c>
      <c r="J1710" s="10">
        <f t="shared" si="21"/>
        <v>77.62</v>
      </c>
      <c r="K1710" s="10">
        <f t="shared" si="22"/>
        <v>83.82</v>
      </c>
      <c r="L1710" s="10">
        <f t="shared" si="23"/>
        <v>75.849999999999994</v>
      </c>
    </row>
    <row r="1711" spans="1:12">
      <c r="A1711" s="54">
        <v>42252</v>
      </c>
      <c r="B1711">
        <v>76.239999999999995</v>
      </c>
      <c r="D1711" s="205">
        <v>42252</v>
      </c>
      <c r="E1711" s="10">
        <f t="shared" si="16"/>
        <v>82.16</v>
      </c>
      <c r="F1711" s="10">
        <f t="shared" si="17"/>
        <v>68.91</v>
      </c>
      <c r="G1711" s="10">
        <f t="shared" si="18"/>
        <v>91.91</v>
      </c>
      <c r="H1711" s="10">
        <f t="shared" si="19"/>
        <v>93.09</v>
      </c>
      <c r="I1711" s="10">
        <f t="shared" si="20"/>
        <v>74.84</v>
      </c>
      <c r="J1711" s="10">
        <f t="shared" si="21"/>
        <v>77.930000000000007</v>
      </c>
      <c r="K1711" s="10">
        <f t="shared" si="22"/>
        <v>84.05</v>
      </c>
      <c r="L1711" s="10">
        <f t="shared" si="23"/>
        <v>76.239999999999995</v>
      </c>
    </row>
    <row r="1712" spans="1:12">
      <c r="A1712" s="54">
        <v>42253</v>
      </c>
      <c r="B1712">
        <v>76.62</v>
      </c>
      <c r="D1712" s="205">
        <v>42253</v>
      </c>
      <c r="E1712" s="10">
        <f t="shared" si="16"/>
        <v>82.45</v>
      </c>
      <c r="F1712" s="10">
        <f t="shared" si="17"/>
        <v>69.13</v>
      </c>
      <c r="G1712" s="10">
        <f t="shared" si="18"/>
        <v>92.15</v>
      </c>
      <c r="H1712" s="10">
        <f t="shared" si="19"/>
        <v>93.23</v>
      </c>
      <c r="I1712" s="10">
        <f t="shared" si="20"/>
        <v>75.099999999999994</v>
      </c>
      <c r="J1712" s="10">
        <f t="shared" si="21"/>
        <v>78.349999999999994</v>
      </c>
      <c r="K1712" s="10">
        <f t="shared" si="22"/>
        <v>84.23</v>
      </c>
      <c r="L1712" s="10">
        <f t="shared" si="23"/>
        <v>76.62</v>
      </c>
    </row>
    <row r="1713" spans="1:12">
      <c r="A1713" s="54">
        <v>42254</v>
      </c>
      <c r="B1713">
        <v>76.900000000000006</v>
      </c>
      <c r="D1713" s="205">
        <v>42254</v>
      </c>
      <c r="E1713" s="10">
        <f t="shared" si="16"/>
        <v>82.68</v>
      </c>
      <c r="F1713" s="10">
        <f t="shared" si="17"/>
        <v>69.31</v>
      </c>
      <c r="G1713" s="10">
        <f t="shared" si="18"/>
        <v>92.27</v>
      </c>
      <c r="H1713" s="10">
        <f t="shared" si="19"/>
        <v>93.36</v>
      </c>
      <c r="I1713" s="10">
        <f t="shared" si="20"/>
        <v>75.349999999999994</v>
      </c>
      <c r="J1713" s="10">
        <f t="shared" si="21"/>
        <v>78.69</v>
      </c>
      <c r="K1713" s="10">
        <f t="shared" si="22"/>
        <v>84.36</v>
      </c>
      <c r="L1713" s="10">
        <f t="shared" si="23"/>
        <v>76.900000000000006</v>
      </c>
    </row>
    <row r="1714" spans="1:12">
      <c r="A1714" s="54">
        <v>42255</v>
      </c>
      <c r="B1714">
        <v>77.16</v>
      </c>
      <c r="D1714" s="205">
        <v>42255</v>
      </c>
      <c r="E1714" s="10">
        <f t="shared" si="16"/>
        <v>82.99</v>
      </c>
      <c r="F1714" s="10">
        <f t="shared" si="17"/>
        <v>69.52</v>
      </c>
      <c r="G1714" s="10">
        <f t="shared" si="18"/>
        <v>92.39</v>
      </c>
      <c r="H1714" s="10">
        <f t="shared" si="19"/>
        <v>93.52</v>
      </c>
      <c r="I1714" s="10">
        <f t="shared" si="20"/>
        <v>75.72</v>
      </c>
      <c r="J1714" s="10">
        <f t="shared" si="21"/>
        <v>79.84</v>
      </c>
      <c r="K1714" s="10">
        <f t="shared" si="22"/>
        <v>84.61</v>
      </c>
      <c r="L1714" s="10">
        <f t="shared" si="23"/>
        <v>77.16</v>
      </c>
    </row>
    <row r="1715" spans="1:12">
      <c r="A1715" s="54">
        <v>42256</v>
      </c>
      <c r="B1715">
        <v>77.38</v>
      </c>
      <c r="D1715" s="205">
        <v>42256</v>
      </c>
      <c r="E1715" s="10">
        <f t="shared" si="16"/>
        <v>83.28</v>
      </c>
      <c r="F1715" s="10">
        <f t="shared" si="17"/>
        <v>69.73</v>
      </c>
      <c r="G1715" s="10">
        <f t="shared" si="18"/>
        <v>92.52</v>
      </c>
      <c r="H1715" s="10">
        <f t="shared" si="19"/>
        <v>93.57</v>
      </c>
      <c r="I1715" s="10">
        <f t="shared" si="20"/>
        <v>76.099999999999994</v>
      </c>
      <c r="J1715" s="10">
        <f t="shared" si="21"/>
        <v>80.239999999999995</v>
      </c>
      <c r="K1715" s="10">
        <f t="shared" si="22"/>
        <v>84.8</v>
      </c>
      <c r="L1715" s="10">
        <f t="shared" si="23"/>
        <v>77.38</v>
      </c>
    </row>
    <row r="1716" spans="1:12">
      <c r="A1716" s="54">
        <v>42257</v>
      </c>
      <c r="B1716">
        <v>77.63</v>
      </c>
      <c r="D1716" s="205">
        <v>42257</v>
      </c>
      <c r="E1716" s="10">
        <f t="shared" si="16"/>
        <v>83.63</v>
      </c>
      <c r="F1716" s="10">
        <f t="shared" si="17"/>
        <v>69.94</v>
      </c>
      <c r="G1716" s="10">
        <f t="shared" si="18"/>
        <v>92.62</v>
      </c>
      <c r="H1716" s="10">
        <f t="shared" si="19"/>
        <v>93.77</v>
      </c>
      <c r="I1716" s="10">
        <f t="shared" si="20"/>
        <v>76.430000000000007</v>
      </c>
      <c r="J1716" s="10">
        <f t="shared" si="21"/>
        <v>80.67</v>
      </c>
      <c r="K1716" s="10">
        <f t="shared" si="22"/>
        <v>85.07</v>
      </c>
      <c r="L1716" s="10">
        <f t="shared" si="23"/>
        <v>77.63</v>
      </c>
    </row>
    <row r="1717" spans="1:12">
      <c r="A1717" s="54">
        <v>42258</v>
      </c>
      <c r="B1717">
        <v>77.900000000000006</v>
      </c>
      <c r="D1717" s="205">
        <v>42258</v>
      </c>
      <c r="E1717" s="10">
        <f t="shared" si="16"/>
        <v>83.98</v>
      </c>
      <c r="F1717" s="10">
        <f t="shared" si="17"/>
        <v>70.23</v>
      </c>
      <c r="G1717" s="10">
        <f t="shared" si="18"/>
        <v>92.77</v>
      </c>
      <c r="H1717" s="10">
        <f t="shared" si="19"/>
        <v>93.93</v>
      </c>
      <c r="I1717" s="10">
        <f t="shared" si="20"/>
        <v>76.73</v>
      </c>
      <c r="J1717" s="10">
        <f t="shared" si="21"/>
        <v>80.88</v>
      </c>
      <c r="K1717" s="10">
        <f t="shared" si="22"/>
        <v>85.36</v>
      </c>
      <c r="L1717" s="10">
        <f t="shared" si="23"/>
        <v>77.900000000000006</v>
      </c>
    </row>
    <row r="1718" spans="1:12">
      <c r="A1718" s="54">
        <v>42259</v>
      </c>
      <c r="B1718">
        <v>78.27</v>
      </c>
      <c r="D1718" s="205">
        <v>42259</v>
      </c>
      <c r="E1718" s="10">
        <v>84.24</v>
      </c>
      <c r="F1718" s="10">
        <f t="shared" si="17"/>
        <v>70.52</v>
      </c>
      <c r="G1718" s="10">
        <f t="shared" si="18"/>
        <v>93.03</v>
      </c>
      <c r="H1718" s="10">
        <f t="shared" si="19"/>
        <v>94.1</v>
      </c>
      <c r="I1718" s="10">
        <f t="shared" si="20"/>
        <v>76.989999999999995</v>
      </c>
      <c r="J1718" s="10">
        <f t="shared" si="21"/>
        <v>81.05</v>
      </c>
      <c r="K1718" s="10">
        <f t="shared" si="22"/>
        <v>85.58</v>
      </c>
      <c r="L1718" s="10">
        <f t="shared" si="23"/>
        <v>78.27</v>
      </c>
    </row>
    <row r="1719" spans="1:12">
      <c r="A1719" s="54">
        <v>42260</v>
      </c>
      <c r="B1719">
        <v>78.7</v>
      </c>
      <c r="D1719" s="205">
        <v>42260</v>
      </c>
      <c r="E1719" s="10">
        <v>84.49</v>
      </c>
      <c r="F1719" s="10">
        <f t="shared" si="17"/>
        <v>70.69</v>
      </c>
      <c r="G1719" s="10">
        <f t="shared" si="18"/>
        <v>93.3</v>
      </c>
      <c r="H1719" s="10">
        <f t="shared" si="19"/>
        <v>94.27</v>
      </c>
      <c r="I1719" s="10">
        <f t="shared" si="20"/>
        <v>77.150000000000006</v>
      </c>
      <c r="J1719" s="10">
        <f t="shared" si="21"/>
        <v>81.33</v>
      </c>
      <c r="K1719" s="10">
        <f t="shared" si="22"/>
        <v>85.77</v>
      </c>
      <c r="L1719" s="10">
        <f t="shared" si="23"/>
        <v>78.7</v>
      </c>
    </row>
    <row r="1720" spans="1:12">
      <c r="A1720" s="54">
        <v>42261</v>
      </c>
      <c r="B1720">
        <v>79.040000000000006</v>
      </c>
      <c r="D1720" s="205">
        <v>42261</v>
      </c>
      <c r="E1720" s="10">
        <v>84.72</v>
      </c>
      <c r="F1720" s="10">
        <f t="shared" si="17"/>
        <v>70.83</v>
      </c>
      <c r="G1720" s="10">
        <f t="shared" si="18"/>
        <v>93.4</v>
      </c>
      <c r="H1720" s="10">
        <f t="shared" si="19"/>
        <v>94.5</v>
      </c>
      <c r="I1720" s="10">
        <f t="shared" si="20"/>
        <v>77.56</v>
      </c>
      <c r="J1720" s="10">
        <f t="shared" si="21"/>
        <v>81.349999999999994</v>
      </c>
      <c r="K1720" s="10">
        <f t="shared" si="22"/>
        <v>85.94</v>
      </c>
      <c r="L1720" s="10">
        <f t="shared" si="23"/>
        <v>79.040000000000006</v>
      </c>
    </row>
    <row r="1721" spans="1:12">
      <c r="A1721" s="54">
        <v>42262</v>
      </c>
      <c r="B1721">
        <v>79.37</v>
      </c>
      <c r="D1721" s="205">
        <v>42262</v>
      </c>
      <c r="E1721" s="10">
        <v>84.97</v>
      </c>
      <c r="F1721" s="10">
        <f t="shared" si="17"/>
        <v>70.94</v>
      </c>
      <c r="G1721" s="10">
        <f t="shared" si="18"/>
        <v>93.51</v>
      </c>
      <c r="H1721" s="10">
        <f t="shared" si="19"/>
        <v>94.75</v>
      </c>
      <c r="I1721" s="10">
        <f t="shared" si="20"/>
        <v>77.98</v>
      </c>
      <c r="J1721" s="10">
        <f t="shared" si="21"/>
        <v>81.459999999999994</v>
      </c>
      <c r="K1721" s="10">
        <f t="shared" si="22"/>
        <v>86.12</v>
      </c>
      <c r="L1721" s="10">
        <f t="shared" si="23"/>
        <v>79.37</v>
      </c>
    </row>
    <row r="1722" spans="1:12">
      <c r="A1722" s="54">
        <v>42263</v>
      </c>
      <c r="B1722">
        <v>79.67</v>
      </c>
      <c r="D1722" s="205">
        <v>42263</v>
      </c>
      <c r="E1722" s="10">
        <v>85.29</v>
      </c>
      <c r="F1722" s="10">
        <f t="shared" si="17"/>
        <v>71.06</v>
      </c>
      <c r="G1722" s="10">
        <f t="shared" si="18"/>
        <v>93.61</v>
      </c>
      <c r="H1722" s="10">
        <f t="shared" si="19"/>
        <v>94.95</v>
      </c>
      <c r="I1722" s="10">
        <f t="shared" si="20"/>
        <v>78.41</v>
      </c>
      <c r="J1722" s="10">
        <f t="shared" si="21"/>
        <v>81.69</v>
      </c>
      <c r="K1722" s="10">
        <f t="shared" si="22"/>
        <v>86.3</v>
      </c>
      <c r="L1722" s="10">
        <f t="shared" si="23"/>
        <v>79.67</v>
      </c>
    </row>
    <row r="1723" spans="1:12">
      <c r="A1723" s="54">
        <v>42264</v>
      </c>
      <c r="B1723">
        <v>79.98</v>
      </c>
      <c r="D1723" s="205">
        <v>42264</v>
      </c>
      <c r="E1723" s="10">
        <v>85.66</v>
      </c>
      <c r="F1723" s="10">
        <f t="shared" si="17"/>
        <v>71.27</v>
      </c>
      <c r="G1723" s="10">
        <f t="shared" si="18"/>
        <v>93.57</v>
      </c>
      <c r="H1723" s="10">
        <f t="shared" si="19"/>
        <v>95.09</v>
      </c>
      <c r="I1723" s="10">
        <f t="shared" si="20"/>
        <v>78.72</v>
      </c>
      <c r="J1723" s="10">
        <f t="shared" si="21"/>
        <v>81.900000000000006</v>
      </c>
      <c r="K1723" s="10">
        <f t="shared" si="22"/>
        <v>86.56</v>
      </c>
      <c r="L1723" s="10">
        <f t="shared" si="23"/>
        <v>79.98</v>
      </c>
    </row>
    <row r="1724" spans="1:12">
      <c r="A1724" s="54">
        <v>42265</v>
      </c>
      <c r="B1724">
        <v>80.28</v>
      </c>
      <c r="D1724" s="205">
        <v>42265</v>
      </c>
      <c r="E1724" s="10">
        <v>86.02</v>
      </c>
      <c r="F1724" s="10">
        <f t="shared" si="17"/>
        <v>71.56</v>
      </c>
      <c r="G1724" s="10">
        <f t="shared" si="18"/>
        <v>93.71</v>
      </c>
      <c r="H1724" s="10">
        <f t="shared" si="19"/>
        <v>95.18</v>
      </c>
      <c r="I1724" s="10">
        <f t="shared" si="20"/>
        <v>79.05</v>
      </c>
      <c r="J1724" s="10">
        <f t="shared" si="21"/>
        <v>81.96</v>
      </c>
      <c r="K1724" s="10">
        <f t="shared" si="22"/>
        <v>86.83</v>
      </c>
      <c r="L1724" s="10">
        <f t="shared" si="23"/>
        <v>80.28</v>
      </c>
    </row>
    <row r="1725" spans="1:12">
      <c r="A1725" s="54">
        <v>42266</v>
      </c>
      <c r="B1725">
        <v>80.66</v>
      </c>
      <c r="D1725" s="205">
        <v>42266</v>
      </c>
      <c r="E1725" s="10">
        <v>86.25</v>
      </c>
      <c r="F1725" s="10">
        <f t="shared" si="17"/>
        <v>71.86</v>
      </c>
      <c r="G1725" s="10">
        <f t="shared" si="18"/>
        <v>93.91</v>
      </c>
      <c r="H1725" s="10">
        <f t="shared" si="19"/>
        <v>95.23</v>
      </c>
      <c r="I1725" s="10">
        <f t="shared" si="20"/>
        <v>79.38</v>
      </c>
      <c r="J1725" s="10">
        <f t="shared" si="21"/>
        <v>82.03</v>
      </c>
      <c r="K1725" s="10">
        <f t="shared" si="22"/>
        <v>87</v>
      </c>
      <c r="L1725" s="10">
        <f t="shared" si="23"/>
        <v>80.66</v>
      </c>
    </row>
    <row r="1726" spans="1:12">
      <c r="A1726" s="54">
        <v>42267</v>
      </c>
      <c r="B1726">
        <v>81.05</v>
      </c>
      <c r="D1726" s="205">
        <v>42267</v>
      </c>
      <c r="E1726" s="10">
        <v>86.46</v>
      </c>
      <c r="F1726" s="10">
        <f t="shared" si="17"/>
        <v>72.05</v>
      </c>
      <c r="G1726" s="10">
        <f t="shared" si="18"/>
        <v>94.11</v>
      </c>
      <c r="H1726" s="10">
        <f t="shared" si="19"/>
        <v>95.32</v>
      </c>
      <c r="I1726" s="10">
        <f t="shared" si="20"/>
        <v>79.59</v>
      </c>
      <c r="J1726" s="10">
        <f t="shared" si="21"/>
        <v>82.12</v>
      </c>
      <c r="K1726" s="10">
        <f t="shared" si="22"/>
        <v>87.16</v>
      </c>
      <c r="L1726" s="10">
        <f t="shared" si="23"/>
        <v>81.05</v>
      </c>
    </row>
    <row r="1727" spans="1:12">
      <c r="A1727" s="54">
        <v>42268</v>
      </c>
      <c r="B1727">
        <v>81.349999999999994</v>
      </c>
      <c r="D1727" s="205">
        <v>42268</v>
      </c>
      <c r="E1727" s="10">
        <v>86.67</v>
      </c>
      <c r="F1727" s="10">
        <f t="shared" si="17"/>
        <v>72.209999999999994</v>
      </c>
      <c r="G1727" s="10">
        <f t="shared" si="18"/>
        <v>94.19</v>
      </c>
      <c r="H1727" s="10">
        <f t="shared" si="19"/>
        <v>95.53</v>
      </c>
      <c r="I1727" s="10">
        <f t="shared" si="20"/>
        <v>79.88</v>
      </c>
      <c r="J1727" s="10">
        <f t="shared" si="21"/>
        <v>81.680000000000007</v>
      </c>
      <c r="K1727" s="10">
        <f t="shared" si="22"/>
        <v>87.37</v>
      </c>
      <c r="L1727" s="10">
        <f t="shared" si="23"/>
        <v>81.349999999999994</v>
      </c>
    </row>
    <row r="1728" spans="1:12">
      <c r="A1728" s="54">
        <v>42269</v>
      </c>
      <c r="B1728">
        <v>81.59</v>
      </c>
      <c r="D1728" s="205">
        <v>42269</v>
      </c>
      <c r="E1728" s="10">
        <v>86.89</v>
      </c>
      <c r="F1728" s="10">
        <f t="shared" si="17"/>
        <v>72.36</v>
      </c>
      <c r="G1728" s="10">
        <f t="shared" si="18"/>
        <v>94.28</v>
      </c>
      <c r="H1728" s="10">
        <f t="shared" si="19"/>
        <v>95.73</v>
      </c>
      <c r="I1728" s="10">
        <f t="shared" si="20"/>
        <v>80.239999999999995</v>
      </c>
      <c r="J1728" s="10">
        <f t="shared" si="21"/>
        <v>81.88</v>
      </c>
      <c r="K1728" s="10">
        <f t="shared" si="22"/>
        <v>88.17</v>
      </c>
      <c r="L1728" s="10">
        <f t="shared" si="23"/>
        <v>81.59</v>
      </c>
    </row>
    <row r="1729" spans="1:12">
      <c r="A1729" s="54">
        <v>42270</v>
      </c>
      <c r="B1729">
        <v>81.81</v>
      </c>
      <c r="D1729" s="205">
        <v>42270</v>
      </c>
      <c r="E1729" s="10">
        <v>87.11</v>
      </c>
      <c r="F1729" s="10">
        <f t="shared" si="17"/>
        <v>72.569999999999993</v>
      </c>
      <c r="G1729" s="10">
        <f t="shared" si="18"/>
        <v>94.37</v>
      </c>
      <c r="H1729" s="10">
        <f t="shared" si="19"/>
        <v>95.83</v>
      </c>
      <c r="I1729" s="10">
        <f t="shared" si="20"/>
        <v>80.63</v>
      </c>
      <c r="J1729" s="10">
        <f t="shared" si="21"/>
        <v>82.21</v>
      </c>
      <c r="K1729" s="10">
        <f t="shared" si="22"/>
        <v>88.38</v>
      </c>
      <c r="L1729" s="10">
        <f t="shared" si="23"/>
        <v>81.81</v>
      </c>
    </row>
    <row r="1730" spans="1:12">
      <c r="A1730" s="54">
        <v>42271</v>
      </c>
      <c r="B1730">
        <v>81.97</v>
      </c>
      <c r="D1730" s="205">
        <v>42271</v>
      </c>
      <c r="E1730" s="10">
        <v>87.41</v>
      </c>
      <c r="F1730" s="10">
        <f t="shared" si="17"/>
        <v>72.819999999999993</v>
      </c>
      <c r="G1730" s="10">
        <f t="shared" si="18"/>
        <v>94.49</v>
      </c>
      <c r="H1730" s="10">
        <f t="shared" si="19"/>
        <v>95.97</v>
      </c>
      <c r="I1730" s="10">
        <f t="shared" si="20"/>
        <v>80.83</v>
      </c>
      <c r="J1730" s="10">
        <f t="shared" si="21"/>
        <v>82.56</v>
      </c>
      <c r="K1730" s="10">
        <f t="shared" si="22"/>
        <v>88.67</v>
      </c>
      <c r="L1730" s="10">
        <f t="shared" si="23"/>
        <v>81.97</v>
      </c>
    </row>
    <row r="1731" spans="1:12">
      <c r="A1731" s="54">
        <v>42272</v>
      </c>
      <c r="B1731">
        <v>82.18</v>
      </c>
      <c r="D1731" s="205">
        <v>42272</v>
      </c>
      <c r="F1731">
        <f t="shared" si="17"/>
        <v>73.42</v>
      </c>
      <c r="G1731">
        <f t="shared" si="18"/>
        <v>94.61</v>
      </c>
      <c r="H1731">
        <f t="shared" si="19"/>
        <v>96.03</v>
      </c>
      <c r="I1731">
        <f t="shared" si="20"/>
        <v>80.989999999999995</v>
      </c>
      <c r="J1731">
        <f t="shared" si="21"/>
        <v>82.71</v>
      </c>
      <c r="K1731">
        <f t="shared" si="22"/>
        <v>88.96</v>
      </c>
      <c r="L1731">
        <f t="shared" si="23"/>
        <v>82.18</v>
      </c>
    </row>
    <row r="1732" spans="1:12">
      <c r="A1732" s="54">
        <v>42273</v>
      </c>
      <c r="B1732">
        <v>82.46</v>
      </c>
      <c r="D1732" s="205">
        <v>42273</v>
      </c>
      <c r="F1732">
        <f t="shared" si="17"/>
        <v>73.81</v>
      </c>
      <c r="G1732">
        <f t="shared" si="18"/>
        <v>94.75</v>
      </c>
      <c r="H1732">
        <f t="shared" si="19"/>
        <v>96.14</v>
      </c>
      <c r="I1732">
        <f t="shared" si="20"/>
        <v>81.19</v>
      </c>
      <c r="J1732">
        <f t="shared" si="21"/>
        <v>82.92</v>
      </c>
      <c r="K1732">
        <f t="shared" si="22"/>
        <v>89.11</v>
      </c>
      <c r="L1732">
        <f t="shared" si="23"/>
        <v>82.46</v>
      </c>
    </row>
    <row r="1733" spans="1:12">
      <c r="A1733" s="54">
        <v>42274</v>
      </c>
      <c r="B1733">
        <v>82.74</v>
      </c>
      <c r="D1733" s="205">
        <v>42274</v>
      </c>
      <c r="F1733">
        <f t="shared" si="17"/>
        <v>74.069999999999993</v>
      </c>
      <c r="G1733">
        <f t="shared" si="18"/>
        <v>94.87</v>
      </c>
      <c r="H1733">
        <f t="shared" si="19"/>
        <v>96.28</v>
      </c>
      <c r="I1733">
        <f t="shared" si="20"/>
        <v>81.44</v>
      </c>
      <c r="J1733">
        <f t="shared" si="21"/>
        <v>83.09</v>
      </c>
      <c r="K1733">
        <f t="shared" si="22"/>
        <v>89.27</v>
      </c>
      <c r="L1733">
        <f t="shared" si="23"/>
        <v>82.74</v>
      </c>
    </row>
    <row r="1734" spans="1:12">
      <c r="A1734" s="54">
        <v>42275</v>
      </c>
      <c r="B1734">
        <v>82.94</v>
      </c>
      <c r="D1734" s="205">
        <v>42275</v>
      </c>
      <c r="F1734">
        <f t="shared" si="17"/>
        <v>74.28</v>
      </c>
      <c r="G1734">
        <f t="shared" si="18"/>
        <v>94.82</v>
      </c>
      <c r="H1734">
        <f t="shared" si="19"/>
        <v>96.48</v>
      </c>
      <c r="I1734">
        <f t="shared" si="20"/>
        <v>81.680000000000007</v>
      </c>
      <c r="J1734">
        <f t="shared" si="21"/>
        <v>83.31</v>
      </c>
      <c r="K1734">
        <f t="shared" si="22"/>
        <v>89.48</v>
      </c>
      <c r="L1734">
        <f t="shared" si="23"/>
        <v>82.94</v>
      </c>
    </row>
    <row r="1735" spans="1:12">
      <c r="A1735" s="54">
        <v>42276</v>
      </c>
      <c r="B1735">
        <v>83.13</v>
      </c>
      <c r="D1735" s="205">
        <v>42276</v>
      </c>
      <c r="F1735">
        <f t="shared" si="17"/>
        <v>74.52</v>
      </c>
      <c r="G1735">
        <f t="shared" si="18"/>
        <v>94.77</v>
      </c>
      <c r="H1735">
        <f t="shared" si="19"/>
        <v>96.71</v>
      </c>
      <c r="I1735">
        <f t="shared" si="20"/>
        <v>81.95</v>
      </c>
      <c r="J1735">
        <f t="shared" si="21"/>
        <v>83.57</v>
      </c>
      <c r="K1735">
        <f t="shared" si="22"/>
        <v>89.64</v>
      </c>
      <c r="L1735">
        <f t="shared" si="23"/>
        <v>83.13</v>
      </c>
    </row>
    <row r="1736" spans="1:12">
      <c r="A1736" s="54">
        <v>42277</v>
      </c>
      <c r="B1736">
        <v>83.27</v>
      </c>
      <c r="D1736" s="205">
        <v>42277</v>
      </c>
      <c r="F1736">
        <f t="shared" si="17"/>
        <v>74.709999999999994</v>
      </c>
      <c r="G1736">
        <f t="shared" si="18"/>
        <v>94.69</v>
      </c>
      <c r="H1736">
        <f t="shared" si="19"/>
        <v>96.69</v>
      </c>
      <c r="I1736">
        <f t="shared" si="20"/>
        <v>82.23</v>
      </c>
      <c r="J1736">
        <f t="shared" si="21"/>
        <v>83.86</v>
      </c>
      <c r="K1736">
        <f t="shared" si="22"/>
        <v>89.78</v>
      </c>
      <c r="L1736">
        <f t="shared" si="23"/>
        <v>83.27</v>
      </c>
    </row>
    <row r="1737" spans="1:12">
      <c r="A1737" s="54">
        <v>42278</v>
      </c>
      <c r="B1737">
        <v>82.32</v>
      </c>
      <c r="D1737" s="205">
        <v>42278</v>
      </c>
      <c r="F1737">
        <f t="shared" si="17"/>
        <v>74.930000000000007</v>
      </c>
      <c r="G1737">
        <f t="shared" si="18"/>
        <v>94.64</v>
      </c>
      <c r="H1737">
        <f t="shared" si="19"/>
        <v>96.93</v>
      </c>
      <c r="I1737">
        <f t="shared" si="20"/>
        <v>82.31</v>
      </c>
      <c r="J1737">
        <f t="shared" si="21"/>
        <v>84.17</v>
      </c>
      <c r="K1737">
        <f t="shared" si="22"/>
        <v>89.89</v>
      </c>
      <c r="L1737">
        <f t="shared" si="23"/>
        <v>82.32</v>
      </c>
    </row>
    <row r="1738" spans="1:12">
      <c r="A1738" s="54">
        <v>42279</v>
      </c>
      <c r="B1738">
        <v>82.49</v>
      </c>
      <c r="D1738" s="205">
        <v>42279</v>
      </c>
      <c r="F1738">
        <f t="shared" si="17"/>
        <v>75.16</v>
      </c>
      <c r="G1738">
        <f t="shared" si="18"/>
        <v>94.75</v>
      </c>
      <c r="H1738">
        <f t="shared" si="19"/>
        <v>97.04</v>
      </c>
      <c r="I1738">
        <f t="shared" si="20"/>
        <v>82.45</v>
      </c>
      <c r="J1738">
        <f t="shared" si="21"/>
        <v>84.42</v>
      </c>
      <c r="K1738">
        <f t="shared" si="22"/>
        <v>90.08</v>
      </c>
      <c r="L1738">
        <f t="shared" si="23"/>
        <v>82.49</v>
      </c>
    </row>
    <row r="1739" spans="1:12">
      <c r="A1739" s="54">
        <v>42280</v>
      </c>
      <c r="B1739">
        <v>82.72</v>
      </c>
      <c r="D1739" s="205">
        <v>42280</v>
      </c>
      <c r="F1739">
        <f t="shared" si="17"/>
        <v>75.47</v>
      </c>
      <c r="G1739">
        <f t="shared" si="18"/>
        <v>94.96</v>
      </c>
      <c r="H1739">
        <f t="shared" si="19"/>
        <v>97.06</v>
      </c>
      <c r="I1739">
        <f t="shared" si="20"/>
        <v>82.61</v>
      </c>
      <c r="J1739">
        <f t="shared" si="21"/>
        <v>84.66</v>
      </c>
      <c r="K1739">
        <f t="shared" si="22"/>
        <v>90.2</v>
      </c>
      <c r="L1739">
        <f t="shared" si="23"/>
        <v>82.72</v>
      </c>
    </row>
    <row r="1740" spans="1:12">
      <c r="A1740" s="54">
        <v>42281</v>
      </c>
      <c r="B1740">
        <v>82.96</v>
      </c>
      <c r="D1740" s="205">
        <v>42281</v>
      </c>
      <c r="F1740">
        <f t="shared" si="17"/>
        <v>75.64</v>
      </c>
      <c r="G1740">
        <f t="shared" si="18"/>
        <v>95.18</v>
      </c>
      <c r="H1740">
        <f t="shared" si="19"/>
        <v>97.06</v>
      </c>
      <c r="I1740">
        <f t="shared" si="20"/>
        <v>82.74</v>
      </c>
      <c r="J1740">
        <f t="shared" si="21"/>
        <v>84.79</v>
      </c>
      <c r="K1740">
        <f t="shared" si="22"/>
        <v>90.32</v>
      </c>
      <c r="L1740">
        <f t="shared" si="23"/>
        <v>82.96</v>
      </c>
    </row>
    <row r="1741" spans="1:12">
      <c r="A1741" s="54">
        <v>42282</v>
      </c>
      <c r="B1741">
        <v>83.13</v>
      </c>
      <c r="D1741" s="205">
        <v>42282</v>
      </c>
      <c r="F1741">
        <f t="shared" si="17"/>
        <v>75.849999999999994</v>
      </c>
      <c r="G1741">
        <f t="shared" si="18"/>
        <v>95.23</v>
      </c>
      <c r="H1741">
        <f t="shared" si="19"/>
        <v>97.18</v>
      </c>
      <c r="I1741">
        <f t="shared" si="20"/>
        <v>82.92</v>
      </c>
      <c r="J1741">
        <f t="shared" si="21"/>
        <v>85.08</v>
      </c>
      <c r="K1741">
        <f t="shared" si="22"/>
        <v>90.44</v>
      </c>
      <c r="L1741">
        <f t="shared" si="23"/>
        <v>83.13</v>
      </c>
    </row>
    <row r="1742" spans="1:12">
      <c r="A1742" s="54">
        <v>42283</v>
      </c>
      <c r="B1742">
        <v>83.29</v>
      </c>
      <c r="D1742" s="205">
        <v>42283</v>
      </c>
      <c r="F1742">
        <f t="shared" si="17"/>
        <v>75.959999999999994</v>
      </c>
      <c r="G1742">
        <f t="shared" si="18"/>
        <v>95.3</v>
      </c>
      <c r="H1742">
        <f t="shared" si="19"/>
        <v>97.33</v>
      </c>
      <c r="I1742">
        <f t="shared" si="20"/>
        <v>83.19</v>
      </c>
      <c r="J1742">
        <f t="shared" si="21"/>
        <v>85.2</v>
      </c>
      <c r="K1742">
        <f t="shared" si="22"/>
        <v>90.47</v>
      </c>
      <c r="L1742">
        <f t="shared" si="23"/>
        <v>83.29</v>
      </c>
    </row>
    <row r="1743" spans="1:12">
      <c r="A1743" s="54">
        <v>42284</v>
      </c>
      <c r="B1743">
        <v>83.46</v>
      </c>
      <c r="D1743" s="205">
        <v>42284</v>
      </c>
      <c r="F1743">
        <f t="shared" si="17"/>
        <v>76.010000000000005</v>
      </c>
      <c r="G1743">
        <f t="shared" si="18"/>
        <v>95.34</v>
      </c>
      <c r="H1743">
        <f t="shared" si="19"/>
        <v>97.28</v>
      </c>
      <c r="I1743">
        <f t="shared" si="20"/>
        <v>83.46</v>
      </c>
      <c r="J1743">
        <f t="shared" si="21"/>
        <v>85.39</v>
      </c>
      <c r="K1743">
        <f t="shared" si="22"/>
        <v>90.46</v>
      </c>
      <c r="L1743">
        <f t="shared" si="23"/>
        <v>83.46</v>
      </c>
    </row>
    <row r="1744" spans="1:12">
      <c r="A1744" s="54">
        <v>42285</v>
      </c>
      <c r="B1744">
        <v>83.59</v>
      </c>
      <c r="D1744" s="205">
        <v>42285</v>
      </c>
      <c r="F1744">
        <f t="shared" si="17"/>
        <v>76.12</v>
      </c>
      <c r="G1744">
        <f t="shared" si="18"/>
        <v>95.39</v>
      </c>
      <c r="H1744">
        <f t="shared" si="19"/>
        <v>97.29</v>
      </c>
      <c r="I1744">
        <f t="shared" si="20"/>
        <v>83.61</v>
      </c>
      <c r="J1744">
        <f t="shared" si="21"/>
        <v>85.59</v>
      </c>
      <c r="K1744">
        <f t="shared" si="22"/>
        <v>90.54</v>
      </c>
      <c r="L1744">
        <f t="shared" si="23"/>
        <v>83.59</v>
      </c>
    </row>
    <row r="1745" spans="1:12">
      <c r="A1745" s="54">
        <v>42286</v>
      </c>
      <c r="B1745">
        <v>83.75</v>
      </c>
      <c r="D1745" s="205">
        <v>42286</v>
      </c>
      <c r="F1745">
        <f t="shared" si="17"/>
        <v>76.33</v>
      </c>
      <c r="G1745">
        <f t="shared" si="18"/>
        <v>95.45</v>
      </c>
      <c r="H1745">
        <f t="shared" si="19"/>
        <v>97.29</v>
      </c>
      <c r="I1745">
        <f t="shared" si="20"/>
        <v>83.75</v>
      </c>
      <c r="J1745">
        <f t="shared" si="21"/>
        <v>85.66</v>
      </c>
      <c r="K1745">
        <f t="shared" si="22"/>
        <v>90.63</v>
      </c>
      <c r="L1745">
        <f t="shared" si="23"/>
        <v>83.75</v>
      </c>
    </row>
    <row r="1746" spans="1:12">
      <c r="A1746" s="54">
        <v>42287</v>
      </c>
      <c r="B1746">
        <v>83.95</v>
      </c>
      <c r="D1746" s="205">
        <v>42287</v>
      </c>
      <c r="F1746">
        <f t="shared" si="17"/>
        <v>76.95</v>
      </c>
      <c r="G1746">
        <f t="shared" si="18"/>
        <v>95.69</v>
      </c>
      <c r="H1746">
        <f t="shared" si="19"/>
        <v>97.01</v>
      </c>
      <c r="I1746">
        <f t="shared" si="20"/>
        <v>83.93</v>
      </c>
      <c r="J1746">
        <f t="shared" si="21"/>
        <v>85.67</v>
      </c>
      <c r="K1746">
        <f t="shared" si="22"/>
        <v>90.61</v>
      </c>
      <c r="L1746">
        <f t="shared" si="23"/>
        <v>83.95</v>
      </c>
    </row>
    <row r="1747" spans="1:12">
      <c r="A1747" s="54">
        <v>42288</v>
      </c>
      <c r="B1747">
        <v>84.13</v>
      </c>
      <c r="D1747" s="205">
        <v>42288</v>
      </c>
      <c r="F1747">
        <f t="shared" ref="F1747:F1810" si="24">B3939</f>
        <v>76.95</v>
      </c>
      <c r="G1747">
        <f t="shared" ref="G1747:G1810" si="25">B3574</f>
        <v>95.73</v>
      </c>
      <c r="H1747">
        <f t="shared" ref="H1747:H1810" si="26">B3208</f>
        <v>97.06</v>
      </c>
      <c r="I1747">
        <f t="shared" ref="I1747:I1810" si="27">B2843</f>
        <v>84.18</v>
      </c>
      <c r="J1747">
        <f t="shared" ref="J1747:J1810" si="28">B2478</f>
        <v>85.72</v>
      </c>
      <c r="K1747">
        <f t="shared" ref="K1747:K1810" si="29">B2113</f>
        <v>90.51</v>
      </c>
      <c r="L1747">
        <f t="shared" ref="L1747:L1810" si="30">B1747</f>
        <v>84.13</v>
      </c>
    </row>
    <row r="1748" spans="1:12">
      <c r="A1748" s="54">
        <v>42289</v>
      </c>
      <c r="B1748">
        <v>84.17</v>
      </c>
      <c r="D1748" s="205">
        <v>42289</v>
      </c>
      <c r="F1748">
        <f t="shared" si="24"/>
        <v>77</v>
      </c>
      <c r="G1748">
        <f t="shared" si="25"/>
        <v>95.68</v>
      </c>
      <c r="H1748">
        <f t="shared" si="26"/>
        <v>97.19</v>
      </c>
      <c r="I1748">
        <f t="shared" si="27"/>
        <v>84.48</v>
      </c>
      <c r="J1748">
        <f t="shared" si="28"/>
        <v>85.82</v>
      </c>
      <c r="K1748">
        <f t="shared" si="29"/>
        <v>90.41</v>
      </c>
      <c r="L1748">
        <f t="shared" si="30"/>
        <v>84.17</v>
      </c>
    </row>
    <row r="1749" spans="1:12">
      <c r="A1749" s="54">
        <v>42290</v>
      </c>
      <c r="B1749">
        <v>84.14</v>
      </c>
      <c r="D1749" s="205">
        <v>42290</v>
      </c>
      <c r="F1749">
        <f t="shared" si="24"/>
        <v>76.930000000000007</v>
      </c>
      <c r="G1749">
        <f t="shared" si="25"/>
        <v>95.36</v>
      </c>
      <c r="H1749">
        <f t="shared" si="26"/>
        <v>97.37</v>
      </c>
      <c r="I1749">
        <f t="shared" si="27"/>
        <v>84.88</v>
      </c>
      <c r="J1749">
        <f t="shared" si="28"/>
        <v>85.99</v>
      </c>
      <c r="K1749">
        <f t="shared" si="29"/>
        <v>90.34</v>
      </c>
      <c r="L1749">
        <f t="shared" si="30"/>
        <v>84.14</v>
      </c>
    </row>
    <row r="1750" spans="1:12">
      <c r="A1750" s="54">
        <v>42291</v>
      </c>
      <c r="B1750">
        <v>84.08</v>
      </c>
      <c r="D1750" s="205">
        <v>42291</v>
      </c>
      <c r="F1750">
        <f t="shared" si="24"/>
        <v>76.92</v>
      </c>
      <c r="G1750">
        <f t="shared" si="25"/>
        <v>95.23</v>
      </c>
      <c r="H1750">
        <f t="shared" si="26"/>
        <v>97.43</v>
      </c>
      <c r="I1750">
        <f t="shared" si="27"/>
        <v>85.25</v>
      </c>
      <c r="J1750">
        <f t="shared" si="28"/>
        <v>86.32</v>
      </c>
      <c r="K1750">
        <f t="shared" si="29"/>
        <v>90.3</v>
      </c>
      <c r="L1750">
        <f t="shared" si="30"/>
        <v>84.08</v>
      </c>
    </row>
    <row r="1751" spans="1:12">
      <c r="A1751" s="54">
        <v>42292</v>
      </c>
      <c r="B1751">
        <v>83.99</v>
      </c>
      <c r="D1751" s="205">
        <v>42292</v>
      </c>
      <c r="F1751">
        <f t="shared" si="24"/>
        <v>76.92</v>
      </c>
      <c r="G1751">
        <f t="shared" si="25"/>
        <v>95.07</v>
      </c>
      <c r="H1751">
        <f t="shared" si="26"/>
        <v>97.49</v>
      </c>
      <c r="I1751">
        <f t="shared" si="27"/>
        <v>85.48</v>
      </c>
      <c r="J1751">
        <f t="shared" si="28"/>
        <v>86.66</v>
      </c>
      <c r="K1751">
        <f t="shared" si="29"/>
        <v>90.39</v>
      </c>
      <c r="L1751">
        <f t="shared" si="30"/>
        <v>83.99</v>
      </c>
    </row>
    <row r="1752" spans="1:12">
      <c r="A1752" s="54">
        <v>42293</v>
      </c>
      <c r="B1752">
        <v>83.93</v>
      </c>
      <c r="D1752" s="205">
        <v>42293</v>
      </c>
      <c r="F1752">
        <f t="shared" si="24"/>
        <v>77</v>
      </c>
      <c r="G1752">
        <f t="shared" si="25"/>
        <v>94.89</v>
      </c>
      <c r="H1752">
        <f t="shared" si="26"/>
        <v>97.46</v>
      </c>
      <c r="I1752">
        <f t="shared" si="27"/>
        <v>85.69</v>
      </c>
      <c r="J1752">
        <f t="shared" si="28"/>
        <v>86.87</v>
      </c>
      <c r="K1752">
        <f t="shared" si="29"/>
        <v>90.55</v>
      </c>
      <c r="L1752">
        <f t="shared" si="30"/>
        <v>83.93</v>
      </c>
    </row>
    <row r="1753" spans="1:12">
      <c r="A1753" s="54">
        <v>42294</v>
      </c>
      <c r="B1753">
        <v>83.95</v>
      </c>
      <c r="D1753" s="205">
        <v>42294</v>
      </c>
      <c r="F1753">
        <f t="shared" si="24"/>
        <v>77.09</v>
      </c>
      <c r="G1753">
        <f t="shared" si="25"/>
        <v>94.66</v>
      </c>
      <c r="H1753">
        <f t="shared" si="26"/>
        <v>97.49</v>
      </c>
      <c r="I1753">
        <f t="shared" si="27"/>
        <v>85.85</v>
      </c>
      <c r="J1753">
        <f t="shared" si="28"/>
        <v>87.06</v>
      </c>
      <c r="K1753">
        <f t="shared" si="29"/>
        <v>90.59</v>
      </c>
      <c r="L1753">
        <f t="shared" si="30"/>
        <v>83.95</v>
      </c>
    </row>
    <row r="1754" spans="1:12">
      <c r="A1754" s="54">
        <v>42295</v>
      </c>
      <c r="B1754">
        <v>83.99</v>
      </c>
      <c r="D1754" s="205">
        <v>42295</v>
      </c>
      <c r="F1754">
        <f t="shared" si="24"/>
        <v>77.09</v>
      </c>
      <c r="G1754">
        <f t="shared" si="25"/>
        <v>94.77</v>
      </c>
      <c r="H1754">
        <f t="shared" si="26"/>
        <v>97.5</v>
      </c>
      <c r="I1754">
        <f t="shared" si="27"/>
        <v>86</v>
      </c>
      <c r="J1754">
        <f t="shared" si="28"/>
        <v>87.18</v>
      </c>
      <c r="K1754">
        <f t="shared" si="29"/>
        <v>90.57</v>
      </c>
      <c r="L1754">
        <f t="shared" si="30"/>
        <v>83.99</v>
      </c>
    </row>
    <row r="1755" spans="1:12">
      <c r="A1755" s="54">
        <v>42296</v>
      </c>
      <c r="B1755">
        <v>83.91</v>
      </c>
      <c r="D1755" s="205">
        <v>42296</v>
      </c>
      <c r="F1755">
        <f t="shared" si="24"/>
        <v>77.14</v>
      </c>
      <c r="G1755">
        <f t="shared" si="25"/>
        <v>94.65</v>
      </c>
      <c r="H1755">
        <f t="shared" si="26"/>
        <v>97.59</v>
      </c>
      <c r="I1755">
        <f t="shared" si="27"/>
        <v>86.15</v>
      </c>
      <c r="J1755">
        <f t="shared" si="28"/>
        <v>87.34</v>
      </c>
      <c r="K1755">
        <f t="shared" si="29"/>
        <v>90.51</v>
      </c>
      <c r="L1755">
        <f t="shared" si="30"/>
        <v>83.91</v>
      </c>
    </row>
    <row r="1756" spans="1:12">
      <c r="A1756" s="54">
        <v>42297</v>
      </c>
      <c r="B1756">
        <v>83.81</v>
      </c>
      <c r="D1756" s="205">
        <v>42297</v>
      </c>
      <c r="F1756">
        <f t="shared" si="24"/>
        <v>77.260000000000005</v>
      </c>
      <c r="G1756">
        <f t="shared" si="25"/>
        <v>94.56</v>
      </c>
      <c r="H1756">
        <f t="shared" si="26"/>
        <v>97.56</v>
      </c>
      <c r="I1756">
        <f t="shared" si="27"/>
        <v>86.41</v>
      </c>
      <c r="J1756">
        <f t="shared" si="28"/>
        <v>87.49</v>
      </c>
      <c r="K1756">
        <f t="shared" si="29"/>
        <v>90.42</v>
      </c>
      <c r="L1756">
        <f t="shared" si="30"/>
        <v>83.81</v>
      </c>
    </row>
    <row r="1757" spans="1:12">
      <c r="A1757" s="54">
        <v>42298</v>
      </c>
      <c r="B1757">
        <v>83.72</v>
      </c>
      <c r="D1757" s="205">
        <v>42298</v>
      </c>
      <c r="F1757">
        <f t="shared" si="24"/>
        <v>77.28</v>
      </c>
      <c r="G1757">
        <f t="shared" si="25"/>
        <v>94.52</v>
      </c>
      <c r="H1757">
        <f t="shared" si="26"/>
        <v>97.58</v>
      </c>
      <c r="I1757">
        <f t="shared" si="27"/>
        <v>86.65</v>
      </c>
      <c r="J1757">
        <f t="shared" si="28"/>
        <v>87.74</v>
      </c>
      <c r="K1757">
        <f t="shared" si="29"/>
        <v>90.33</v>
      </c>
      <c r="L1757">
        <f t="shared" si="30"/>
        <v>83.72</v>
      </c>
    </row>
    <row r="1758" spans="1:12">
      <c r="A1758" s="54">
        <v>42299</v>
      </c>
      <c r="B1758">
        <v>83.65</v>
      </c>
      <c r="D1758" s="205">
        <v>42299</v>
      </c>
      <c r="F1758">
        <f t="shared" si="24"/>
        <v>77.209999999999994</v>
      </c>
      <c r="G1758">
        <f t="shared" si="25"/>
        <v>94.47</v>
      </c>
      <c r="H1758">
        <f t="shared" si="26"/>
        <v>97.57</v>
      </c>
      <c r="I1758">
        <f t="shared" si="27"/>
        <v>86.74</v>
      </c>
      <c r="J1758">
        <f t="shared" si="28"/>
        <v>87.96</v>
      </c>
      <c r="K1758">
        <f t="shared" si="29"/>
        <v>90.31</v>
      </c>
      <c r="L1758">
        <f t="shared" si="30"/>
        <v>83.65</v>
      </c>
    </row>
    <row r="1759" spans="1:12">
      <c r="A1759" s="54">
        <v>42300</v>
      </c>
      <c r="B1759">
        <v>83.65</v>
      </c>
      <c r="D1759" s="205">
        <v>42300</v>
      </c>
      <c r="F1759">
        <f t="shared" si="24"/>
        <v>77.19</v>
      </c>
      <c r="G1759">
        <f t="shared" si="25"/>
        <v>94.43</v>
      </c>
      <c r="H1759">
        <f t="shared" si="26"/>
        <v>97.51</v>
      </c>
      <c r="I1759">
        <f t="shared" si="27"/>
        <v>86.82</v>
      </c>
      <c r="J1759">
        <f t="shared" si="28"/>
        <v>88.03</v>
      </c>
      <c r="K1759">
        <f t="shared" si="29"/>
        <v>90.31</v>
      </c>
      <c r="L1759">
        <f t="shared" si="30"/>
        <v>83.65</v>
      </c>
    </row>
    <row r="1760" spans="1:12">
      <c r="A1760" s="54">
        <v>42301</v>
      </c>
      <c r="B1760">
        <v>83.72</v>
      </c>
      <c r="D1760" s="205">
        <v>42301</v>
      </c>
      <c r="F1760">
        <f t="shared" si="24"/>
        <v>77.209999999999994</v>
      </c>
      <c r="G1760">
        <f t="shared" si="25"/>
        <v>94.46</v>
      </c>
      <c r="H1760">
        <f t="shared" si="26"/>
        <v>97.56</v>
      </c>
      <c r="I1760">
        <f t="shared" si="27"/>
        <v>86.88</v>
      </c>
      <c r="J1760">
        <f t="shared" si="28"/>
        <v>88.11</v>
      </c>
      <c r="K1760">
        <f t="shared" si="29"/>
        <v>90.21</v>
      </c>
      <c r="L1760">
        <f t="shared" si="30"/>
        <v>83.72</v>
      </c>
    </row>
    <row r="1761" spans="1:12">
      <c r="A1761" s="54">
        <v>42302</v>
      </c>
      <c r="B1761">
        <v>83.78</v>
      </c>
      <c r="D1761" s="205">
        <v>42302</v>
      </c>
      <c r="F1761">
        <f t="shared" si="24"/>
        <v>77.09</v>
      </c>
      <c r="G1761">
        <f t="shared" si="25"/>
        <v>94.65</v>
      </c>
      <c r="H1761">
        <f t="shared" si="26"/>
        <v>97.6</v>
      </c>
      <c r="I1761">
        <f t="shared" si="27"/>
        <v>86.91</v>
      </c>
      <c r="J1761">
        <f t="shared" si="28"/>
        <v>88.24</v>
      </c>
      <c r="K1761">
        <f t="shared" si="29"/>
        <v>90.14</v>
      </c>
      <c r="L1761">
        <f t="shared" si="30"/>
        <v>83.78</v>
      </c>
    </row>
    <row r="1762" spans="1:12">
      <c r="A1762" s="54">
        <v>42303</v>
      </c>
      <c r="B1762">
        <v>83.76</v>
      </c>
      <c r="D1762" s="205">
        <v>42303</v>
      </c>
      <c r="F1762">
        <f t="shared" si="24"/>
        <v>77</v>
      </c>
      <c r="G1762">
        <f t="shared" si="25"/>
        <v>94.65</v>
      </c>
      <c r="H1762">
        <f t="shared" si="26"/>
        <v>97.65</v>
      </c>
      <c r="I1762">
        <f t="shared" si="27"/>
        <v>86.92</v>
      </c>
      <c r="J1762">
        <f t="shared" si="28"/>
        <v>88.3</v>
      </c>
      <c r="K1762">
        <f t="shared" si="29"/>
        <v>90.08</v>
      </c>
      <c r="L1762">
        <f t="shared" si="30"/>
        <v>83.76</v>
      </c>
    </row>
    <row r="1763" spans="1:12">
      <c r="A1763" s="54">
        <v>42304</v>
      </c>
      <c r="B1763">
        <v>83.73</v>
      </c>
      <c r="D1763" s="205">
        <v>42304</v>
      </c>
      <c r="F1763">
        <f t="shared" si="24"/>
        <v>77.03</v>
      </c>
      <c r="G1763">
        <f t="shared" si="25"/>
        <v>94.5</v>
      </c>
      <c r="H1763">
        <f t="shared" si="26"/>
        <v>97.83</v>
      </c>
      <c r="I1763">
        <f t="shared" si="27"/>
        <v>86.89</v>
      </c>
      <c r="J1763">
        <f t="shared" si="28"/>
        <v>88.37</v>
      </c>
      <c r="K1763">
        <f t="shared" si="29"/>
        <v>90.02</v>
      </c>
      <c r="L1763">
        <f t="shared" si="30"/>
        <v>83.73</v>
      </c>
    </row>
    <row r="1764" spans="1:12">
      <c r="A1764" s="54">
        <v>42305</v>
      </c>
      <c r="B1764">
        <v>83.69</v>
      </c>
      <c r="D1764" s="205">
        <v>42305</v>
      </c>
      <c r="F1764">
        <f t="shared" si="24"/>
        <v>76.989999999999995</v>
      </c>
      <c r="G1764">
        <f t="shared" si="25"/>
        <v>94.42</v>
      </c>
      <c r="H1764">
        <f t="shared" si="26"/>
        <v>97.79</v>
      </c>
      <c r="I1764">
        <f t="shared" si="27"/>
        <v>86.93</v>
      </c>
      <c r="J1764">
        <f t="shared" si="28"/>
        <v>88.46</v>
      </c>
      <c r="K1764">
        <f t="shared" si="29"/>
        <v>89.98</v>
      </c>
      <c r="L1764">
        <f t="shared" si="30"/>
        <v>83.69</v>
      </c>
    </row>
    <row r="1765" spans="1:12">
      <c r="A1765" s="54">
        <v>42306</v>
      </c>
      <c r="B1765">
        <v>83.61</v>
      </c>
      <c r="D1765" s="205">
        <v>42306</v>
      </c>
      <c r="F1765">
        <f t="shared" si="24"/>
        <v>76.97</v>
      </c>
      <c r="G1765">
        <f t="shared" si="25"/>
        <v>94.38</v>
      </c>
      <c r="H1765">
        <f t="shared" si="26"/>
        <v>97.75</v>
      </c>
      <c r="I1765">
        <f t="shared" si="27"/>
        <v>86.8</v>
      </c>
      <c r="J1765">
        <f t="shared" si="28"/>
        <v>88.67</v>
      </c>
      <c r="K1765">
        <f t="shared" si="29"/>
        <v>89.98</v>
      </c>
      <c r="L1765">
        <f t="shared" si="30"/>
        <v>83.61</v>
      </c>
    </row>
    <row r="1766" spans="1:12">
      <c r="A1766" s="54">
        <v>42307</v>
      </c>
      <c r="B1766">
        <v>83.58</v>
      </c>
      <c r="D1766" s="205">
        <v>42307</v>
      </c>
      <c r="F1766">
        <f t="shared" si="24"/>
        <v>76.959999999999994</v>
      </c>
      <c r="G1766">
        <f t="shared" si="25"/>
        <v>94.42</v>
      </c>
      <c r="H1766">
        <f t="shared" si="26"/>
        <v>97.65</v>
      </c>
      <c r="I1766">
        <f t="shared" si="27"/>
        <v>86.84</v>
      </c>
      <c r="J1766">
        <f t="shared" si="28"/>
        <v>88.6</v>
      </c>
      <c r="K1766">
        <f t="shared" si="29"/>
        <v>90.09</v>
      </c>
      <c r="L1766">
        <f t="shared" si="30"/>
        <v>83.58</v>
      </c>
    </row>
    <row r="1767" spans="1:12">
      <c r="A1767" s="54">
        <v>42308</v>
      </c>
      <c r="B1767">
        <v>83.73</v>
      </c>
      <c r="D1767" s="205">
        <v>42308</v>
      </c>
      <c r="F1767">
        <f t="shared" si="24"/>
        <v>77.069999999999993</v>
      </c>
      <c r="G1767">
        <f t="shared" si="25"/>
        <v>94.53</v>
      </c>
      <c r="H1767">
        <f t="shared" si="26"/>
        <v>97.29</v>
      </c>
      <c r="I1767">
        <f t="shared" si="27"/>
        <v>86.73</v>
      </c>
      <c r="J1767">
        <f t="shared" si="28"/>
        <v>88.53</v>
      </c>
      <c r="K1767">
        <f t="shared" si="29"/>
        <v>90.08</v>
      </c>
      <c r="L1767">
        <f t="shared" si="30"/>
        <v>83.73</v>
      </c>
    </row>
    <row r="1768" spans="1:12">
      <c r="A1768" s="54">
        <v>42309</v>
      </c>
      <c r="B1768">
        <v>83.8</v>
      </c>
      <c r="D1768" s="205">
        <v>42309</v>
      </c>
      <c r="F1768">
        <f t="shared" si="24"/>
        <v>77.069999999999993</v>
      </c>
      <c r="G1768">
        <f t="shared" si="25"/>
        <v>94.66</v>
      </c>
      <c r="H1768">
        <f t="shared" si="26"/>
        <v>97.34</v>
      </c>
      <c r="I1768">
        <f t="shared" si="27"/>
        <v>86.69</v>
      </c>
      <c r="J1768">
        <f t="shared" si="28"/>
        <v>88.48</v>
      </c>
      <c r="K1768">
        <f t="shared" si="29"/>
        <v>89.92</v>
      </c>
      <c r="L1768">
        <f t="shared" si="30"/>
        <v>83.8</v>
      </c>
    </row>
    <row r="1769" spans="1:12">
      <c r="A1769" s="54">
        <v>42310</v>
      </c>
      <c r="B1769">
        <v>83.62</v>
      </c>
      <c r="D1769" s="205">
        <v>42310</v>
      </c>
      <c r="F1769">
        <f t="shared" si="24"/>
        <v>76.819999999999993</v>
      </c>
      <c r="G1769">
        <f t="shared" si="25"/>
        <v>94.72</v>
      </c>
      <c r="H1769">
        <f t="shared" si="26"/>
        <v>97.48</v>
      </c>
      <c r="I1769">
        <f t="shared" si="27"/>
        <v>86.8</v>
      </c>
      <c r="J1769">
        <f t="shared" si="28"/>
        <v>88.36</v>
      </c>
      <c r="K1769">
        <f t="shared" si="29"/>
        <v>89.74</v>
      </c>
      <c r="L1769">
        <f t="shared" si="30"/>
        <v>83.62</v>
      </c>
    </row>
    <row r="1770" spans="1:12">
      <c r="A1770" s="54">
        <v>42311</v>
      </c>
      <c r="B1770">
        <v>83.43</v>
      </c>
      <c r="D1770" s="205">
        <v>42311</v>
      </c>
      <c r="F1770">
        <f t="shared" si="24"/>
        <v>76.5</v>
      </c>
      <c r="G1770">
        <f t="shared" si="25"/>
        <v>94.62</v>
      </c>
      <c r="H1770">
        <f t="shared" si="26"/>
        <v>97.6</v>
      </c>
      <c r="I1770">
        <f t="shared" si="27"/>
        <v>86.84</v>
      </c>
      <c r="J1770">
        <f t="shared" si="28"/>
        <v>88.3</v>
      </c>
      <c r="K1770">
        <f t="shared" si="29"/>
        <v>89.44</v>
      </c>
      <c r="L1770">
        <f t="shared" si="30"/>
        <v>83.43</v>
      </c>
    </row>
    <row r="1771" spans="1:12">
      <c r="A1771" s="54">
        <v>42312</v>
      </c>
      <c r="B1771">
        <v>83.26</v>
      </c>
      <c r="D1771" s="205">
        <v>42312</v>
      </c>
      <c r="F1771">
        <f t="shared" si="24"/>
        <v>76.239999999999995</v>
      </c>
      <c r="G1771">
        <f t="shared" si="25"/>
        <v>94.43</v>
      </c>
      <c r="H1771">
        <f t="shared" si="26"/>
        <v>97.64</v>
      </c>
      <c r="I1771">
        <f t="shared" si="27"/>
        <v>86.89</v>
      </c>
      <c r="J1771">
        <f t="shared" si="28"/>
        <v>88.31</v>
      </c>
      <c r="K1771">
        <f t="shared" si="29"/>
        <v>89.18</v>
      </c>
      <c r="L1771">
        <f t="shared" si="30"/>
        <v>83.26</v>
      </c>
    </row>
    <row r="1772" spans="1:12">
      <c r="A1772" s="54">
        <v>42313</v>
      </c>
      <c r="B1772">
        <v>83.13</v>
      </c>
      <c r="D1772" s="205">
        <v>42313</v>
      </c>
      <c r="F1772">
        <f t="shared" si="24"/>
        <v>76</v>
      </c>
      <c r="G1772">
        <f t="shared" si="25"/>
        <v>94.23</v>
      </c>
      <c r="H1772">
        <f t="shared" si="26"/>
        <v>97.62</v>
      </c>
      <c r="I1772">
        <f t="shared" si="27"/>
        <v>86.86</v>
      </c>
      <c r="J1772">
        <f t="shared" si="28"/>
        <v>88.3</v>
      </c>
      <c r="K1772">
        <f t="shared" si="29"/>
        <v>89.02</v>
      </c>
      <c r="L1772">
        <f t="shared" si="30"/>
        <v>83.13</v>
      </c>
    </row>
    <row r="1773" spans="1:12">
      <c r="A1773" s="54">
        <v>42314</v>
      </c>
      <c r="B1773">
        <v>83.09</v>
      </c>
      <c r="D1773" s="205">
        <v>42314</v>
      </c>
      <c r="F1773">
        <f t="shared" si="24"/>
        <v>75.91</v>
      </c>
      <c r="G1773">
        <f t="shared" si="25"/>
        <v>94.09</v>
      </c>
      <c r="H1773">
        <f t="shared" si="26"/>
        <v>97.61</v>
      </c>
      <c r="I1773">
        <f t="shared" si="27"/>
        <v>86.92</v>
      </c>
      <c r="J1773">
        <f t="shared" si="28"/>
        <v>88.08</v>
      </c>
      <c r="K1773">
        <f t="shared" si="29"/>
        <v>88.84</v>
      </c>
      <c r="L1773">
        <f t="shared" si="30"/>
        <v>83.09</v>
      </c>
    </row>
    <row r="1774" spans="1:12">
      <c r="A1774" s="54">
        <v>42315</v>
      </c>
      <c r="B1774">
        <v>83.14</v>
      </c>
      <c r="D1774" s="205">
        <v>42315</v>
      </c>
      <c r="F1774">
        <f t="shared" si="24"/>
        <v>75.849999999999994</v>
      </c>
      <c r="G1774">
        <f t="shared" si="25"/>
        <v>94.03</v>
      </c>
      <c r="H1774">
        <f t="shared" si="26"/>
        <v>97.57</v>
      </c>
      <c r="I1774">
        <f t="shared" si="27"/>
        <v>86.91</v>
      </c>
      <c r="J1774">
        <f t="shared" si="28"/>
        <v>87.8</v>
      </c>
      <c r="K1774">
        <f t="shared" si="29"/>
        <v>88.44</v>
      </c>
      <c r="L1774">
        <f t="shared" si="30"/>
        <v>83.14</v>
      </c>
    </row>
    <row r="1775" spans="1:12">
      <c r="A1775" s="54">
        <v>42316</v>
      </c>
      <c r="B1775">
        <v>83.21</v>
      </c>
      <c r="D1775" s="205">
        <v>42316</v>
      </c>
      <c r="F1775">
        <f t="shared" si="24"/>
        <v>75.569999999999993</v>
      </c>
      <c r="G1775">
        <f t="shared" si="25"/>
        <v>94</v>
      </c>
      <c r="H1775">
        <f t="shared" si="26"/>
        <v>97.49</v>
      </c>
      <c r="I1775">
        <f t="shared" si="27"/>
        <v>86.8</v>
      </c>
      <c r="J1775">
        <f t="shared" si="28"/>
        <v>87.49</v>
      </c>
      <c r="K1775">
        <f t="shared" si="29"/>
        <v>87.99</v>
      </c>
      <c r="L1775">
        <f t="shared" si="30"/>
        <v>83.21</v>
      </c>
    </row>
    <row r="1776" spans="1:12">
      <c r="A1776" s="54">
        <v>42317</v>
      </c>
      <c r="B1776">
        <v>83.18</v>
      </c>
      <c r="D1776" s="205">
        <v>42317</v>
      </c>
      <c r="F1776">
        <f t="shared" si="24"/>
        <v>75.28</v>
      </c>
      <c r="G1776">
        <f t="shared" si="25"/>
        <v>93.83</v>
      </c>
      <c r="H1776">
        <f t="shared" si="26"/>
        <v>97.49</v>
      </c>
      <c r="I1776">
        <f t="shared" si="27"/>
        <v>86.79</v>
      </c>
      <c r="J1776">
        <f t="shared" si="28"/>
        <v>87.29</v>
      </c>
      <c r="K1776">
        <f t="shared" si="29"/>
        <v>87.49</v>
      </c>
      <c r="L1776">
        <f t="shared" si="30"/>
        <v>83.18</v>
      </c>
    </row>
    <row r="1777" spans="1:12">
      <c r="A1777" s="54">
        <v>42318</v>
      </c>
      <c r="B1777">
        <v>83.13</v>
      </c>
      <c r="D1777" s="205">
        <v>42318</v>
      </c>
      <c r="F1777">
        <f t="shared" si="24"/>
        <v>74.989999999999995</v>
      </c>
      <c r="G1777">
        <f t="shared" si="25"/>
        <v>93.56</v>
      </c>
      <c r="H1777">
        <f t="shared" si="26"/>
        <v>97.46</v>
      </c>
      <c r="I1777">
        <f t="shared" si="27"/>
        <v>86.71</v>
      </c>
      <c r="J1777">
        <f t="shared" si="28"/>
        <v>87.05</v>
      </c>
      <c r="K1777">
        <f t="shared" si="29"/>
        <v>87.05</v>
      </c>
      <c r="L1777">
        <f t="shared" si="30"/>
        <v>83.13</v>
      </c>
    </row>
    <row r="1778" spans="1:12">
      <c r="A1778" s="54">
        <v>42319</v>
      </c>
      <c r="B1778">
        <v>83.11</v>
      </c>
      <c r="D1778" s="205">
        <v>42319</v>
      </c>
      <c r="F1778">
        <f t="shared" si="24"/>
        <v>74.69</v>
      </c>
      <c r="G1778">
        <f t="shared" si="25"/>
        <v>93.37</v>
      </c>
      <c r="H1778">
        <f t="shared" si="26"/>
        <v>97.34</v>
      </c>
      <c r="I1778">
        <f t="shared" si="27"/>
        <v>86.79</v>
      </c>
      <c r="J1778">
        <f t="shared" si="28"/>
        <v>86.91</v>
      </c>
      <c r="K1778">
        <f t="shared" si="29"/>
        <v>86.64</v>
      </c>
      <c r="L1778">
        <f t="shared" si="30"/>
        <v>83.11</v>
      </c>
    </row>
    <row r="1779" spans="1:12">
      <c r="A1779" s="54">
        <v>42320</v>
      </c>
      <c r="B1779">
        <v>83.02</v>
      </c>
      <c r="D1779" s="205">
        <v>42320</v>
      </c>
      <c r="F1779">
        <f t="shared" si="24"/>
        <v>74.37</v>
      </c>
      <c r="G1779">
        <f t="shared" si="25"/>
        <v>93.17</v>
      </c>
      <c r="H1779">
        <f t="shared" si="26"/>
        <v>97.17</v>
      </c>
      <c r="I1779">
        <f t="shared" si="27"/>
        <v>86.76</v>
      </c>
      <c r="J1779">
        <f t="shared" si="28"/>
        <v>86.76</v>
      </c>
      <c r="K1779">
        <f t="shared" si="29"/>
        <v>86.27</v>
      </c>
      <c r="L1779">
        <f t="shared" si="30"/>
        <v>83.02</v>
      </c>
    </row>
    <row r="1780" spans="1:12">
      <c r="A1780" s="54">
        <v>42321</v>
      </c>
      <c r="B1780">
        <v>82.96</v>
      </c>
      <c r="D1780" s="205">
        <v>42321</v>
      </c>
      <c r="F1780">
        <f t="shared" si="24"/>
        <v>74.19</v>
      </c>
      <c r="G1780">
        <f t="shared" si="25"/>
        <v>92.99</v>
      </c>
      <c r="H1780">
        <f t="shared" si="26"/>
        <v>96.98</v>
      </c>
      <c r="I1780">
        <f t="shared" si="27"/>
        <v>86.67</v>
      </c>
      <c r="J1780">
        <f t="shared" si="28"/>
        <v>86.47</v>
      </c>
      <c r="K1780">
        <f t="shared" si="29"/>
        <v>85.94</v>
      </c>
      <c r="L1780">
        <f t="shared" si="30"/>
        <v>82.96</v>
      </c>
    </row>
    <row r="1781" spans="1:12">
      <c r="A1781" s="54">
        <v>42322</v>
      </c>
      <c r="B1781">
        <v>82.86</v>
      </c>
      <c r="D1781" s="205">
        <v>42322</v>
      </c>
      <c r="F1781">
        <f t="shared" si="24"/>
        <v>74.08</v>
      </c>
      <c r="G1781">
        <f t="shared" si="25"/>
        <v>92.97</v>
      </c>
      <c r="H1781">
        <f t="shared" si="26"/>
        <v>96.77</v>
      </c>
      <c r="I1781">
        <f t="shared" si="27"/>
        <v>86.57</v>
      </c>
      <c r="J1781">
        <f t="shared" si="28"/>
        <v>86.02</v>
      </c>
      <c r="K1781">
        <f t="shared" si="29"/>
        <v>85.49</v>
      </c>
      <c r="L1781">
        <f t="shared" si="30"/>
        <v>82.86</v>
      </c>
    </row>
    <row r="1782" spans="1:12">
      <c r="A1782" s="54">
        <v>42323</v>
      </c>
      <c r="B1782">
        <v>82.88</v>
      </c>
      <c r="D1782" s="205">
        <v>42323</v>
      </c>
      <c r="F1782">
        <f t="shared" si="24"/>
        <v>73.760000000000005</v>
      </c>
      <c r="G1782">
        <f t="shared" si="25"/>
        <v>93</v>
      </c>
      <c r="H1782">
        <f t="shared" si="26"/>
        <v>96.63</v>
      </c>
      <c r="I1782">
        <f t="shared" si="27"/>
        <v>86.41</v>
      </c>
      <c r="J1782">
        <f t="shared" si="28"/>
        <v>85.64</v>
      </c>
      <c r="K1782">
        <f t="shared" si="29"/>
        <v>85.05</v>
      </c>
      <c r="L1782">
        <f t="shared" si="30"/>
        <v>82.88</v>
      </c>
    </row>
    <row r="1783" spans="1:12">
      <c r="A1783" s="54">
        <v>42324</v>
      </c>
      <c r="B1783">
        <v>82.79</v>
      </c>
      <c r="D1783" s="205">
        <v>42324</v>
      </c>
      <c r="F1783">
        <f t="shared" si="24"/>
        <v>73.39</v>
      </c>
      <c r="G1783">
        <f t="shared" si="25"/>
        <v>92.86</v>
      </c>
      <c r="H1783">
        <f t="shared" si="26"/>
        <v>96.5</v>
      </c>
      <c r="I1783">
        <f t="shared" si="27"/>
        <v>86.18</v>
      </c>
      <c r="J1783">
        <f t="shared" si="28"/>
        <v>85.35</v>
      </c>
      <c r="K1783">
        <f t="shared" si="29"/>
        <v>84.74</v>
      </c>
      <c r="L1783">
        <f t="shared" si="30"/>
        <v>82.79</v>
      </c>
    </row>
    <row r="1784" spans="1:12">
      <c r="A1784" s="54">
        <v>42325</v>
      </c>
      <c r="B1784">
        <v>82.68</v>
      </c>
      <c r="D1784" s="205">
        <v>42325</v>
      </c>
      <c r="F1784">
        <f t="shared" si="24"/>
        <v>73.06</v>
      </c>
      <c r="G1784">
        <f t="shared" si="25"/>
        <v>92.71</v>
      </c>
      <c r="H1784">
        <f t="shared" si="26"/>
        <v>96.4</v>
      </c>
      <c r="I1784">
        <f t="shared" si="27"/>
        <v>85.97</v>
      </c>
      <c r="J1784">
        <f t="shared" si="28"/>
        <v>84.94</v>
      </c>
      <c r="K1784">
        <f t="shared" si="29"/>
        <v>84.42</v>
      </c>
      <c r="L1784">
        <f t="shared" si="30"/>
        <v>82.68</v>
      </c>
    </row>
    <row r="1785" spans="1:12">
      <c r="A1785" s="54">
        <v>42326</v>
      </c>
      <c r="B1785">
        <v>82.6</v>
      </c>
      <c r="D1785" s="205">
        <v>42326</v>
      </c>
      <c r="F1785">
        <f t="shared" si="24"/>
        <v>72.77</v>
      </c>
      <c r="G1785">
        <f t="shared" si="25"/>
        <v>92.58</v>
      </c>
      <c r="H1785">
        <f t="shared" si="26"/>
        <v>96.16</v>
      </c>
      <c r="I1785">
        <f t="shared" si="27"/>
        <v>85.73</v>
      </c>
      <c r="J1785">
        <f t="shared" si="28"/>
        <v>84.82</v>
      </c>
      <c r="K1785">
        <f t="shared" si="29"/>
        <v>84.11</v>
      </c>
      <c r="L1785">
        <f t="shared" si="30"/>
        <v>82.6</v>
      </c>
    </row>
    <row r="1786" spans="1:12">
      <c r="A1786" s="54">
        <v>42327</v>
      </c>
      <c r="B1786">
        <v>82.48</v>
      </c>
      <c r="D1786" s="205">
        <v>42327</v>
      </c>
      <c r="F1786">
        <f t="shared" si="24"/>
        <v>72.569999999999993</v>
      </c>
      <c r="G1786">
        <f t="shared" si="25"/>
        <v>92.37</v>
      </c>
      <c r="H1786">
        <f t="shared" si="26"/>
        <v>95.84</v>
      </c>
      <c r="I1786">
        <f t="shared" si="27"/>
        <v>85.36</v>
      </c>
      <c r="J1786">
        <f t="shared" si="28"/>
        <v>84.61</v>
      </c>
      <c r="K1786">
        <f t="shared" si="29"/>
        <v>83.89</v>
      </c>
      <c r="L1786">
        <f t="shared" si="30"/>
        <v>82.48</v>
      </c>
    </row>
    <row r="1787" spans="1:12">
      <c r="A1787" s="54">
        <v>42328</v>
      </c>
      <c r="B1787">
        <v>82.41</v>
      </c>
      <c r="D1787" s="205">
        <v>42328</v>
      </c>
      <c r="F1787">
        <f t="shared" si="24"/>
        <v>72.42</v>
      </c>
      <c r="G1787">
        <f t="shared" si="25"/>
        <v>92.07</v>
      </c>
      <c r="H1787">
        <f t="shared" si="26"/>
        <v>95.47</v>
      </c>
      <c r="I1787">
        <f t="shared" si="27"/>
        <v>84.82</v>
      </c>
      <c r="J1787">
        <f t="shared" si="28"/>
        <v>84.04</v>
      </c>
      <c r="K1787">
        <f t="shared" si="29"/>
        <v>83.72</v>
      </c>
      <c r="L1787">
        <f t="shared" si="30"/>
        <v>82.41</v>
      </c>
    </row>
    <row r="1788" spans="1:12">
      <c r="A1788" s="54">
        <v>42329</v>
      </c>
      <c r="B1788">
        <v>82.23</v>
      </c>
      <c r="D1788" s="205">
        <v>42329</v>
      </c>
      <c r="F1788">
        <f t="shared" si="24"/>
        <v>72.23</v>
      </c>
      <c r="G1788">
        <f t="shared" si="25"/>
        <v>91.86</v>
      </c>
      <c r="H1788">
        <f t="shared" si="26"/>
        <v>95.06</v>
      </c>
      <c r="I1788">
        <f t="shared" si="27"/>
        <v>84.3</v>
      </c>
      <c r="J1788">
        <f t="shared" si="28"/>
        <v>83.7</v>
      </c>
      <c r="K1788">
        <f t="shared" si="29"/>
        <v>83.5</v>
      </c>
      <c r="L1788">
        <f t="shared" si="30"/>
        <v>82.23</v>
      </c>
    </row>
    <row r="1789" spans="1:12">
      <c r="A1789" s="54">
        <v>42330</v>
      </c>
      <c r="B1789">
        <v>81.93</v>
      </c>
      <c r="D1789" s="205">
        <v>42330</v>
      </c>
      <c r="F1789">
        <f t="shared" si="24"/>
        <v>71.819999999999993</v>
      </c>
      <c r="G1789">
        <f t="shared" si="25"/>
        <v>91.63</v>
      </c>
      <c r="H1789">
        <f t="shared" si="26"/>
        <v>94.85</v>
      </c>
      <c r="I1789">
        <f t="shared" si="27"/>
        <v>83.78</v>
      </c>
      <c r="J1789">
        <f t="shared" si="28"/>
        <v>83.44</v>
      </c>
      <c r="K1789">
        <f t="shared" si="29"/>
        <v>83.27</v>
      </c>
      <c r="L1789">
        <f t="shared" si="30"/>
        <v>81.93</v>
      </c>
    </row>
    <row r="1790" spans="1:12">
      <c r="A1790" s="54">
        <v>42331</v>
      </c>
      <c r="B1790">
        <v>81.430000000000007</v>
      </c>
      <c r="D1790" s="205">
        <v>42331</v>
      </c>
      <c r="F1790">
        <f t="shared" si="24"/>
        <v>71.349999999999994</v>
      </c>
      <c r="G1790">
        <f t="shared" si="25"/>
        <v>91.27</v>
      </c>
      <c r="H1790">
        <f t="shared" si="26"/>
        <v>94.83</v>
      </c>
      <c r="I1790">
        <f t="shared" si="27"/>
        <v>83.32</v>
      </c>
      <c r="J1790">
        <f t="shared" si="28"/>
        <v>83.16</v>
      </c>
      <c r="K1790">
        <f t="shared" si="29"/>
        <v>82.97</v>
      </c>
      <c r="L1790">
        <f t="shared" si="30"/>
        <v>81.430000000000007</v>
      </c>
    </row>
    <row r="1791" spans="1:12">
      <c r="A1791" s="54">
        <v>42332</v>
      </c>
      <c r="B1791">
        <v>80.92</v>
      </c>
      <c r="D1791" s="205">
        <v>42332</v>
      </c>
      <c r="F1791">
        <f t="shared" si="24"/>
        <v>70.8</v>
      </c>
      <c r="G1791">
        <f t="shared" si="25"/>
        <v>90.88</v>
      </c>
      <c r="H1791">
        <f t="shared" si="26"/>
        <v>94.82</v>
      </c>
      <c r="I1791">
        <f t="shared" si="27"/>
        <v>83.02</v>
      </c>
      <c r="J1791">
        <f t="shared" si="28"/>
        <v>82.8</v>
      </c>
      <c r="K1791">
        <f t="shared" si="29"/>
        <v>82.66</v>
      </c>
      <c r="L1791">
        <f t="shared" si="30"/>
        <v>80.92</v>
      </c>
    </row>
    <row r="1792" spans="1:12">
      <c r="A1792" s="54">
        <v>42333</v>
      </c>
      <c r="B1792">
        <v>80.44</v>
      </c>
      <c r="D1792" s="205">
        <v>42333</v>
      </c>
      <c r="F1792">
        <f t="shared" si="24"/>
        <v>70.27</v>
      </c>
      <c r="G1792">
        <f t="shared" si="25"/>
        <v>90.4</v>
      </c>
      <c r="H1792">
        <f t="shared" si="26"/>
        <v>94.69</v>
      </c>
      <c r="I1792">
        <f t="shared" si="27"/>
        <v>82.77</v>
      </c>
      <c r="J1792">
        <f t="shared" si="28"/>
        <v>82.56</v>
      </c>
      <c r="K1792">
        <f t="shared" si="29"/>
        <v>82.28</v>
      </c>
      <c r="L1792">
        <f t="shared" si="30"/>
        <v>80.44</v>
      </c>
    </row>
    <row r="1793" spans="1:12">
      <c r="A1793" s="54">
        <v>42334</v>
      </c>
      <c r="B1793">
        <v>79.95</v>
      </c>
      <c r="D1793" s="205">
        <v>42334</v>
      </c>
      <c r="F1793">
        <f t="shared" si="24"/>
        <v>69.760000000000005</v>
      </c>
      <c r="G1793">
        <f t="shared" si="25"/>
        <v>89.88</v>
      </c>
      <c r="H1793">
        <f t="shared" si="26"/>
        <v>94.62</v>
      </c>
      <c r="I1793">
        <f t="shared" si="27"/>
        <v>82.29</v>
      </c>
      <c r="J1793">
        <f t="shared" si="28"/>
        <v>82.3</v>
      </c>
      <c r="K1793">
        <f t="shared" si="29"/>
        <v>81.99</v>
      </c>
      <c r="L1793">
        <f t="shared" si="30"/>
        <v>79.95</v>
      </c>
    </row>
    <row r="1794" spans="1:12">
      <c r="A1794" s="54">
        <v>42335</v>
      </c>
      <c r="B1794">
        <v>79.510000000000005</v>
      </c>
      <c r="D1794" s="205">
        <v>42335</v>
      </c>
      <c r="F1794">
        <f t="shared" si="24"/>
        <v>69.34</v>
      </c>
      <c r="G1794">
        <f t="shared" si="25"/>
        <v>89.35</v>
      </c>
      <c r="H1794">
        <f t="shared" si="26"/>
        <v>94.57</v>
      </c>
      <c r="I1794">
        <f t="shared" si="27"/>
        <v>81.95</v>
      </c>
      <c r="J1794">
        <f t="shared" si="28"/>
        <v>81.8</v>
      </c>
      <c r="K1794">
        <f t="shared" si="29"/>
        <v>81.72</v>
      </c>
      <c r="L1794">
        <f t="shared" si="30"/>
        <v>79.510000000000005</v>
      </c>
    </row>
    <row r="1795" spans="1:12">
      <c r="A1795" s="54">
        <v>42336</v>
      </c>
      <c r="B1795">
        <v>79.16</v>
      </c>
      <c r="D1795" s="205">
        <v>42336</v>
      </c>
      <c r="F1795">
        <f t="shared" si="24"/>
        <v>68.91</v>
      </c>
      <c r="G1795">
        <f t="shared" si="25"/>
        <v>88.93</v>
      </c>
      <c r="H1795">
        <f t="shared" si="26"/>
        <v>94.54</v>
      </c>
      <c r="I1795">
        <f t="shared" si="27"/>
        <v>81.48</v>
      </c>
      <c r="J1795">
        <f t="shared" si="28"/>
        <v>81.260000000000005</v>
      </c>
      <c r="K1795">
        <f t="shared" si="29"/>
        <v>81.180000000000007</v>
      </c>
      <c r="L1795">
        <f t="shared" si="30"/>
        <v>79.16</v>
      </c>
    </row>
    <row r="1796" spans="1:12">
      <c r="A1796" s="54">
        <v>42337</v>
      </c>
      <c r="B1796">
        <v>78.88</v>
      </c>
      <c r="D1796" s="205">
        <v>42337</v>
      </c>
      <c r="F1796">
        <f t="shared" si="24"/>
        <v>68.33</v>
      </c>
      <c r="G1796">
        <f t="shared" si="25"/>
        <v>88.49</v>
      </c>
      <c r="H1796">
        <f t="shared" si="26"/>
        <v>94.49</v>
      </c>
      <c r="I1796">
        <f t="shared" si="27"/>
        <v>81.14</v>
      </c>
      <c r="J1796">
        <f t="shared" si="28"/>
        <v>80.66</v>
      </c>
      <c r="K1796">
        <f t="shared" si="29"/>
        <v>80.489999999999995</v>
      </c>
      <c r="L1796">
        <f t="shared" si="30"/>
        <v>78.88</v>
      </c>
    </row>
    <row r="1797" spans="1:12">
      <c r="A1797" s="54">
        <v>42338</v>
      </c>
      <c r="B1797">
        <v>78.44</v>
      </c>
      <c r="D1797" s="205">
        <v>42338</v>
      </c>
      <c r="F1797">
        <f t="shared" si="24"/>
        <v>67.77</v>
      </c>
      <c r="G1797">
        <f t="shared" si="25"/>
        <v>87.96</v>
      </c>
      <c r="H1797">
        <f t="shared" si="26"/>
        <v>94.22</v>
      </c>
      <c r="I1797">
        <f t="shared" si="27"/>
        <v>80.77</v>
      </c>
      <c r="J1797">
        <f t="shared" si="28"/>
        <v>79.989999999999995</v>
      </c>
      <c r="K1797">
        <f t="shared" si="29"/>
        <v>79.790000000000006</v>
      </c>
      <c r="L1797">
        <f t="shared" si="30"/>
        <v>78.44</v>
      </c>
    </row>
    <row r="1798" spans="1:12">
      <c r="A1798" s="54">
        <v>42339</v>
      </c>
      <c r="B1798">
        <v>78.069999999999993</v>
      </c>
      <c r="D1798" s="205">
        <v>42339</v>
      </c>
      <c r="F1798">
        <f t="shared" si="24"/>
        <v>67.209999999999994</v>
      </c>
      <c r="G1798">
        <f t="shared" si="25"/>
        <v>87.36</v>
      </c>
      <c r="H1798">
        <f t="shared" si="26"/>
        <v>94.25</v>
      </c>
      <c r="I1798">
        <f t="shared" si="27"/>
        <v>80.52</v>
      </c>
      <c r="J1798">
        <f t="shared" si="28"/>
        <v>79.45</v>
      </c>
      <c r="K1798">
        <f t="shared" si="29"/>
        <v>79.16</v>
      </c>
      <c r="L1798">
        <f t="shared" si="30"/>
        <v>78.069999999999993</v>
      </c>
    </row>
    <row r="1799" spans="1:12">
      <c r="A1799" s="54">
        <v>42340</v>
      </c>
      <c r="B1799">
        <v>77.73</v>
      </c>
      <c r="D1799" s="205">
        <v>42340</v>
      </c>
      <c r="F1799">
        <f t="shared" si="24"/>
        <v>66.62</v>
      </c>
      <c r="G1799">
        <f t="shared" si="25"/>
        <v>86.7</v>
      </c>
      <c r="H1799">
        <f t="shared" si="26"/>
        <v>93.93</v>
      </c>
      <c r="I1799">
        <f t="shared" si="27"/>
        <v>80.38</v>
      </c>
      <c r="J1799">
        <f t="shared" si="28"/>
        <v>78.83</v>
      </c>
      <c r="K1799">
        <f t="shared" si="29"/>
        <v>78.59</v>
      </c>
      <c r="L1799">
        <f t="shared" si="30"/>
        <v>77.73</v>
      </c>
    </row>
    <row r="1800" spans="1:12">
      <c r="A1800" s="54">
        <v>42341</v>
      </c>
      <c r="B1800">
        <v>77.36</v>
      </c>
      <c r="D1800" s="205">
        <v>42341</v>
      </c>
      <c r="F1800">
        <f t="shared" si="24"/>
        <v>66.05</v>
      </c>
      <c r="G1800">
        <f t="shared" si="25"/>
        <v>86.06</v>
      </c>
      <c r="H1800">
        <f t="shared" si="26"/>
        <v>93.6</v>
      </c>
      <c r="I1800">
        <f t="shared" si="27"/>
        <v>80.150000000000006</v>
      </c>
      <c r="J1800">
        <f t="shared" si="28"/>
        <v>78.34</v>
      </c>
      <c r="K1800">
        <f t="shared" si="29"/>
        <v>78.09</v>
      </c>
      <c r="L1800">
        <f t="shared" si="30"/>
        <v>77.36</v>
      </c>
    </row>
    <row r="1801" spans="1:12">
      <c r="A1801" s="54">
        <v>42342</v>
      </c>
      <c r="B1801">
        <v>77.03</v>
      </c>
      <c r="D1801" s="205">
        <v>42342</v>
      </c>
      <c r="F1801">
        <f t="shared" si="24"/>
        <v>65.59</v>
      </c>
      <c r="G1801">
        <f t="shared" si="25"/>
        <v>85.47</v>
      </c>
      <c r="H1801">
        <f t="shared" si="26"/>
        <v>93.23</v>
      </c>
      <c r="I1801">
        <f t="shared" si="27"/>
        <v>79.81</v>
      </c>
      <c r="J1801">
        <f t="shared" si="28"/>
        <v>77.75</v>
      </c>
      <c r="K1801">
        <f t="shared" si="29"/>
        <v>77.56</v>
      </c>
      <c r="L1801">
        <f t="shared" si="30"/>
        <v>77.03</v>
      </c>
    </row>
    <row r="1802" spans="1:12">
      <c r="A1802" s="54">
        <v>42343</v>
      </c>
      <c r="B1802">
        <v>76.790000000000006</v>
      </c>
      <c r="D1802" s="205">
        <v>42343</v>
      </c>
      <c r="F1802">
        <f t="shared" si="24"/>
        <v>65.14</v>
      </c>
      <c r="G1802">
        <f t="shared" si="25"/>
        <v>85.05</v>
      </c>
      <c r="H1802">
        <f t="shared" si="26"/>
        <v>92.83</v>
      </c>
      <c r="I1802">
        <f t="shared" si="27"/>
        <v>79.42</v>
      </c>
      <c r="J1802">
        <f t="shared" si="28"/>
        <v>77.2</v>
      </c>
      <c r="K1802">
        <f t="shared" si="29"/>
        <v>76.849999999999994</v>
      </c>
      <c r="L1802">
        <f t="shared" si="30"/>
        <v>76.790000000000006</v>
      </c>
    </row>
    <row r="1803" spans="1:12">
      <c r="A1803" s="54">
        <v>42344</v>
      </c>
      <c r="B1803">
        <v>76.58</v>
      </c>
      <c r="D1803" s="205">
        <v>42344</v>
      </c>
      <c r="F1803">
        <f t="shared" si="24"/>
        <v>64.510000000000005</v>
      </c>
      <c r="G1803">
        <f t="shared" si="25"/>
        <v>84.62</v>
      </c>
      <c r="H1803">
        <f t="shared" si="26"/>
        <v>92.56</v>
      </c>
      <c r="I1803">
        <f t="shared" si="27"/>
        <v>78.680000000000007</v>
      </c>
      <c r="J1803">
        <f t="shared" si="28"/>
        <v>76.67</v>
      </c>
      <c r="K1803">
        <f t="shared" si="29"/>
        <v>76.11</v>
      </c>
      <c r="L1803">
        <f t="shared" si="30"/>
        <v>76.58</v>
      </c>
    </row>
    <row r="1804" spans="1:12">
      <c r="A1804" s="54">
        <v>42345</v>
      </c>
      <c r="B1804">
        <v>76.31</v>
      </c>
      <c r="D1804" s="205">
        <v>42345</v>
      </c>
      <c r="F1804">
        <f t="shared" si="24"/>
        <v>63.9</v>
      </c>
      <c r="G1804">
        <f t="shared" si="25"/>
        <v>84.06</v>
      </c>
      <c r="H1804">
        <f t="shared" si="26"/>
        <v>92.42</v>
      </c>
      <c r="I1804">
        <f t="shared" si="27"/>
        <v>78.89</v>
      </c>
      <c r="J1804">
        <f t="shared" si="28"/>
        <v>76.08</v>
      </c>
      <c r="K1804">
        <f t="shared" si="29"/>
        <v>75.48</v>
      </c>
      <c r="L1804">
        <f t="shared" si="30"/>
        <v>76.31</v>
      </c>
    </row>
    <row r="1805" spans="1:12">
      <c r="A1805" s="54">
        <v>42346</v>
      </c>
      <c r="B1805">
        <v>76.03</v>
      </c>
      <c r="D1805" s="205">
        <v>42346</v>
      </c>
      <c r="F1805">
        <f t="shared" si="24"/>
        <v>63.3</v>
      </c>
      <c r="G1805">
        <f t="shared" si="25"/>
        <v>83.49</v>
      </c>
      <c r="H1805">
        <f t="shared" si="26"/>
        <v>92.41</v>
      </c>
      <c r="I1805">
        <f t="shared" si="27"/>
        <v>78.760000000000005</v>
      </c>
      <c r="J1805">
        <f t="shared" si="28"/>
        <v>75.53</v>
      </c>
      <c r="K1805">
        <f t="shared" si="29"/>
        <v>74.959999999999994</v>
      </c>
      <c r="L1805">
        <f t="shared" si="30"/>
        <v>76.03</v>
      </c>
    </row>
    <row r="1806" spans="1:12">
      <c r="A1806" s="54">
        <v>42347</v>
      </c>
      <c r="B1806">
        <v>75.67</v>
      </c>
      <c r="D1806" s="205">
        <v>42347</v>
      </c>
      <c r="F1806">
        <f t="shared" si="24"/>
        <v>62.65</v>
      </c>
      <c r="G1806">
        <f t="shared" si="25"/>
        <v>82.78</v>
      </c>
      <c r="H1806">
        <f t="shared" si="26"/>
        <v>92.14</v>
      </c>
      <c r="I1806">
        <f t="shared" si="27"/>
        <v>78.599999999999994</v>
      </c>
      <c r="J1806">
        <f t="shared" si="28"/>
        <v>74.97</v>
      </c>
      <c r="K1806">
        <f t="shared" si="29"/>
        <v>74.5</v>
      </c>
      <c r="L1806">
        <f t="shared" si="30"/>
        <v>75.67</v>
      </c>
    </row>
    <row r="1807" spans="1:12">
      <c r="A1807" s="54">
        <v>42348</v>
      </c>
      <c r="B1807">
        <v>75.239999999999995</v>
      </c>
      <c r="D1807" s="205">
        <v>42348</v>
      </c>
      <c r="F1807">
        <f t="shared" si="24"/>
        <v>62.05</v>
      </c>
      <c r="G1807">
        <f t="shared" si="25"/>
        <v>82.14</v>
      </c>
      <c r="H1807">
        <f t="shared" si="26"/>
        <v>91.83</v>
      </c>
      <c r="I1807">
        <f t="shared" si="27"/>
        <v>78.16</v>
      </c>
      <c r="J1807">
        <f t="shared" si="28"/>
        <v>74.400000000000006</v>
      </c>
      <c r="K1807">
        <f t="shared" si="29"/>
        <v>74.150000000000006</v>
      </c>
      <c r="L1807">
        <f t="shared" si="30"/>
        <v>75.239999999999995</v>
      </c>
    </row>
    <row r="1808" spans="1:12">
      <c r="A1808" s="54">
        <v>42349</v>
      </c>
      <c r="B1808">
        <v>74.8</v>
      </c>
      <c r="D1808" s="205">
        <v>42349</v>
      </c>
      <c r="F1808">
        <f t="shared" si="24"/>
        <v>61.56</v>
      </c>
      <c r="G1808">
        <f t="shared" si="25"/>
        <v>81.55</v>
      </c>
      <c r="H1808">
        <f t="shared" si="26"/>
        <v>91.46</v>
      </c>
      <c r="I1808">
        <f t="shared" si="27"/>
        <v>77.650000000000006</v>
      </c>
      <c r="J1808">
        <f t="shared" si="28"/>
        <v>73.81</v>
      </c>
      <c r="K1808">
        <f t="shared" si="29"/>
        <v>73.819999999999993</v>
      </c>
      <c r="L1808">
        <f t="shared" si="30"/>
        <v>74.8</v>
      </c>
    </row>
    <row r="1809" spans="1:12">
      <c r="A1809" s="54">
        <v>42350</v>
      </c>
      <c r="B1809">
        <v>74.48</v>
      </c>
      <c r="D1809" s="205">
        <v>42350</v>
      </c>
      <c r="F1809">
        <f t="shared" si="24"/>
        <v>61.17</v>
      </c>
      <c r="G1809">
        <f t="shared" si="25"/>
        <v>81.099999999999994</v>
      </c>
      <c r="H1809">
        <f t="shared" si="26"/>
        <v>90.93</v>
      </c>
      <c r="I1809">
        <f t="shared" si="27"/>
        <v>76.959999999999994</v>
      </c>
      <c r="J1809">
        <f t="shared" si="28"/>
        <v>72.91</v>
      </c>
      <c r="K1809">
        <f t="shared" si="29"/>
        <v>73.27</v>
      </c>
      <c r="L1809">
        <f t="shared" si="30"/>
        <v>74.48</v>
      </c>
    </row>
    <row r="1810" spans="1:12">
      <c r="A1810" s="54">
        <v>42351</v>
      </c>
      <c r="B1810">
        <v>74.17</v>
      </c>
      <c r="D1810" s="205">
        <v>42351</v>
      </c>
      <c r="F1810">
        <f t="shared" si="24"/>
        <v>60.63</v>
      </c>
      <c r="G1810">
        <f t="shared" si="25"/>
        <v>80.73</v>
      </c>
      <c r="H1810">
        <f t="shared" si="26"/>
        <v>90.59</v>
      </c>
      <c r="I1810">
        <f t="shared" si="27"/>
        <v>76.41</v>
      </c>
      <c r="J1810">
        <f t="shared" si="28"/>
        <v>72.180000000000007</v>
      </c>
      <c r="K1810">
        <f t="shared" si="29"/>
        <v>72.7</v>
      </c>
      <c r="L1810">
        <f t="shared" si="30"/>
        <v>74.17</v>
      </c>
    </row>
    <row r="1811" spans="1:12">
      <c r="A1811" s="54">
        <v>42352</v>
      </c>
      <c r="B1811">
        <v>73.73</v>
      </c>
      <c r="D1811" s="205">
        <v>42352</v>
      </c>
      <c r="F1811">
        <f t="shared" ref="F1811:F1874" si="31">B4003</f>
        <v>60.14</v>
      </c>
      <c r="G1811">
        <f t="shared" ref="G1811:G1874" si="32">B3638</f>
        <v>80.27</v>
      </c>
      <c r="H1811">
        <f t="shared" ref="H1811:H1874" si="33">B3272</f>
        <v>90.44</v>
      </c>
      <c r="I1811">
        <f t="shared" ref="I1811:I1874" si="34">B2907</f>
        <v>75.72</v>
      </c>
      <c r="J1811">
        <f t="shared" ref="J1811:J1874" si="35">B2542</f>
        <v>71.569999999999993</v>
      </c>
      <c r="K1811">
        <f t="shared" ref="K1811:K1874" si="36">B2177</f>
        <v>72.12</v>
      </c>
      <c r="L1811">
        <f t="shared" ref="L1811:L1874" si="37">B1811</f>
        <v>73.73</v>
      </c>
    </row>
    <row r="1812" spans="1:12">
      <c r="A1812" s="54">
        <v>42353</v>
      </c>
      <c r="B1812">
        <v>73.3</v>
      </c>
      <c r="D1812" s="205">
        <v>42353</v>
      </c>
      <c r="F1812">
        <f t="shared" si="31"/>
        <v>59.66</v>
      </c>
      <c r="G1812">
        <f t="shared" si="32"/>
        <v>79.81</v>
      </c>
      <c r="H1812">
        <f t="shared" si="33"/>
        <v>90.32</v>
      </c>
      <c r="I1812">
        <f t="shared" si="34"/>
        <v>75.180000000000007</v>
      </c>
      <c r="J1812">
        <f t="shared" si="35"/>
        <v>71.069999999999993</v>
      </c>
      <c r="K1812">
        <f t="shared" si="36"/>
        <v>71.510000000000005</v>
      </c>
      <c r="L1812">
        <f t="shared" si="37"/>
        <v>73.3</v>
      </c>
    </row>
    <row r="1813" spans="1:12">
      <c r="A1813" s="54">
        <v>42354</v>
      </c>
      <c r="B1813">
        <v>72.930000000000007</v>
      </c>
      <c r="D1813" s="205">
        <v>42354</v>
      </c>
      <c r="F1813">
        <f t="shared" si="31"/>
        <v>59.18</v>
      </c>
      <c r="G1813">
        <f t="shared" si="32"/>
        <v>79.38</v>
      </c>
      <c r="H1813">
        <f t="shared" si="33"/>
        <v>90.07</v>
      </c>
      <c r="I1813">
        <f t="shared" si="34"/>
        <v>74.64</v>
      </c>
      <c r="J1813">
        <f t="shared" si="35"/>
        <v>70.48</v>
      </c>
      <c r="K1813">
        <f t="shared" si="36"/>
        <v>70.89</v>
      </c>
      <c r="L1813">
        <f t="shared" si="37"/>
        <v>72.930000000000007</v>
      </c>
    </row>
    <row r="1814" spans="1:12">
      <c r="A1814" s="54">
        <v>42355</v>
      </c>
      <c r="B1814">
        <v>72.66</v>
      </c>
      <c r="D1814" s="205">
        <v>42355</v>
      </c>
      <c r="F1814">
        <f t="shared" si="31"/>
        <v>58.7</v>
      </c>
      <c r="G1814">
        <f t="shared" si="32"/>
        <v>78.959999999999994</v>
      </c>
      <c r="H1814">
        <f t="shared" si="33"/>
        <v>89.85</v>
      </c>
      <c r="I1814">
        <f t="shared" si="34"/>
        <v>74.040000000000006</v>
      </c>
      <c r="J1814">
        <f t="shared" si="35"/>
        <v>69.989999999999995</v>
      </c>
      <c r="K1814">
        <f t="shared" si="36"/>
        <v>70.38</v>
      </c>
      <c r="L1814">
        <f t="shared" si="37"/>
        <v>72.66</v>
      </c>
    </row>
    <row r="1815" spans="1:12">
      <c r="A1815" s="54">
        <v>42356</v>
      </c>
      <c r="B1815">
        <v>72.400000000000006</v>
      </c>
      <c r="D1815" s="205">
        <v>42356</v>
      </c>
      <c r="F1815">
        <f t="shared" si="31"/>
        <v>58.3</v>
      </c>
      <c r="G1815">
        <f t="shared" si="32"/>
        <v>78.599999999999994</v>
      </c>
      <c r="H1815">
        <f t="shared" si="33"/>
        <v>89.62</v>
      </c>
      <c r="I1815">
        <f t="shared" si="34"/>
        <v>73.47</v>
      </c>
      <c r="J1815">
        <f t="shared" si="35"/>
        <v>69.3</v>
      </c>
      <c r="K1815">
        <f t="shared" si="36"/>
        <v>69.88</v>
      </c>
      <c r="L1815">
        <f t="shared" si="37"/>
        <v>72.400000000000006</v>
      </c>
    </row>
    <row r="1816" spans="1:12">
      <c r="A1816" s="54">
        <v>42357</v>
      </c>
      <c r="B1816">
        <v>72.27</v>
      </c>
      <c r="D1816" s="205">
        <v>42357</v>
      </c>
      <c r="F1816">
        <f t="shared" si="31"/>
        <v>57.87</v>
      </c>
      <c r="G1816">
        <f t="shared" si="32"/>
        <v>78.349999999999994</v>
      </c>
      <c r="H1816">
        <f t="shared" si="33"/>
        <v>89.55</v>
      </c>
      <c r="I1816">
        <f t="shared" si="34"/>
        <v>72.930000000000007</v>
      </c>
      <c r="J1816">
        <f t="shared" si="35"/>
        <v>68.58</v>
      </c>
      <c r="K1816">
        <f t="shared" si="36"/>
        <v>69.209999999999994</v>
      </c>
      <c r="L1816">
        <f t="shared" si="37"/>
        <v>72.27</v>
      </c>
    </row>
    <row r="1817" spans="1:12">
      <c r="A1817" s="54">
        <v>42358</v>
      </c>
      <c r="B1817">
        <v>72.150000000000006</v>
      </c>
      <c r="D1817" s="205">
        <v>42358</v>
      </c>
      <c r="F1817">
        <f t="shared" si="31"/>
        <v>57.18</v>
      </c>
      <c r="G1817">
        <f t="shared" si="32"/>
        <v>78.069999999999993</v>
      </c>
      <c r="H1817">
        <f t="shared" si="33"/>
        <v>89.5</v>
      </c>
      <c r="I1817">
        <f t="shared" si="34"/>
        <v>72.44</v>
      </c>
      <c r="J1817">
        <f t="shared" si="35"/>
        <v>67.900000000000006</v>
      </c>
      <c r="K1817">
        <f t="shared" si="36"/>
        <v>68.489999999999995</v>
      </c>
      <c r="L1817">
        <f t="shared" si="37"/>
        <v>72.150000000000006</v>
      </c>
    </row>
    <row r="1818" spans="1:12">
      <c r="A1818" s="54">
        <v>42359</v>
      </c>
      <c r="B1818">
        <v>71.900000000000006</v>
      </c>
      <c r="D1818" s="205">
        <v>42359</v>
      </c>
      <c r="F1818">
        <f t="shared" si="31"/>
        <v>56.42</v>
      </c>
      <c r="G1818">
        <f t="shared" si="32"/>
        <v>77.69</v>
      </c>
      <c r="H1818">
        <f t="shared" si="33"/>
        <v>89.53</v>
      </c>
      <c r="I1818">
        <f t="shared" si="34"/>
        <v>72.13</v>
      </c>
      <c r="J1818">
        <f t="shared" si="35"/>
        <v>67.33</v>
      </c>
      <c r="K1818">
        <f t="shared" si="36"/>
        <v>67.849999999999994</v>
      </c>
      <c r="L1818">
        <f t="shared" si="37"/>
        <v>71.900000000000006</v>
      </c>
    </row>
    <row r="1819" spans="1:12">
      <c r="A1819" s="54">
        <v>42360</v>
      </c>
      <c r="B1819">
        <v>71.7</v>
      </c>
      <c r="D1819" s="205">
        <v>42360</v>
      </c>
      <c r="F1819">
        <f t="shared" si="31"/>
        <v>55.64</v>
      </c>
      <c r="G1819">
        <f t="shared" si="32"/>
        <v>77.36</v>
      </c>
      <c r="H1819">
        <f t="shared" si="33"/>
        <v>89.56</v>
      </c>
      <c r="I1819">
        <f t="shared" si="34"/>
        <v>71.95</v>
      </c>
      <c r="J1819">
        <f t="shared" si="35"/>
        <v>66.900000000000006</v>
      </c>
      <c r="K1819">
        <f t="shared" si="36"/>
        <v>67.260000000000005</v>
      </c>
      <c r="L1819">
        <f t="shared" si="37"/>
        <v>71.7</v>
      </c>
    </row>
    <row r="1820" spans="1:12">
      <c r="A1820" s="54">
        <v>42361</v>
      </c>
      <c r="B1820">
        <v>71.5</v>
      </c>
      <c r="D1820" s="205">
        <v>42361</v>
      </c>
      <c r="F1820">
        <f t="shared" si="31"/>
        <v>55.03</v>
      </c>
      <c r="G1820">
        <f t="shared" si="32"/>
        <v>77.13</v>
      </c>
      <c r="H1820">
        <f t="shared" si="33"/>
        <v>89.56</v>
      </c>
      <c r="I1820">
        <f t="shared" si="34"/>
        <v>71.75</v>
      </c>
      <c r="J1820">
        <f t="shared" si="35"/>
        <v>66.67</v>
      </c>
      <c r="K1820">
        <f t="shared" si="36"/>
        <v>66.78</v>
      </c>
      <c r="L1820">
        <f t="shared" si="37"/>
        <v>71.5</v>
      </c>
    </row>
    <row r="1821" spans="1:12">
      <c r="A1821" s="54">
        <v>42362</v>
      </c>
      <c r="B1821">
        <v>71.36</v>
      </c>
      <c r="D1821" s="205">
        <v>42362</v>
      </c>
      <c r="F1821">
        <f t="shared" si="31"/>
        <v>54.68</v>
      </c>
      <c r="G1821">
        <f t="shared" si="32"/>
        <v>76.94</v>
      </c>
      <c r="H1821">
        <f t="shared" si="33"/>
        <v>89.56</v>
      </c>
      <c r="I1821">
        <f t="shared" si="34"/>
        <v>71.510000000000005</v>
      </c>
      <c r="J1821">
        <f t="shared" si="35"/>
        <v>66.52</v>
      </c>
      <c r="K1821">
        <f t="shared" si="36"/>
        <v>66.52</v>
      </c>
      <c r="L1821">
        <f t="shared" si="37"/>
        <v>71.36</v>
      </c>
    </row>
    <row r="1822" spans="1:12">
      <c r="A1822" s="54">
        <v>42363</v>
      </c>
      <c r="B1822">
        <v>71.260000000000005</v>
      </c>
      <c r="D1822" s="205">
        <v>42363</v>
      </c>
      <c r="F1822">
        <f t="shared" si="31"/>
        <v>54.42</v>
      </c>
      <c r="G1822">
        <f t="shared" si="32"/>
        <v>76.58</v>
      </c>
      <c r="H1822">
        <f t="shared" si="33"/>
        <v>89.57</v>
      </c>
      <c r="I1822">
        <f t="shared" si="34"/>
        <v>71.31</v>
      </c>
      <c r="J1822">
        <f t="shared" si="35"/>
        <v>66.39</v>
      </c>
      <c r="K1822">
        <f t="shared" si="36"/>
        <v>66.39</v>
      </c>
      <c r="L1822">
        <f t="shared" si="37"/>
        <v>71.260000000000005</v>
      </c>
    </row>
    <row r="1823" spans="1:12">
      <c r="A1823" s="54">
        <v>42364</v>
      </c>
      <c r="B1823">
        <v>71.180000000000007</v>
      </c>
      <c r="D1823" s="205">
        <v>42364</v>
      </c>
      <c r="F1823">
        <f t="shared" si="31"/>
        <v>54.08</v>
      </c>
      <c r="G1823">
        <f t="shared" si="32"/>
        <v>76.400000000000006</v>
      </c>
      <c r="H1823">
        <f t="shared" si="33"/>
        <v>89.53</v>
      </c>
      <c r="I1823">
        <f t="shared" si="34"/>
        <v>71.02</v>
      </c>
      <c r="J1823">
        <f t="shared" si="35"/>
        <v>66.180000000000007</v>
      </c>
      <c r="K1823">
        <f t="shared" si="36"/>
        <v>66.17</v>
      </c>
      <c r="L1823">
        <f t="shared" si="37"/>
        <v>71.180000000000007</v>
      </c>
    </row>
    <row r="1824" spans="1:12">
      <c r="A1824" s="54">
        <v>42365</v>
      </c>
      <c r="B1824">
        <v>71.040000000000006</v>
      </c>
      <c r="D1824" s="205">
        <v>42365</v>
      </c>
      <c r="F1824">
        <f t="shared" si="31"/>
        <v>53.78</v>
      </c>
      <c r="G1824">
        <f t="shared" si="32"/>
        <v>76.03</v>
      </c>
      <c r="H1824">
        <f t="shared" si="33"/>
        <v>89.38</v>
      </c>
      <c r="I1824">
        <f t="shared" si="34"/>
        <v>70.64</v>
      </c>
      <c r="J1824">
        <f t="shared" si="35"/>
        <v>65.739999999999995</v>
      </c>
      <c r="K1824">
        <f t="shared" si="36"/>
        <v>65.739999999999995</v>
      </c>
      <c r="L1824">
        <f t="shared" si="37"/>
        <v>71.040000000000006</v>
      </c>
    </row>
    <row r="1825" spans="1:12">
      <c r="A1825" s="54">
        <v>42366</v>
      </c>
      <c r="B1825">
        <v>70.78</v>
      </c>
      <c r="D1825" s="205">
        <v>42366</v>
      </c>
      <c r="F1825">
        <f t="shared" si="31"/>
        <v>53.54</v>
      </c>
      <c r="G1825">
        <f t="shared" si="32"/>
        <v>75.53</v>
      </c>
      <c r="H1825">
        <f t="shared" si="33"/>
        <v>89.2</v>
      </c>
      <c r="I1825">
        <f t="shared" si="34"/>
        <v>70.28</v>
      </c>
      <c r="J1825">
        <f t="shared" si="35"/>
        <v>65.27</v>
      </c>
      <c r="K1825">
        <f t="shared" si="36"/>
        <v>65.239999999999995</v>
      </c>
      <c r="L1825">
        <f t="shared" si="37"/>
        <v>70.78</v>
      </c>
    </row>
    <row r="1826" spans="1:12">
      <c r="A1826" s="54">
        <v>42367</v>
      </c>
      <c r="B1826">
        <v>70.48</v>
      </c>
      <c r="D1826" s="205">
        <v>42367</v>
      </c>
      <c r="F1826">
        <f t="shared" si="31"/>
        <v>53.44</v>
      </c>
      <c r="G1826">
        <f t="shared" si="32"/>
        <v>75.02</v>
      </c>
      <c r="H1826">
        <f t="shared" si="33"/>
        <v>88.97</v>
      </c>
      <c r="I1826">
        <f t="shared" si="34"/>
        <v>70.06</v>
      </c>
      <c r="J1826">
        <f t="shared" si="35"/>
        <v>64.83</v>
      </c>
      <c r="K1826">
        <f t="shared" si="36"/>
        <v>64.680000000000007</v>
      </c>
      <c r="L1826">
        <f t="shared" si="37"/>
        <v>70.48</v>
      </c>
    </row>
    <row r="1827" spans="1:12">
      <c r="A1827" s="54">
        <v>42368</v>
      </c>
      <c r="B1827">
        <v>70.180000000000007</v>
      </c>
      <c r="D1827" s="205">
        <v>42368</v>
      </c>
      <c r="F1827">
        <f t="shared" si="31"/>
        <v>53.41</v>
      </c>
      <c r="G1827">
        <f t="shared" si="32"/>
        <v>74.52</v>
      </c>
      <c r="H1827">
        <f t="shared" si="33"/>
        <v>88.67</v>
      </c>
      <c r="I1827">
        <f t="shared" si="34"/>
        <v>69.92</v>
      </c>
      <c r="J1827">
        <f t="shared" si="35"/>
        <v>64.62</v>
      </c>
      <c r="K1827">
        <f t="shared" si="36"/>
        <v>64.11</v>
      </c>
      <c r="L1827">
        <f t="shared" si="37"/>
        <v>70.180000000000007</v>
      </c>
    </row>
    <row r="1828" spans="1:12">
      <c r="A1828" s="54">
        <v>42369</v>
      </c>
      <c r="B1828">
        <v>69.98</v>
      </c>
      <c r="D1828" s="205">
        <v>42369</v>
      </c>
      <c r="F1828">
        <f t="shared" si="31"/>
        <v>53.54</v>
      </c>
      <c r="G1828">
        <f t="shared" si="32"/>
        <v>74.06</v>
      </c>
      <c r="H1828">
        <f t="shared" si="33"/>
        <v>88.39</v>
      </c>
      <c r="I1828">
        <f t="shared" si="34"/>
        <v>69.739999999999995</v>
      </c>
      <c r="J1828">
        <f t="shared" si="35"/>
        <v>64.510000000000005</v>
      </c>
      <c r="K1828">
        <f t="shared" si="36"/>
        <v>63.64</v>
      </c>
      <c r="L1828">
        <f t="shared" si="37"/>
        <v>69.98</v>
      </c>
    </row>
    <row r="1829" spans="1:12">
      <c r="A1829" s="54">
        <v>42370</v>
      </c>
      <c r="B1829">
        <v>69.709999999999994</v>
      </c>
      <c r="D1829" s="205">
        <v>42370</v>
      </c>
      <c r="F1829">
        <f t="shared" si="31"/>
        <v>53.76</v>
      </c>
      <c r="G1829">
        <f t="shared" si="32"/>
        <v>73.680000000000007</v>
      </c>
      <c r="H1829">
        <f t="shared" si="33"/>
        <v>88.13</v>
      </c>
      <c r="I1829">
        <f t="shared" si="34"/>
        <v>69.59</v>
      </c>
      <c r="J1829">
        <f t="shared" si="35"/>
        <v>64.31</v>
      </c>
      <c r="K1829">
        <f t="shared" si="36"/>
        <v>63.14</v>
      </c>
      <c r="L1829">
        <f t="shared" si="37"/>
        <v>69.709999999999994</v>
      </c>
    </row>
    <row r="1830" spans="1:12">
      <c r="A1830" s="54">
        <v>42371</v>
      </c>
      <c r="B1830">
        <v>69.349999999999994</v>
      </c>
      <c r="D1830" s="205">
        <v>42371</v>
      </c>
      <c r="F1830">
        <f t="shared" si="31"/>
        <v>53.76</v>
      </c>
      <c r="G1830">
        <f t="shared" si="32"/>
        <v>73.150000000000006</v>
      </c>
      <c r="H1830">
        <f t="shared" si="33"/>
        <v>87.63</v>
      </c>
      <c r="I1830">
        <f t="shared" si="34"/>
        <v>69.22</v>
      </c>
      <c r="J1830">
        <f t="shared" si="35"/>
        <v>63.99</v>
      </c>
      <c r="K1830">
        <f t="shared" si="36"/>
        <v>62.53</v>
      </c>
      <c r="L1830">
        <f t="shared" si="37"/>
        <v>69.349999999999994</v>
      </c>
    </row>
    <row r="1831" spans="1:12">
      <c r="A1831" s="54">
        <v>42372</v>
      </c>
      <c r="B1831">
        <v>68.94</v>
      </c>
      <c r="D1831" s="205">
        <v>42372</v>
      </c>
      <c r="F1831">
        <f t="shared" si="31"/>
        <v>53.61</v>
      </c>
      <c r="G1831">
        <f t="shared" si="32"/>
        <v>72.430000000000007</v>
      </c>
      <c r="H1831">
        <f t="shared" si="33"/>
        <v>87.24</v>
      </c>
      <c r="I1831">
        <f t="shared" si="34"/>
        <v>68.64</v>
      </c>
      <c r="J1831">
        <f t="shared" si="35"/>
        <v>63.61</v>
      </c>
      <c r="K1831">
        <f t="shared" si="36"/>
        <v>61.82</v>
      </c>
      <c r="L1831">
        <f t="shared" si="37"/>
        <v>68.94</v>
      </c>
    </row>
    <row r="1832" spans="1:12">
      <c r="A1832" s="54">
        <v>42373</v>
      </c>
      <c r="B1832">
        <v>68.37</v>
      </c>
      <c r="D1832" s="205">
        <v>42373</v>
      </c>
      <c r="F1832">
        <f t="shared" si="31"/>
        <v>53.36</v>
      </c>
      <c r="G1832">
        <f t="shared" si="32"/>
        <v>71.81</v>
      </c>
      <c r="H1832">
        <f t="shared" si="33"/>
        <v>86.88</v>
      </c>
      <c r="I1832">
        <f t="shared" si="34"/>
        <v>68.11</v>
      </c>
      <c r="J1832">
        <f t="shared" si="35"/>
        <v>63.27</v>
      </c>
      <c r="K1832">
        <f t="shared" si="36"/>
        <v>61.13</v>
      </c>
      <c r="L1832">
        <f t="shared" si="37"/>
        <v>68.37</v>
      </c>
    </row>
    <row r="1833" spans="1:12">
      <c r="A1833" s="54">
        <v>42374</v>
      </c>
      <c r="B1833">
        <v>67.8</v>
      </c>
      <c r="D1833" s="205">
        <v>42374</v>
      </c>
      <c r="F1833">
        <f t="shared" si="31"/>
        <v>52.99</v>
      </c>
      <c r="G1833">
        <f t="shared" si="32"/>
        <v>70.98</v>
      </c>
      <c r="H1833">
        <f t="shared" si="33"/>
        <v>86.51</v>
      </c>
      <c r="I1833">
        <f t="shared" si="34"/>
        <v>67.67</v>
      </c>
      <c r="J1833">
        <f t="shared" si="35"/>
        <v>62.92</v>
      </c>
      <c r="K1833">
        <f t="shared" si="36"/>
        <v>60.3</v>
      </c>
      <c r="L1833">
        <f t="shared" si="37"/>
        <v>67.8</v>
      </c>
    </row>
    <row r="1834" spans="1:12">
      <c r="A1834" s="54">
        <v>42375</v>
      </c>
      <c r="B1834">
        <v>67.27</v>
      </c>
      <c r="D1834" s="205">
        <v>42375</v>
      </c>
      <c r="F1834">
        <f t="shared" si="31"/>
        <v>52.6</v>
      </c>
      <c r="G1834">
        <f t="shared" si="32"/>
        <v>70.17</v>
      </c>
      <c r="H1834">
        <f t="shared" si="33"/>
        <v>85.73</v>
      </c>
      <c r="I1834">
        <f t="shared" si="34"/>
        <v>67.28</v>
      </c>
      <c r="J1834">
        <f t="shared" si="35"/>
        <v>62.63</v>
      </c>
      <c r="K1834">
        <f t="shared" si="36"/>
        <v>59.43</v>
      </c>
      <c r="L1834">
        <f t="shared" si="37"/>
        <v>67.27</v>
      </c>
    </row>
    <row r="1835" spans="1:12">
      <c r="A1835" s="54">
        <v>42376</v>
      </c>
      <c r="B1835">
        <v>66.73</v>
      </c>
      <c r="D1835" s="205">
        <v>42376</v>
      </c>
      <c r="F1835">
        <f t="shared" si="31"/>
        <v>52.08</v>
      </c>
      <c r="G1835">
        <f t="shared" si="32"/>
        <v>69.27</v>
      </c>
      <c r="H1835">
        <f t="shared" si="33"/>
        <v>85.16</v>
      </c>
      <c r="I1835">
        <f t="shared" si="34"/>
        <v>66.78</v>
      </c>
      <c r="J1835">
        <f t="shared" si="35"/>
        <v>62.24</v>
      </c>
      <c r="K1835">
        <f t="shared" si="36"/>
        <v>58.74</v>
      </c>
      <c r="L1835">
        <f t="shared" si="37"/>
        <v>66.73</v>
      </c>
    </row>
    <row r="1836" spans="1:12">
      <c r="A1836" s="54">
        <v>42377</v>
      </c>
      <c r="B1836">
        <v>66.23</v>
      </c>
      <c r="D1836" s="205">
        <v>42377</v>
      </c>
      <c r="F1836">
        <f t="shared" si="31"/>
        <v>51.65</v>
      </c>
      <c r="G1836">
        <f t="shared" si="32"/>
        <v>68.180000000000007</v>
      </c>
      <c r="H1836">
        <f t="shared" si="33"/>
        <v>84.63</v>
      </c>
      <c r="I1836">
        <f t="shared" si="34"/>
        <v>66.319999999999993</v>
      </c>
      <c r="J1836">
        <f t="shared" si="35"/>
        <v>61.63</v>
      </c>
      <c r="K1836">
        <f t="shared" si="36"/>
        <v>58.06</v>
      </c>
      <c r="L1836">
        <f t="shared" si="37"/>
        <v>66.23</v>
      </c>
    </row>
    <row r="1837" spans="1:12">
      <c r="A1837" s="54">
        <v>42378</v>
      </c>
      <c r="B1837">
        <v>65.86</v>
      </c>
      <c r="D1837" s="205">
        <v>42378</v>
      </c>
      <c r="F1837">
        <f t="shared" si="31"/>
        <v>51.22</v>
      </c>
      <c r="G1837">
        <f t="shared" si="32"/>
        <v>67.38</v>
      </c>
      <c r="H1837">
        <f t="shared" si="33"/>
        <v>84.13</v>
      </c>
      <c r="I1837">
        <f t="shared" si="34"/>
        <v>65.81</v>
      </c>
      <c r="J1837">
        <f t="shared" si="35"/>
        <v>61.04</v>
      </c>
      <c r="K1837">
        <f t="shared" si="36"/>
        <v>57.28</v>
      </c>
      <c r="L1837">
        <f t="shared" si="37"/>
        <v>65.86</v>
      </c>
    </row>
    <row r="1838" spans="1:12">
      <c r="A1838" s="54">
        <v>42379</v>
      </c>
      <c r="B1838">
        <v>65.53</v>
      </c>
      <c r="D1838" s="205">
        <v>42379</v>
      </c>
      <c r="F1838">
        <f t="shared" si="31"/>
        <v>50.49</v>
      </c>
      <c r="G1838">
        <f t="shared" si="32"/>
        <v>66.62</v>
      </c>
      <c r="H1838">
        <f t="shared" si="33"/>
        <v>83.69</v>
      </c>
      <c r="I1838">
        <f t="shared" si="34"/>
        <v>65.23</v>
      </c>
      <c r="J1838">
        <f t="shared" si="35"/>
        <v>60.48</v>
      </c>
      <c r="K1838">
        <f t="shared" si="36"/>
        <v>56.51</v>
      </c>
      <c r="L1838">
        <f t="shared" si="37"/>
        <v>65.53</v>
      </c>
    </row>
    <row r="1839" spans="1:12">
      <c r="A1839" s="54">
        <v>42380</v>
      </c>
      <c r="B1839">
        <v>65.08</v>
      </c>
      <c r="D1839" s="205">
        <v>42380</v>
      </c>
      <c r="F1839">
        <f t="shared" si="31"/>
        <v>49.76</v>
      </c>
      <c r="G1839">
        <f t="shared" si="32"/>
        <v>65.739999999999995</v>
      </c>
      <c r="H1839">
        <f t="shared" si="33"/>
        <v>83.26</v>
      </c>
      <c r="I1839">
        <f t="shared" si="34"/>
        <v>64.87</v>
      </c>
      <c r="J1839">
        <f t="shared" si="35"/>
        <v>59.9</v>
      </c>
      <c r="K1839">
        <f t="shared" si="36"/>
        <v>55.79</v>
      </c>
      <c r="L1839">
        <f t="shared" si="37"/>
        <v>65.08</v>
      </c>
    </row>
    <row r="1840" spans="1:12">
      <c r="A1840" s="54">
        <v>42381</v>
      </c>
      <c r="B1840">
        <v>64.67</v>
      </c>
      <c r="D1840" s="205">
        <v>42381</v>
      </c>
      <c r="F1840">
        <f t="shared" si="31"/>
        <v>50.17</v>
      </c>
      <c r="G1840">
        <f t="shared" si="32"/>
        <v>64.88</v>
      </c>
      <c r="H1840">
        <f t="shared" si="33"/>
        <v>82.84</v>
      </c>
      <c r="I1840">
        <f t="shared" si="34"/>
        <v>64.61</v>
      </c>
      <c r="J1840">
        <f t="shared" si="35"/>
        <v>59.32</v>
      </c>
      <c r="K1840">
        <f t="shared" si="36"/>
        <v>55.09</v>
      </c>
      <c r="L1840">
        <f t="shared" si="37"/>
        <v>64.67</v>
      </c>
    </row>
    <row r="1841" spans="1:12">
      <c r="A1841" s="54">
        <v>42382</v>
      </c>
      <c r="B1841">
        <v>64.2</v>
      </c>
      <c r="D1841" s="205">
        <v>42382</v>
      </c>
      <c r="F1841">
        <f t="shared" si="31"/>
        <v>48.32</v>
      </c>
      <c r="G1841">
        <f t="shared" si="32"/>
        <v>64.069999999999993</v>
      </c>
      <c r="H1841">
        <f t="shared" si="33"/>
        <v>82.33</v>
      </c>
      <c r="I1841">
        <f t="shared" si="34"/>
        <v>64.44</v>
      </c>
      <c r="J1841">
        <f t="shared" si="35"/>
        <v>58.84</v>
      </c>
      <c r="K1841">
        <f t="shared" si="36"/>
        <v>54.39</v>
      </c>
      <c r="L1841">
        <f t="shared" si="37"/>
        <v>64.2</v>
      </c>
    </row>
    <row r="1842" spans="1:12">
      <c r="A1842" s="54">
        <v>42383</v>
      </c>
      <c r="B1842">
        <v>63.62</v>
      </c>
      <c r="D1842" s="205">
        <v>42383</v>
      </c>
      <c r="F1842">
        <f t="shared" si="31"/>
        <v>47.61</v>
      </c>
      <c r="G1842">
        <f t="shared" si="32"/>
        <v>63.21</v>
      </c>
      <c r="H1842">
        <f t="shared" si="33"/>
        <v>81.790000000000006</v>
      </c>
      <c r="I1842">
        <f t="shared" si="34"/>
        <v>63.91</v>
      </c>
      <c r="J1842">
        <f t="shared" si="35"/>
        <v>58.35</v>
      </c>
      <c r="K1842">
        <f t="shared" si="36"/>
        <v>53.8</v>
      </c>
      <c r="L1842">
        <f t="shared" si="37"/>
        <v>63.62</v>
      </c>
    </row>
    <row r="1843" spans="1:12">
      <c r="A1843" s="54">
        <v>42384</v>
      </c>
      <c r="B1843">
        <v>63.01</v>
      </c>
      <c r="D1843" s="205">
        <v>42384</v>
      </c>
      <c r="F1843">
        <f t="shared" si="31"/>
        <v>47.06</v>
      </c>
      <c r="G1843">
        <f t="shared" si="32"/>
        <v>62.27</v>
      </c>
      <c r="H1843">
        <f t="shared" si="33"/>
        <v>81.25</v>
      </c>
      <c r="I1843">
        <f t="shared" si="34"/>
        <v>62.84</v>
      </c>
      <c r="J1843">
        <f t="shared" si="35"/>
        <v>57.69</v>
      </c>
      <c r="K1843">
        <f t="shared" si="36"/>
        <v>53.21</v>
      </c>
      <c r="L1843">
        <f t="shared" si="37"/>
        <v>63.01</v>
      </c>
    </row>
    <row r="1844" spans="1:12">
      <c r="A1844" s="54">
        <v>42385</v>
      </c>
      <c r="B1844">
        <v>62.46</v>
      </c>
      <c r="D1844" s="205">
        <v>42385</v>
      </c>
      <c r="F1844">
        <f t="shared" si="31"/>
        <v>46.56</v>
      </c>
      <c r="G1844">
        <f t="shared" si="32"/>
        <v>61.49</v>
      </c>
      <c r="H1844">
        <f t="shared" si="33"/>
        <v>80.69</v>
      </c>
      <c r="I1844">
        <f t="shared" si="34"/>
        <v>62.3</v>
      </c>
      <c r="J1844">
        <f t="shared" si="35"/>
        <v>57.05</v>
      </c>
      <c r="K1844">
        <f t="shared" si="36"/>
        <v>52.4</v>
      </c>
      <c r="L1844">
        <f t="shared" si="37"/>
        <v>62.46</v>
      </c>
    </row>
    <row r="1845" spans="1:12">
      <c r="A1845" s="54">
        <v>42386</v>
      </c>
      <c r="B1845">
        <v>61.88</v>
      </c>
      <c r="D1845" s="205">
        <v>42386</v>
      </c>
      <c r="F1845">
        <f t="shared" si="31"/>
        <v>45.93</v>
      </c>
      <c r="G1845">
        <f t="shared" si="32"/>
        <v>60.74</v>
      </c>
      <c r="H1845">
        <f t="shared" si="33"/>
        <v>80.13</v>
      </c>
      <c r="I1845">
        <f t="shared" si="34"/>
        <v>61.73</v>
      </c>
      <c r="J1845">
        <f t="shared" si="35"/>
        <v>56.36</v>
      </c>
      <c r="K1845">
        <f t="shared" si="36"/>
        <v>51.5</v>
      </c>
      <c r="L1845">
        <f t="shared" si="37"/>
        <v>61.88</v>
      </c>
    </row>
    <row r="1846" spans="1:12">
      <c r="A1846" s="54">
        <v>42387</v>
      </c>
      <c r="B1846">
        <v>61.04</v>
      </c>
      <c r="D1846" s="205">
        <v>42387</v>
      </c>
      <c r="F1846">
        <f t="shared" si="31"/>
        <v>45.23</v>
      </c>
      <c r="G1846">
        <f t="shared" si="32"/>
        <v>59.87</v>
      </c>
      <c r="H1846">
        <f t="shared" si="33"/>
        <v>79.569999999999993</v>
      </c>
      <c r="I1846">
        <f t="shared" si="34"/>
        <v>61.06</v>
      </c>
      <c r="J1846">
        <f t="shared" si="35"/>
        <v>55.69</v>
      </c>
      <c r="K1846">
        <f t="shared" si="36"/>
        <v>50.59</v>
      </c>
      <c r="L1846">
        <f t="shared" si="37"/>
        <v>61.04</v>
      </c>
    </row>
    <row r="1847" spans="1:12">
      <c r="A1847" s="54">
        <v>42388</v>
      </c>
      <c r="B1847">
        <v>60.2</v>
      </c>
      <c r="D1847" s="205">
        <v>42388</v>
      </c>
      <c r="F1847">
        <f t="shared" si="31"/>
        <v>44.61</v>
      </c>
      <c r="G1847">
        <f t="shared" si="32"/>
        <v>59.11</v>
      </c>
      <c r="H1847">
        <f t="shared" si="33"/>
        <v>78.959999999999994</v>
      </c>
      <c r="I1847">
        <f t="shared" si="34"/>
        <v>60.45</v>
      </c>
      <c r="J1847">
        <f t="shared" si="35"/>
        <v>55.01</v>
      </c>
      <c r="K1847">
        <f t="shared" si="36"/>
        <v>49.68</v>
      </c>
      <c r="L1847">
        <f t="shared" si="37"/>
        <v>60.2</v>
      </c>
    </row>
    <row r="1848" spans="1:12">
      <c r="A1848" s="54">
        <v>42389</v>
      </c>
      <c r="B1848">
        <v>59.39</v>
      </c>
      <c r="D1848" s="205">
        <v>42389</v>
      </c>
      <c r="F1848">
        <f t="shared" si="31"/>
        <v>43.96</v>
      </c>
      <c r="G1848">
        <f t="shared" si="32"/>
        <v>58.52</v>
      </c>
      <c r="H1848">
        <f t="shared" si="33"/>
        <v>78.28</v>
      </c>
      <c r="I1848">
        <f t="shared" si="34"/>
        <v>59.82</v>
      </c>
      <c r="J1848">
        <f t="shared" si="35"/>
        <v>54.44</v>
      </c>
      <c r="K1848">
        <f t="shared" si="36"/>
        <v>48.83</v>
      </c>
      <c r="L1848">
        <f t="shared" si="37"/>
        <v>59.39</v>
      </c>
    </row>
    <row r="1849" spans="1:12">
      <c r="A1849" s="54">
        <v>42390</v>
      </c>
      <c r="B1849">
        <v>58.58</v>
      </c>
      <c r="D1849" s="205">
        <v>42390</v>
      </c>
      <c r="F1849">
        <f t="shared" si="31"/>
        <v>43.27</v>
      </c>
      <c r="G1849">
        <f t="shared" si="32"/>
        <v>57.93</v>
      </c>
      <c r="H1849">
        <f t="shared" si="33"/>
        <v>77.510000000000005</v>
      </c>
      <c r="I1849">
        <f t="shared" si="34"/>
        <v>59.05</v>
      </c>
      <c r="J1849">
        <f t="shared" si="35"/>
        <v>53.94</v>
      </c>
      <c r="K1849">
        <f t="shared" si="36"/>
        <v>48.15</v>
      </c>
      <c r="L1849">
        <f t="shared" si="37"/>
        <v>58.58</v>
      </c>
    </row>
    <row r="1850" spans="1:12">
      <c r="A1850" s="54">
        <v>42391</v>
      </c>
      <c r="B1850">
        <v>57.83</v>
      </c>
      <c r="D1850" s="205">
        <v>42391</v>
      </c>
      <c r="F1850">
        <f t="shared" si="31"/>
        <v>42.69</v>
      </c>
      <c r="G1850">
        <f t="shared" si="32"/>
        <v>57.33</v>
      </c>
      <c r="H1850">
        <f t="shared" si="33"/>
        <v>76.75</v>
      </c>
      <c r="I1850">
        <f t="shared" si="34"/>
        <v>58.24</v>
      </c>
      <c r="J1850">
        <f t="shared" si="35"/>
        <v>53.32</v>
      </c>
      <c r="K1850">
        <f t="shared" si="36"/>
        <v>47.46</v>
      </c>
      <c r="L1850">
        <f t="shared" si="37"/>
        <v>57.83</v>
      </c>
    </row>
    <row r="1851" spans="1:12">
      <c r="A1851" s="54">
        <v>42392</v>
      </c>
      <c r="B1851">
        <v>57.28</v>
      </c>
      <c r="D1851" s="205">
        <v>42392</v>
      </c>
      <c r="F1851">
        <f t="shared" si="31"/>
        <v>42.14</v>
      </c>
      <c r="G1851">
        <f t="shared" si="32"/>
        <v>56.62</v>
      </c>
      <c r="H1851">
        <f t="shared" si="33"/>
        <v>76.010000000000005</v>
      </c>
      <c r="I1851">
        <f t="shared" si="34"/>
        <v>57.26</v>
      </c>
      <c r="J1851">
        <f t="shared" si="35"/>
        <v>52.79</v>
      </c>
      <c r="K1851">
        <f t="shared" si="36"/>
        <v>46.59</v>
      </c>
      <c r="L1851">
        <f t="shared" si="37"/>
        <v>57.28</v>
      </c>
    </row>
    <row r="1852" spans="1:12">
      <c r="A1852" s="54">
        <v>42393</v>
      </c>
      <c r="B1852">
        <v>56.84</v>
      </c>
      <c r="D1852" s="205">
        <v>42393</v>
      </c>
      <c r="F1852">
        <f t="shared" si="31"/>
        <v>41.45</v>
      </c>
      <c r="G1852">
        <f t="shared" si="32"/>
        <v>56.03</v>
      </c>
      <c r="H1852">
        <f t="shared" si="33"/>
        <v>75.260000000000005</v>
      </c>
      <c r="I1852">
        <f t="shared" si="34"/>
        <v>56.59</v>
      </c>
      <c r="J1852">
        <f t="shared" si="35"/>
        <v>52.33</v>
      </c>
      <c r="K1852">
        <f t="shared" si="36"/>
        <v>45.75</v>
      </c>
      <c r="L1852">
        <f t="shared" si="37"/>
        <v>56.84</v>
      </c>
    </row>
    <row r="1853" spans="1:12">
      <c r="A1853" s="54">
        <v>42394</v>
      </c>
      <c r="B1853">
        <v>56.38</v>
      </c>
      <c r="D1853" s="205">
        <v>42394</v>
      </c>
      <c r="F1853">
        <f t="shared" si="31"/>
        <v>40.729999999999997</v>
      </c>
      <c r="G1853">
        <f t="shared" si="32"/>
        <v>55.24</v>
      </c>
      <c r="H1853">
        <f t="shared" si="33"/>
        <v>74.64</v>
      </c>
      <c r="I1853">
        <f t="shared" si="34"/>
        <v>55.87</v>
      </c>
      <c r="J1853">
        <f t="shared" si="35"/>
        <v>51.76</v>
      </c>
      <c r="K1853">
        <f t="shared" si="36"/>
        <v>44.9</v>
      </c>
      <c r="L1853">
        <f t="shared" si="37"/>
        <v>56.38</v>
      </c>
    </row>
    <row r="1854" spans="1:12">
      <c r="A1854" s="54">
        <v>42395</v>
      </c>
      <c r="B1854">
        <v>55.98</v>
      </c>
      <c r="D1854" s="205">
        <v>42395</v>
      </c>
      <c r="F1854">
        <f t="shared" si="31"/>
        <v>40.049999999999997</v>
      </c>
      <c r="G1854">
        <f t="shared" si="32"/>
        <v>54.46</v>
      </c>
      <c r="H1854">
        <f t="shared" si="33"/>
        <v>74.11</v>
      </c>
      <c r="I1854">
        <f t="shared" si="34"/>
        <v>55.41</v>
      </c>
      <c r="J1854">
        <f t="shared" si="35"/>
        <v>51.19</v>
      </c>
      <c r="K1854">
        <f t="shared" si="36"/>
        <v>44.06</v>
      </c>
      <c r="L1854">
        <f t="shared" si="37"/>
        <v>55.98</v>
      </c>
    </row>
    <row r="1855" spans="1:12">
      <c r="A1855" s="54">
        <v>42396</v>
      </c>
      <c r="B1855">
        <v>55.57</v>
      </c>
      <c r="D1855" s="205">
        <v>42396</v>
      </c>
      <c r="F1855">
        <f t="shared" si="31"/>
        <v>39.46</v>
      </c>
      <c r="G1855">
        <f t="shared" si="32"/>
        <v>53.71</v>
      </c>
      <c r="H1855">
        <f t="shared" si="33"/>
        <v>73.489999999999995</v>
      </c>
      <c r="I1855">
        <f t="shared" si="34"/>
        <v>55</v>
      </c>
      <c r="J1855">
        <f t="shared" si="35"/>
        <v>50.79</v>
      </c>
      <c r="K1855">
        <f t="shared" si="36"/>
        <v>43.29</v>
      </c>
      <c r="L1855">
        <f t="shared" si="37"/>
        <v>55.57</v>
      </c>
    </row>
    <row r="1856" spans="1:12">
      <c r="A1856" s="54">
        <v>42397</v>
      </c>
      <c r="B1856">
        <v>55.17</v>
      </c>
      <c r="D1856" s="205">
        <v>42397</v>
      </c>
      <c r="F1856">
        <f t="shared" si="31"/>
        <v>38.9</v>
      </c>
      <c r="G1856">
        <f t="shared" si="32"/>
        <v>53.08</v>
      </c>
      <c r="H1856">
        <f t="shared" si="33"/>
        <v>72.72</v>
      </c>
      <c r="I1856">
        <f t="shared" si="34"/>
        <v>54.37</v>
      </c>
      <c r="J1856">
        <f t="shared" si="35"/>
        <v>50.5</v>
      </c>
      <c r="K1856">
        <f t="shared" si="36"/>
        <v>42.74</v>
      </c>
      <c r="L1856">
        <f t="shared" si="37"/>
        <v>55.17</v>
      </c>
    </row>
    <row r="1857" spans="1:12">
      <c r="A1857" s="54">
        <v>42398</v>
      </c>
      <c r="B1857">
        <v>54.81</v>
      </c>
      <c r="D1857" s="205">
        <v>42398</v>
      </c>
      <c r="F1857">
        <f t="shared" si="31"/>
        <v>38.54</v>
      </c>
      <c r="G1857">
        <f t="shared" si="32"/>
        <v>52.57</v>
      </c>
      <c r="H1857">
        <f t="shared" si="33"/>
        <v>72.08</v>
      </c>
      <c r="I1857">
        <f t="shared" si="34"/>
        <v>53.7</v>
      </c>
      <c r="J1857">
        <f t="shared" si="35"/>
        <v>50.05</v>
      </c>
      <c r="K1857">
        <f t="shared" si="36"/>
        <v>42.21</v>
      </c>
      <c r="L1857">
        <f t="shared" si="37"/>
        <v>54.81</v>
      </c>
    </row>
    <row r="1858" spans="1:12">
      <c r="A1858" s="54">
        <v>42399</v>
      </c>
      <c r="B1858">
        <v>54.51</v>
      </c>
      <c r="D1858" s="205">
        <v>42399</v>
      </c>
      <c r="F1858">
        <f t="shared" si="31"/>
        <v>38.19</v>
      </c>
      <c r="G1858">
        <f t="shared" si="32"/>
        <v>52.1</v>
      </c>
      <c r="H1858">
        <f t="shared" si="33"/>
        <v>71.650000000000006</v>
      </c>
      <c r="I1858">
        <f t="shared" si="34"/>
        <v>52.98</v>
      </c>
      <c r="J1858">
        <f t="shared" si="35"/>
        <v>49.52</v>
      </c>
      <c r="K1858">
        <f t="shared" si="36"/>
        <v>41.6</v>
      </c>
      <c r="L1858">
        <f t="shared" si="37"/>
        <v>54.51</v>
      </c>
    </row>
    <row r="1859" spans="1:12">
      <c r="A1859" s="54">
        <v>42400</v>
      </c>
      <c r="B1859">
        <v>54.26</v>
      </c>
      <c r="D1859" s="205">
        <v>42400</v>
      </c>
      <c r="F1859">
        <f t="shared" si="31"/>
        <v>37.64</v>
      </c>
      <c r="G1859">
        <f t="shared" si="32"/>
        <v>51.52</v>
      </c>
      <c r="H1859">
        <f t="shared" si="33"/>
        <v>71.14</v>
      </c>
      <c r="I1859">
        <f t="shared" si="34"/>
        <v>52.28</v>
      </c>
      <c r="J1859">
        <f t="shared" si="35"/>
        <v>48.99</v>
      </c>
      <c r="K1859">
        <f t="shared" si="36"/>
        <v>40.97</v>
      </c>
      <c r="L1859">
        <f t="shared" si="37"/>
        <v>54.26</v>
      </c>
    </row>
    <row r="1860" spans="1:12">
      <c r="A1860" s="54">
        <v>42401</v>
      </c>
      <c r="B1860">
        <v>53.96</v>
      </c>
      <c r="D1860" s="205">
        <v>42401</v>
      </c>
      <c r="F1860">
        <f t="shared" si="31"/>
        <v>37.200000000000003</v>
      </c>
      <c r="G1860">
        <f t="shared" si="32"/>
        <v>50.84</v>
      </c>
      <c r="H1860">
        <f t="shared" si="33"/>
        <v>70.959999999999994</v>
      </c>
      <c r="I1860">
        <f t="shared" si="34"/>
        <v>51.66</v>
      </c>
      <c r="J1860">
        <f t="shared" si="35"/>
        <v>48.43</v>
      </c>
      <c r="K1860">
        <f t="shared" si="36"/>
        <v>40.49</v>
      </c>
      <c r="L1860">
        <f t="shared" si="37"/>
        <v>53.96</v>
      </c>
    </row>
    <row r="1861" spans="1:12">
      <c r="A1861" s="54">
        <v>42402</v>
      </c>
      <c r="B1861">
        <v>53.62</v>
      </c>
      <c r="D1861" s="205">
        <v>42402</v>
      </c>
      <c r="F1861">
        <f t="shared" si="31"/>
        <v>36.76</v>
      </c>
      <c r="G1861">
        <f t="shared" si="32"/>
        <v>50.24</v>
      </c>
      <c r="H1861">
        <f t="shared" si="33"/>
        <v>70.760000000000005</v>
      </c>
      <c r="I1861">
        <f t="shared" si="34"/>
        <v>51.22</v>
      </c>
      <c r="J1861">
        <f t="shared" si="35"/>
        <v>47.83</v>
      </c>
      <c r="K1861">
        <f t="shared" si="36"/>
        <v>40.049999999999997</v>
      </c>
      <c r="L1861">
        <f t="shared" si="37"/>
        <v>53.62</v>
      </c>
    </row>
    <row r="1862" spans="1:12">
      <c r="A1862" s="54">
        <v>42403</v>
      </c>
      <c r="B1862">
        <v>53.43</v>
      </c>
      <c r="D1862" s="205">
        <v>42403</v>
      </c>
      <c r="F1862">
        <f t="shared" si="31"/>
        <v>36.35</v>
      </c>
      <c r="G1862">
        <f t="shared" si="32"/>
        <v>49.78</v>
      </c>
      <c r="H1862">
        <f t="shared" si="33"/>
        <v>70.39</v>
      </c>
      <c r="I1862">
        <f t="shared" si="34"/>
        <v>50.72</v>
      </c>
      <c r="J1862">
        <f t="shared" si="35"/>
        <v>47.31</v>
      </c>
      <c r="K1862">
        <f t="shared" si="36"/>
        <v>39.67</v>
      </c>
      <c r="L1862">
        <f t="shared" si="37"/>
        <v>53.43</v>
      </c>
    </row>
    <row r="1863" spans="1:12">
      <c r="A1863" s="54">
        <v>42404</v>
      </c>
      <c r="B1863">
        <v>53</v>
      </c>
      <c r="D1863" s="205">
        <v>42404</v>
      </c>
      <c r="F1863">
        <f t="shared" si="31"/>
        <v>36.01</v>
      </c>
      <c r="G1863">
        <f t="shared" si="32"/>
        <v>49.27</v>
      </c>
      <c r="H1863">
        <f t="shared" si="33"/>
        <v>69.94</v>
      </c>
      <c r="I1863">
        <f t="shared" si="34"/>
        <v>50.1</v>
      </c>
      <c r="J1863">
        <f t="shared" si="35"/>
        <v>46.75</v>
      </c>
      <c r="K1863">
        <f t="shared" si="36"/>
        <v>39.380000000000003</v>
      </c>
      <c r="L1863">
        <f t="shared" si="37"/>
        <v>53</v>
      </c>
    </row>
    <row r="1864" spans="1:12">
      <c r="A1864" s="54">
        <v>42405</v>
      </c>
      <c r="B1864">
        <v>52.63</v>
      </c>
      <c r="D1864" s="205">
        <v>42405</v>
      </c>
      <c r="F1864">
        <f t="shared" si="31"/>
        <v>35.76</v>
      </c>
      <c r="G1864">
        <f t="shared" si="32"/>
        <v>48.79</v>
      </c>
      <c r="H1864">
        <f t="shared" si="33"/>
        <v>69.41</v>
      </c>
      <c r="I1864">
        <f t="shared" si="34"/>
        <v>49.51</v>
      </c>
      <c r="J1864">
        <f t="shared" si="35"/>
        <v>45.93</v>
      </c>
      <c r="K1864">
        <f t="shared" si="36"/>
        <v>39.06</v>
      </c>
      <c r="L1864">
        <f t="shared" si="37"/>
        <v>52.63</v>
      </c>
    </row>
    <row r="1865" spans="1:12">
      <c r="A1865" s="54">
        <v>42406</v>
      </c>
      <c r="B1865">
        <v>52.38</v>
      </c>
      <c r="D1865" s="205">
        <v>42406</v>
      </c>
      <c r="F1865">
        <f t="shared" si="31"/>
        <v>35.54</v>
      </c>
      <c r="G1865">
        <f t="shared" si="32"/>
        <v>48.4</v>
      </c>
      <c r="H1865">
        <f t="shared" si="33"/>
        <v>68.739999999999995</v>
      </c>
      <c r="I1865">
        <f t="shared" si="34"/>
        <v>48.82</v>
      </c>
      <c r="J1865">
        <f t="shared" si="35"/>
        <v>45.05</v>
      </c>
      <c r="K1865">
        <f t="shared" si="36"/>
        <v>38.54</v>
      </c>
      <c r="L1865">
        <f t="shared" si="37"/>
        <v>52.38</v>
      </c>
    </row>
    <row r="1866" spans="1:12">
      <c r="A1866" s="54">
        <v>42407</v>
      </c>
      <c r="B1866">
        <v>52.14</v>
      </c>
      <c r="D1866" s="205">
        <v>42407</v>
      </c>
      <c r="F1866">
        <f t="shared" si="31"/>
        <v>35.15</v>
      </c>
      <c r="G1866">
        <f t="shared" si="32"/>
        <v>47.87</v>
      </c>
      <c r="H1866">
        <f t="shared" si="33"/>
        <v>68.23</v>
      </c>
      <c r="I1866">
        <f t="shared" si="34"/>
        <v>48.53</v>
      </c>
      <c r="J1866">
        <f t="shared" si="35"/>
        <v>44.16</v>
      </c>
      <c r="K1866">
        <f t="shared" si="36"/>
        <v>37.979999999999997</v>
      </c>
      <c r="L1866">
        <f t="shared" si="37"/>
        <v>52.14</v>
      </c>
    </row>
    <row r="1867" spans="1:12">
      <c r="A1867" s="54">
        <v>42408</v>
      </c>
      <c r="B1867">
        <v>51.81</v>
      </c>
      <c r="D1867" s="205">
        <v>42408</v>
      </c>
      <c r="F1867">
        <f t="shared" si="31"/>
        <v>34.78</v>
      </c>
      <c r="G1867">
        <f t="shared" si="32"/>
        <v>47.03</v>
      </c>
      <c r="H1867">
        <f t="shared" si="33"/>
        <v>67.83</v>
      </c>
      <c r="I1867">
        <f t="shared" si="34"/>
        <v>48.12</v>
      </c>
      <c r="J1867">
        <f t="shared" si="35"/>
        <v>43.31</v>
      </c>
      <c r="K1867">
        <f t="shared" si="36"/>
        <v>37.340000000000003</v>
      </c>
      <c r="L1867">
        <f t="shared" si="37"/>
        <v>51.81</v>
      </c>
    </row>
    <row r="1868" spans="1:12">
      <c r="A1868" s="54">
        <v>42409</v>
      </c>
      <c r="B1868">
        <v>51.46</v>
      </c>
      <c r="D1868" s="205">
        <v>42409</v>
      </c>
      <c r="F1868">
        <f t="shared" si="31"/>
        <v>34.43</v>
      </c>
      <c r="G1868">
        <f t="shared" si="32"/>
        <v>46.13</v>
      </c>
      <c r="H1868">
        <f t="shared" si="33"/>
        <v>67.540000000000006</v>
      </c>
      <c r="I1868">
        <f t="shared" si="34"/>
        <v>47.84</v>
      </c>
      <c r="J1868">
        <f t="shared" si="35"/>
        <v>42.52</v>
      </c>
      <c r="K1868">
        <f t="shared" si="36"/>
        <v>36.619999999999997</v>
      </c>
      <c r="L1868">
        <f t="shared" si="37"/>
        <v>51.46</v>
      </c>
    </row>
    <row r="1869" spans="1:12">
      <c r="A1869" s="54">
        <v>42410</v>
      </c>
      <c r="B1869">
        <v>51.07</v>
      </c>
      <c r="D1869" s="205">
        <v>42410</v>
      </c>
      <c r="F1869">
        <f t="shared" si="31"/>
        <v>34.01</v>
      </c>
      <c r="G1869">
        <f t="shared" si="32"/>
        <v>45.24</v>
      </c>
      <c r="H1869">
        <f t="shared" si="33"/>
        <v>67.19</v>
      </c>
      <c r="I1869">
        <f t="shared" si="34"/>
        <v>47.57</v>
      </c>
      <c r="J1869">
        <f t="shared" si="35"/>
        <v>41.98</v>
      </c>
      <c r="K1869">
        <f t="shared" si="36"/>
        <v>35.880000000000003</v>
      </c>
      <c r="L1869">
        <f t="shared" si="37"/>
        <v>51.07</v>
      </c>
    </row>
    <row r="1870" spans="1:12">
      <c r="A1870" s="54">
        <v>42411</v>
      </c>
      <c r="B1870">
        <v>50.64</v>
      </c>
      <c r="D1870" s="205">
        <v>42411</v>
      </c>
      <c r="F1870">
        <f t="shared" si="31"/>
        <v>33.590000000000003</v>
      </c>
      <c r="G1870">
        <f t="shared" si="32"/>
        <v>44.33</v>
      </c>
      <c r="H1870">
        <f t="shared" si="33"/>
        <v>66.81</v>
      </c>
      <c r="I1870">
        <f t="shared" si="34"/>
        <v>47.05</v>
      </c>
      <c r="J1870">
        <f t="shared" si="35"/>
        <v>41.5</v>
      </c>
      <c r="K1870">
        <f t="shared" si="36"/>
        <v>35.33</v>
      </c>
      <c r="L1870">
        <f t="shared" si="37"/>
        <v>50.64</v>
      </c>
    </row>
    <row r="1871" spans="1:12">
      <c r="A1871" s="54">
        <v>42412</v>
      </c>
      <c r="B1871">
        <v>50.25</v>
      </c>
      <c r="D1871" s="205">
        <v>42412</v>
      </c>
      <c r="F1871">
        <f t="shared" si="31"/>
        <v>33.25</v>
      </c>
      <c r="G1871">
        <f t="shared" si="32"/>
        <v>43.41</v>
      </c>
      <c r="H1871">
        <f t="shared" si="33"/>
        <v>66.23</v>
      </c>
      <c r="I1871">
        <f t="shared" si="34"/>
        <v>46.59</v>
      </c>
      <c r="J1871">
        <f t="shared" si="35"/>
        <v>40.78</v>
      </c>
      <c r="K1871">
        <f t="shared" si="36"/>
        <v>34.94</v>
      </c>
      <c r="L1871">
        <f t="shared" si="37"/>
        <v>50.25</v>
      </c>
    </row>
    <row r="1872" spans="1:12">
      <c r="A1872" s="54">
        <v>42413</v>
      </c>
      <c r="B1872">
        <v>49.95</v>
      </c>
      <c r="D1872" s="205">
        <v>42413</v>
      </c>
      <c r="F1872">
        <f t="shared" si="31"/>
        <v>32.99</v>
      </c>
      <c r="G1872">
        <f t="shared" si="32"/>
        <v>42.56</v>
      </c>
      <c r="H1872">
        <f t="shared" si="33"/>
        <v>65.7</v>
      </c>
      <c r="I1872">
        <f t="shared" si="34"/>
        <v>46.12</v>
      </c>
      <c r="J1872">
        <f t="shared" si="35"/>
        <v>40.04</v>
      </c>
      <c r="K1872">
        <f t="shared" si="36"/>
        <v>34.44</v>
      </c>
      <c r="L1872">
        <f t="shared" si="37"/>
        <v>49.95</v>
      </c>
    </row>
    <row r="1873" spans="1:12">
      <c r="A1873" s="54">
        <v>42414</v>
      </c>
      <c r="B1873">
        <v>49.68</v>
      </c>
      <c r="D1873" s="205">
        <v>42414</v>
      </c>
      <c r="F1873">
        <f t="shared" si="31"/>
        <v>32.630000000000003</v>
      </c>
      <c r="G1873">
        <f t="shared" si="32"/>
        <v>41.73</v>
      </c>
      <c r="H1873">
        <f t="shared" si="33"/>
        <v>65.27</v>
      </c>
      <c r="I1873">
        <f t="shared" si="34"/>
        <v>45.73</v>
      </c>
      <c r="J1873">
        <f t="shared" si="35"/>
        <v>39.369999999999997</v>
      </c>
      <c r="K1873">
        <f t="shared" si="36"/>
        <v>33.880000000000003</v>
      </c>
      <c r="L1873">
        <f t="shared" si="37"/>
        <v>49.68</v>
      </c>
    </row>
    <row r="1874" spans="1:12">
      <c r="A1874" s="54">
        <v>42415</v>
      </c>
      <c r="B1874">
        <v>49.23</v>
      </c>
      <c r="D1874" s="205">
        <v>42415</v>
      </c>
      <c r="F1874">
        <f t="shared" si="31"/>
        <v>32.26</v>
      </c>
      <c r="G1874">
        <f t="shared" si="32"/>
        <v>40.94</v>
      </c>
      <c r="H1874">
        <f t="shared" si="33"/>
        <v>65.06</v>
      </c>
      <c r="I1874">
        <f t="shared" si="34"/>
        <v>45.41</v>
      </c>
      <c r="J1874">
        <f t="shared" si="35"/>
        <v>38.729999999999997</v>
      </c>
      <c r="K1874">
        <f t="shared" si="36"/>
        <v>33.43</v>
      </c>
      <c r="L1874">
        <f t="shared" si="37"/>
        <v>49.23</v>
      </c>
    </row>
    <row r="1875" spans="1:12">
      <c r="A1875" s="54">
        <v>42416</v>
      </c>
      <c r="B1875">
        <v>48.72</v>
      </c>
      <c r="D1875" s="205">
        <v>42416</v>
      </c>
      <c r="F1875">
        <f t="shared" ref="F1875:F1918" si="38">B4067</f>
        <v>31.97</v>
      </c>
      <c r="G1875">
        <f t="shared" ref="G1875:G1918" si="39">B3702</f>
        <v>40.299999999999997</v>
      </c>
      <c r="H1875">
        <f t="shared" ref="H1875:H1919" si="40">B3336</f>
        <v>64.91</v>
      </c>
      <c r="I1875">
        <f t="shared" ref="I1875:I1918" si="41">B2971</f>
        <v>45.24</v>
      </c>
      <c r="J1875">
        <f t="shared" ref="J1875:J1918" si="42">B2606</f>
        <v>38.14</v>
      </c>
      <c r="K1875">
        <f t="shared" ref="K1875:K1918" si="43">B2241</f>
        <v>33</v>
      </c>
      <c r="L1875">
        <f t="shared" ref="L1875:L1919" si="44">B1875</f>
        <v>48.72</v>
      </c>
    </row>
    <row r="1876" spans="1:12">
      <c r="A1876" s="54">
        <v>42417</v>
      </c>
      <c r="B1876">
        <v>48.18</v>
      </c>
      <c r="D1876" s="205">
        <v>42417</v>
      </c>
      <c r="F1876">
        <f t="shared" si="38"/>
        <v>31.73</v>
      </c>
      <c r="G1876">
        <f t="shared" si="39"/>
        <v>39.82</v>
      </c>
      <c r="H1876">
        <f t="shared" si="40"/>
        <v>64.59</v>
      </c>
      <c r="I1876">
        <f t="shared" si="41"/>
        <v>44.75</v>
      </c>
      <c r="J1876">
        <f t="shared" si="42"/>
        <v>37.67</v>
      </c>
      <c r="K1876">
        <f t="shared" si="43"/>
        <v>32.6</v>
      </c>
      <c r="L1876">
        <f t="shared" si="44"/>
        <v>48.18</v>
      </c>
    </row>
    <row r="1877" spans="1:12">
      <c r="A1877" s="54">
        <v>42418</v>
      </c>
      <c r="B1877">
        <v>47.66</v>
      </c>
      <c r="D1877" s="205">
        <v>42418</v>
      </c>
      <c r="F1877">
        <f t="shared" si="38"/>
        <v>31.49</v>
      </c>
      <c r="G1877">
        <f t="shared" si="39"/>
        <v>39.270000000000003</v>
      </c>
      <c r="H1877">
        <f t="shared" si="40"/>
        <v>64.209999999999994</v>
      </c>
      <c r="I1877">
        <f t="shared" si="41"/>
        <v>44.85</v>
      </c>
      <c r="J1877">
        <f t="shared" si="42"/>
        <v>37.17</v>
      </c>
      <c r="K1877">
        <f t="shared" si="43"/>
        <v>32.340000000000003</v>
      </c>
      <c r="L1877">
        <f t="shared" si="44"/>
        <v>47.66</v>
      </c>
    </row>
    <row r="1878" spans="1:12">
      <c r="A1878" s="54">
        <v>42419</v>
      </c>
      <c r="B1878">
        <v>47.23</v>
      </c>
      <c r="D1878" s="205">
        <v>42419</v>
      </c>
      <c r="F1878">
        <f t="shared" si="38"/>
        <v>31.27</v>
      </c>
      <c r="G1878">
        <f t="shared" si="39"/>
        <v>38.83</v>
      </c>
      <c r="H1878">
        <f t="shared" si="40"/>
        <v>63.78</v>
      </c>
      <c r="I1878">
        <f t="shared" si="41"/>
        <v>44.59</v>
      </c>
      <c r="J1878">
        <f t="shared" si="42"/>
        <v>36.479999999999997</v>
      </c>
      <c r="K1878">
        <f t="shared" si="43"/>
        <v>32.07</v>
      </c>
      <c r="L1878">
        <f t="shared" si="44"/>
        <v>47.23</v>
      </c>
    </row>
    <row r="1879" spans="1:12">
      <c r="A1879" s="54">
        <v>42420</v>
      </c>
      <c r="B1879">
        <v>46.96</v>
      </c>
      <c r="D1879" s="205">
        <v>42420</v>
      </c>
      <c r="F1879">
        <f t="shared" si="38"/>
        <v>31.09</v>
      </c>
      <c r="G1879">
        <f t="shared" si="39"/>
        <v>38.590000000000003</v>
      </c>
      <c r="H1879">
        <f t="shared" si="40"/>
        <v>63.42</v>
      </c>
      <c r="I1879">
        <f t="shared" si="41"/>
        <v>44.3</v>
      </c>
      <c r="J1879">
        <f t="shared" si="42"/>
        <v>35.799999999999997</v>
      </c>
      <c r="K1879">
        <f t="shared" si="43"/>
        <v>31.64</v>
      </c>
      <c r="L1879">
        <f t="shared" si="44"/>
        <v>46.96</v>
      </c>
    </row>
    <row r="1880" spans="1:12">
      <c r="A1880" s="54">
        <v>42421</v>
      </c>
      <c r="B1880">
        <v>46.79</v>
      </c>
      <c r="D1880" s="205">
        <v>42421</v>
      </c>
      <c r="F1880">
        <f t="shared" si="38"/>
        <v>30.77</v>
      </c>
      <c r="G1880">
        <f t="shared" si="39"/>
        <v>38.42</v>
      </c>
      <c r="H1880">
        <f t="shared" si="40"/>
        <v>63.06</v>
      </c>
      <c r="I1880">
        <f t="shared" si="41"/>
        <v>43.15</v>
      </c>
      <c r="J1880">
        <f t="shared" si="42"/>
        <v>35.07</v>
      </c>
      <c r="K1880">
        <f t="shared" si="43"/>
        <v>31.36</v>
      </c>
      <c r="L1880">
        <f t="shared" si="44"/>
        <v>46.79</v>
      </c>
    </row>
    <row r="1881" spans="1:12">
      <c r="A1881" s="54">
        <v>42422</v>
      </c>
      <c r="B1881">
        <v>46.53</v>
      </c>
      <c r="D1881" s="205">
        <v>42422</v>
      </c>
      <c r="F1881">
        <f t="shared" si="38"/>
        <v>30.44</v>
      </c>
      <c r="G1881">
        <f t="shared" si="39"/>
        <v>38.020000000000003</v>
      </c>
      <c r="H1881">
        <f t="shared" si="40"/>
        <v>62.83</v>
      </c>
      <c r="I1881">
        <f t="shared" si="41"/>
        <v>43.08</v>
      </c>
      <c r="J1881">
        <f t="shared" si="42"/>
        <v>34.299999999999997</v>
      </c>
      <c r="K1881">
        <f t="shared" si="43"/>
        <v>31.09</v>
      </c>
      <c r="L1881">
        <f t="shared" si="44"/>
        <v>46.53</v>
      </c>
    </row>
    <row r="1882" spans="1:12">
      <c r="A1882" s="54">
        <v>42423</v>
      </c>
      <c r="B1882">
        <v>46.22</v>
      </c>
      <c r="D1882" s="205">
        <v>42423</v>
      </c>
      <c r="F1882">
        <f t="shared" si="38"/>
        <v>30.16</v>
      </c>
      <c r="G1882">
        <f t="shared" si="39"/>
        <v>37.74</v>
      </c>
      <c r="H1882">
        <f t="shared" si="40"/>
        <v>62.66</v>
      </c>
      <c r="I1882">
        <f t="shared" si="41"/>
        <v>42.9</v>
      </c>
      <c r="J1882">
        <f t="shared" si="42"/>
        <v>33.54</v>
      </c>
      <c r="K1882">
        <f t="shared" si="43"/>
        <v>30.78</v>
      </c>
      <c r="L1882">
        <f t="shared" si="44"/>
        <v>46.22</v>
      </c>
    </row>
    <row r="1883" spans="1:12">
      <c r="A1883" s="54">
        <v>42424</v>
      </c>
      <c r="B1883">
        <v>45.84</v>
      </c>
      <c r="D1883" s="205">
        <v>42424</v>
      </c>
      <c r="F1883">
        <f t="shared" si="38"/>
        <v>29.91</v>
      </c>
      <c r="G1883">
        <f t="shared" si="39"/>
        <v>37.56</v>
      </c>
      <c r="H1883">
        <f t="shared" si="40"/>
        <v>62.36</v>
      </c>
      <c r="I1883">
        <f t="shared" si="41"/>
        <v>42.72</v>
      </c>
      <c r="J1883">
        <f t="shared" si="42"/>
        <v>32.869999999999997</v>
      </c>
      <c r="K1883">
        <f t="shared" si="43"/>
        <v>30.39</v>
      </c>
      <c r="L1883">
        <f t="shared" si="44"/>
        <v>45.84</v>
      </c>
    </row>
    <row r="1884" spans="1:12">
      <c r="A1884" s="54">
        <v>42425</v>
      </c>
      <c r="B1884">
        <v>45.4</v>
      </c>
      <c r="D1884" s="205">
        <v>42425</v>
      </c>
      <c r="F1884">
        <f t="shared" si="38"/>
        <v>29.66</v>
      </c>
      <c r="G1884">
        <f t="shared" si="39"/>
        <v>37.33</v>
      </c>
      <c r="H1884">
        <f t="shared" si="40"/>
        <v>62.05</v>
      </c>
      <c r="I1884">
        <f t="shared" si="41"/>
        <v>42.44</v>
      </c>
      <c r="J1884">
        <f t="shared" si="42"/>
        <v>32.14</v>
      </c>
      <c r="K1884">
        <f t="shared" si="43"/>
        <v>30.11</v>
      </c>
      <c r="L1884">
        <f t="shared" si="44"/>
        <v>45.4</v>
      </c>
    </row>
    <row r="1885" spans="1:12">
      <c r="A1885" s="54">
        <v>42426</v>
      </c>
      <c r="B1885">
        <v>44.95</v>
      </c>
      <c r="D1885" s="205">
        <v>42426</v>
      </c>
      <c r="F1885">
        <f t="shared" si="38"/>
        <v>29.49</v>
      </c>
      <c r="G1885">
        <f t="shared" si="39"/>
        <v>37.07</v>
      </c>
      <c r="H1885">
        <f t="shared" si="40"/>
        <v>61.54</v>
      </c>
      <c r="I1885">
        <f t="shared" si="41"/>
        <v>42.27</v>
      </c>
      <c r="J1885">
        <f t="shared" si="42"/>
        <v>31.16</v>
      </c>
      <c r="K1885">
        <f t="shared" si="43"/>
        <v>29.91</v>
      </c>
      <c r="L1885">
        <f t="shared" si="44"/>
        <v>44.95</v>
      </c>
    </row>
    <row r="1886" spans="1:12">
      <c r="A1886" s="54">
        <v>42427</v>
      </c>
      <c r="B1886">
        <v>44.62</v>
      </c>
      <c r="D1886" s="205">
        <v>42427</v>
      </c>
      <c r="F1886">
        <f t="shared" si="38"/>
        <v>29.33</v>
      </c>
      <c r="G1886">
        <f t="shared" si="39"/>
        <v>36.869999999999997</v>
      </c>
      <c r="H1886">
        <f t="shared" si="40"/>
        <v>61</v>
      </c>
      <c r="I1886">
        <f t="shared" si="41"/>
        <v>42.09</v>
      </c>
      <c r="J1886">
        <f t="shared" si="42"/>
        <v>30.16</v>
      </c>
      <c r="K1886">
        <f t="shared" si="43"/>
        <v>29.63</v>
      </c>
      <c r="L1886">
        <f t="shared" si="44"/>
        <v>44.62</v>
      </c>
    </row>
    <row r="1887" spans="1:12">
      <c r="A1887" s="54">
        <v>42428</v>
      </c>
      <c r="B1887">
        <v>44.32</v>
      </c>
      <c r="D1887" s="205">
        <v>42428</v>
      </c>
      <c r="F1887">
        <f t="shared" si="38"/>
        <v>28.98</v>
      </c>
      <c r="G1887">
        <f t="shared" si="39"/>
        <v>36.61</v>
      </c>
      <c r="H1887">
        <f t="shared" si="40"/>
        <v>60.55</v>
      </c>
      <c r="I1887">
        <f t="shared" si="41"/>
        <v>41.89</v>
      </c>
      <c r="J1887">
        <f t="shared" si="42"/>
        <v>29.09</v>
      </c>
      <c r="K1887">
        <f t="shared" si="43"/>
        <v>29.27</v>
      </c>
      <c r="L1887">
        <f t="shared" si="44"/>
        <v>44.32</v>
      </c>
    </row>
    <row r="1888" spans="1:12">
      <c r="A1888" s="54">
        <v>42429</v>
      </c>
      <c r="B1888">
        <v>43.89</v>
      </c>
      <c r="D1888" s="205">
        <v>42429</v>
      </c>
      <c r="F1888">
        <f t="shared" si="38"/>
        <v>28.63</v>
      </c>
      <c r="G1888">
        <f t="shared" si="39"/>
        <v>36.24</v>
      </c>
      <c r="H1888">
        <f t="shared" si="40"/>
        <v>60.33</v>
      </c>
      <c r="I1888">
        <f t="shared" si="41"/>
        <v>41.77</v>
      </c>
      <c r="J1888">
        <f t="shared" si="42"/>
        <v>28.13</v>
      </c>
      <c r="K1888">
        <f t="shared" si="43"/>
        <v>28.94</v>
      </c>
      <c r="L1888">
        <f t="shared" si="44"/>
        <v>43.89</v>
      </c>
    </row>
    <row r="1889" spans="1:12">
      <c r="A1889" s="54">
        <v>42430</v>
      </c>
      <c r="B1889">
        <v>43.43</v>
      </c>
      <c r="D1889" s="205">
        <v>42430</v>
      </c>
      <c r="F1889">
        <f t="shared" si="38"/>
        <v>28.3</v>
      </c>
      <c r="G1889">
        <f t="shared" si="39"/>
        <v>35.92</v>
      </c>
      <c r="H1889">
        <f t="shared" si="40"/>
        <v>60.17</v>
      </c>
      <c r="I1889">
        <f t="shared" si="41"/>
        <v>41.8</v>
      </c>
      <c r="J1889">
        <f t="shared" si="42"/>
        <v>27.23</v>
      </c>
      <c r="K1889">
        <f t="shared" si="43"/>
        <v>28.64</v>
      </c>
      <c r="L1889">
        <f t="shared" si="44"/>
        <v>43.43</v>
      </c>
    </row>
    <row r="1890" spans="1:12">
      <c r="A1890" s="54">
        <v>42431</v>
      </c>
      <c r="B1890">
        <v>43.07</v>
      </c>
      <c r="D1890" s="205">
        <v>42431</v>
      </c>
      <c r="F1890">
        <f t="shared" si="38"/>
        <v>28</v>
      </c>
      <c r="G1890">
        <f t="shared" si="39"/>
        <v>35.56</v>
      </c>
      <c r="H1890">
        <f t="shared" si="40"/>
        <v>59.73</v>
      </c>
      <c r="I1890">
        <f t="shared" si="41"/>
        <v>41.83</v>
      </c>
      <c r="J1890">
        <f t="shared" si="42"/>
        <v>26.46</v>
      </c>
      <c r="K1890">
        <f t="shared" si="43"/>
        <v>28.39</v>
      </c>
      <c r="L1890">
        <f t="shared" si="44"/>
        <v>43.07</v>
      </c>
    </row>
    <row r="1891" spans="1:12">
      <c r="A1891" s="54">
        <v>42432</v>
      </c>
      <c r="B1891">
        <v>42.64</v>
      </c>
      <c r="D1891" s="205">
        <v>42432</v>
      </c>
      <c r="F1891">
        <f t="shared" si="38"/>
        <v>27.73</v>
      </c>
      <c r="G1891">
        <f t="shared" si="39"/>
        <v>35.18</v>
      </c>
      <c r="H1891">
        <f t="shared" si="40"/>
        <v>59.31</v>
      </c>
      <c r="I1891">
        <f t="shared" si="41"/>
        <v>41.75</v>
      </c>
      <c r="J1891">
        <f t="shared" si="42"/>
        <v>25.93</v>
      </c>
      <c r="K1891">
        <f t="shared" si="43"/>
        <v>28.29</v>
      </c>
      <c r="L1891">
        <f t="shared" si="44"/>
        <v>42.64</v>
      </c>
    </row>
    <row r="1892" spans="1:12">
      <c r="A1892" s="54">
        <v>42433</v>
      </c>
      <c r="B1892">
        <v>42.2</v>
      </c>
      <c r="D1892" s="205">
        <v>42433</v>
      </c>
      <c r="F1892">
        <f t="shared" si="38"/>
        <v>27.55</v>
      </c>
      <c r="G1892">
        <f t="shared" si="39"/>
        <v>34.770000000000003</v>
      </c>
      <c r="H1892">
        <f t="shared" si="40"/>
        <v>58.85</v>
      </c>
      <c r="I1892">
        <f t="shared" si="41"/>
        <v>41.62</v>
      </c>
      <c r="J1892">
        <f t="shared" si="42"/>
        <v>25.37</v>
      </c>
      <c r="K1892">
        <f t="shared" si="43"/>
        <v>28.19</v>
      </c>
      <c r="L1892">
        <f t="shared" si="44"/>
        <v>42.2</v>
      </c>
    </row>
    <row r="1893" spans="1:12">
      <c r="A1893" s="54">
        <v>42434</v>
      </c>
      <c r="B1893">
        <v>41.88</v>
      </c>
      <c r="D1893" s="205">
        <v>42434</v>
      </c>
      <c r="F1893">
        <f t="shared" si="38"/>
        <v>27.34</v>
      </c>
      <c r="G1893">
        <f t="shared" si="39"/>
        <v>34.46</v>
      </c>
      <c r="H1893">
        <f t="shared" si="40"/>
        <v>58.4</v>
      </c>
      <c r="I1893">
        <f t="shared" si="41"/>
        <v>41.53</v>
      </c>
      <c r="J1893">
        <f t="shared" si="42"/>
        <v>24.85</v>
      </c>
      <c r="K1893">
        <f t="shared" si="43"/>
        <v>27.91</v>
      </c>
      <c r="L1893">
        <f t="shared" si="44"/>
        <v>41.88</v>
      </c>
    </row>
    <row r="1894" spans="1:12">
      <c r="A1894" s="54">
        <v>42435</v>
      </c>
      <c r="B1894">
        <v>41.56</v>
      </c>
      <c r="D1894" s="205">
        <v>42435</v>
      </c>
      <c r="F1894">
        <f t="shared" si="38"/>
        <v>26.96</v>
      </c>
      <c r="G1894">
        <f t="shared" si="39"/>
        <v>34.14</v>
      </c>
      <c r="H1894">
        <f t="shared" si="40"/>
        <v>58.04</v>
      </c>
      <c r="I1894">
        <f t="shared" si="41"/>
        <v>41.48</v>
      </c>
      <c r="J1894">
        <f t="shared" si="42"/>
        <v>23.95</v>
      </c>
      <c r="K1894">
        <f t="shared" si="43"/>
        <v>27.58</v>
      </c>
      <c r="L1894">
        <f t="shared" si="44"/>
        <v>41.56</v>
      </c>
    </row>
    <row r="1895" spans="1:12">
      <c r="A1895" s="54">
        <v>42436</v>
      </c>
      <c r="B1895">
        <v>41.09</v>
      </c>
      <c r="D1895" s="205">
        <v>42436</v>
      </c>
      <c r="F1895">
        <f t="shared" si="38"/>
        <v>26.65</v>
      </c>
      <c r="G1895">
        <f t="shared" si="39"/>
        <v>33.68</v>
      </c>
      <c r="H1895">
        <f t="shared" si="40"/>
        <v>57.86</v>
      </c>
      <c r="I1895">
        <f t="shared" si="41"/>
        <v>41.4</v>
      </c>
      <c r="J1895">
        <f t="shared" si="42"/>
        <v>23.88</v>
      </c>
      <c r="K1895">
        <f t="shared" si="43"/>
        <v>27.29</v>
      </c>
      <c r="L1895">
        <f t="shared" si="44"/>
        <v>41.09</v>
      </c>
    </row>
    <row r="1896" spans="1:12">
      <c r="A1896" s="54">
        <v>42437</v>
      </c>
      <c r="B1896">
        <v>40.619999999999997</v>
      </c>
      <c r="D1896" s="205">
        <v>42437</v>
      </c>
      <c r="F1896">
        <f t="shared" si="38"/>
        <v>26.4</v>
      </c>
      <c r="G1896">
        <f t="shared" si="39"/>
        <v>33.24</v>
      </c>
      <c r="H1896">
        <f t="shared" si="40"/>
        <v>57.71</v>
      </c>
      <c r="I1896">
        <f t="shared" si="41"/>
        <v>41.43</v>
      </c>
      <c r="J1896">
        <f t="shared" si="42"/>
        <v>23.55</v>
      </c>
      <c r="K1896">
        <f t="shared" si="43"/>
        <v>27.11</v>
      </c>
      <c r="L1896">
        <f t="shared" si="44"/>
        <v>40.619999999999997</v>
      </c>
    </row>
    <row r="1897" spans="1:12">
      <c r="A1897" s="54">
        <v>42438</v>
      </c>
      <c r="B1897">
        <v>40.18</v>
      </c>
      <c r="D1897" s="205">
        <v>42438</v>
      </c>
      <c r="F1897">
        <f t="shared" si="38"/>
        <v>26.3</v>
      </c>
      <c r="G1897">
        <f t="shared" si="39"/>
        <v>32.909999999999997</v>
      </c>
      <c r="H1897">
        <f t="shared" si="40"/>
        <v>57.39</v>
      </c>
      <c r="I1897">
        <f t="shared" si="41"/>
        <v>41.45</v>
      </c>
      <c r="J1897">
        <f t="shared" si="42"/>
        <v>23.41</v>
      </c>
      <c r="K1897">
        <f t="shared" si="43"/>
        <v>26.95</v>
      </c>
      <c r="L1897">
        <f t="shared" si="44"/>
        <v>40.18</v>
      </c>
    </row>
    <row r="1898" spans="1:12">
      <c r="A1898" s="54">
        <v>42439</v>
      </c>
      <c r="B1898">
        <v>39.770000000000003</v>
      </c>
      <c r="D1898" s="205">
        <v>42439</v>
      </c>
      <c r="F1898">
        <f t="shared" si="38"/>
        <v>26.19</v>
      </c>
      <c r="G1898">
        <f t="shared" si="39"/>
        <v>32.729999999999997</v>
      </c>
      <c r="H1898">
        <f t="shared" si="40"/>
        <v>57.14</v>
      </c>
      <c r="I1898">
        <f t="shared" si="41"/>
        <v>41.28</v>
      </c>
      <c r="J1898">
        <f t="shared" si="42"/>
        <v>23.33</v>
      </c>
      <c r="K1898">
        <f t="shared" si="43"/>
        <v>26.9</v>
      </c>
      <c r="L1898">
        <f t="shared" si="44"/>
        <v>39.770000000000003</v>
      </c>
    </row>
    <row r="1899" spans="1:12">
      <c r="A1899" s="54">
        <v>42440</v>
      </c>
      <c r="B1899">
        <v>39.380000000000003</v>
      </c>
      <c r="D1899" s="205">
        <v>42440</v>
      </c>
      <c r="F1899">
        <f t="shared" si="38"/>
        <v>26.19</v>
      </c>
      <c r="G1899">
        <f t="shared" si="39"/>
        <v>32.770000000000003</v>
      </c>
      <c r="H1899">
        <f t="shared" si="40"/>
        <v>56.99</v>
      </c>
      <c r="I1899">
        <f t="shared" si="41"/>
        <v>41.07</v>
      </c>
      <c r="J1899">
        <f t="shared" si="42"/>
        <v>23.12</v>
      </c>
      <c r="K1899">
        <f t="shared" si="43"/>
        <v>26.85</v>
      </c>
      <c r="L1899">
        <f t="shared" si="44"/>
        <v>39.380000000000003</v>
      </c>
    </row>
    <row r="1900" spans="1:12">
      <c r="A1900" s="54">
        <v>42441</v>
      </c>
      <c r="B1900">
        <v>39.14</v>
      </c>
      <c r="D1900" s="205">
        <v>42441</v>
      </c>
      <c r="F1900">
        <f t="shared" si="38"/>
        <v>26.18</v>
      </c>
      <c r="G1900">
        <f t="shared" si="39"/>
        <v>32.49</v>
      </c>
      <c r="H1900">
        <f t="shared" si="40"/>
        <v>56.85</v>
      </c>
      <c r="I1900">
        <f t="shared" si="41"/>
        <v>40.86</v>
      </c>
      <c r="J1900">
        <f t="shared" si="42"/>
        <v>22.88</v>
      </c>
      <c r="K1900">
        <f t="shared" si="43"/>
        <v>26.63</v>
      </c>
      <c r="L1900">
        <f t="shared" si="44"/>
        <v>39.14</v>
      </c>
    </row>
    <row r="1901" spans="1:12">
      <c r="A1901" s="54">
        <v>42442</v>
      </c>
      <c r="B1901">
        <v>38.9</v>
      </c>
      <c r="D1901" s="205">
        <v>42442</v>
      </c>
      <c r="F1901">
        <f t="shared" si="38"/>
        <v>26</v>
      </c>
      <c r="G1901">
        <f t="shared" si="39"/>
        <v>32.380000000000003</v>
      </c>
      <c r="H1901">
        <f t="shared" si="40"/>
        <v>56.62</v>
      </c>
      <c r="I1901">
        <f t="shared" si="41"/>
        <v>40.700000000000003</v>
      </c>
      <c r="J1901">
        <f t="shared" si="42"/>
        <v>22.66</v>
      </c>
      <c r="K1901">
        <f t="shared" si="43"/>
        <v>26.45</v>
      </c>
      <c r="L1901">
        <f t="shared" si="44"/>
        <v>38.9</v>
      </c>
    </row>
    <row r="1902" spans="1:12">
      <c r="A1902" s="54">
        <v>42443</v>
      </c>
      <c r="B1902">
        <v>38.549999999999997</v>
      </c>
      <c r="D1902" s="205">
        <v>42443</v>
      </c>
      <c r="F1902">
        <f t="shared" si="38"/>
        <v>25.84</v>
      </c>
      <c r="G1902">
        <f t="shared" si="39"/>
        <v>32.18</v>
      </c>
      <c r="H1902">
        <f t="shared" si="40"/>
        <v>56.47</v>
      </c>
      <c r="I1902">
        <f t="shared" si="41"/>
        <v>40.65</v>
      </c>
      <c r="J1902">
        <f t="shared" si="42"/>
        <v>22.4</v>
      </c>
      <c r="K1902">
        <f t="shared" si="43"/>
        <v>26.3</v>
      </c>
      <c r="L1902">
        <f t="shared" si="44"/>
        <v>38.549999999999997</v>
      </c>
    </row>
    <row r="1903" spans="1:12">
      <c r="A1903" s="54">
        <v>42444</v>
      </c>
      <c r="B1903">
        <v>38.159999999999997</v>
      </c>
      <c r="D1903" s="205">
        <v>42444</v>
      </c>
      <c r="F1903">
        <f t="shared" si="38"/>
        <v>25.74</v>
      </c>
      <c r="G1903">
        <f t="shared" si="39"/>
        <v>32.01</v>
      </c>
      <c r="H1903">
        <f t="shared" si="40"/>
        <v>56.42</v>
      </c>
      <c r="I1903">
        <f t="shared" si="41"/>
        <v>40.659999999999997</v>
      </c>
      <c r="J1903">
        <f t="shared" si="42"/>
        <v>22.17</v>
      </c>
      <c r="K1903">
        <f t="shared" si="43"/>
        <v>26.21</v>
      </c>
      <c r="L1903">
        <f t="shared" si="44"/>
        <v>38.159999999999997</v>
      </c>
    </row>
    <row r="1904" spans="1:12">
      <c r="A1904" s="54">
        <v>42445</v>
      </c>
      <c r="B1904">
        <v>37.76</v>
      </c>
      <c r="D1904" s="205">
        <v>42445</v>
      </c>
      <c r="F1904">
        <f t="shared" si="38"/>
        <v>25.66</v>
      </c>
      <c r="G1904">
        <f t="shared" si="39"/>
        <v>31.76</v>
      </c>
      <c r="H1904">
        <f t="shared" si="40"/>
        <v>56.24</v>
      </c>
      <c r="I1904">
        <f t="shared" si="41"/>
        <v>40.700000000000003</v>
      </c>
      <c r="J1904">
        <f t="shared" si="42"/>
        <v>21.82</v>
      </c>
      <c r="K1904">
        <f t="shared" si="43"/>
        <v>26.12</v>
      </c>
      <c r="L1904">
        <f t="shared" si="44"/>
        <v>37.76</v>
      </c>
    </row>
    <row r="1905" spans="1:12">
      <c r="A1905" s="54">
        <v>42446</v>
      </c>
      <c r="B1905">
        <v>37.409999999999997</v>
      </c>
      <c r="D1905" s="205">
        <v>42446</v>
      </c>
      <c r="F1905">
        <f t="shared" si="38"/>
        <v>25.6</v>
      </c>
      <c r="G1905">
        <f t="shared" si="39"/>
        <v>31.39</v>
      </c>
      <c r="H1905">
        <f t="shared" si="40"/>
        <v>56.07</v>
      </c>
      <c r="I1905">
        <f t="shared" si="41"/>
        <v>40.520000000000003</v>
      </c>
      <c r="J1905">
        <f t="shared" si="42"/>
        <v>21.42</v>
      </c>
      <c r="K1905">
        <f t="shared" si="43"/>
        <v>26.12</v>
      </c>
      <c r="L1905">
        <f t="shared" si="44"/>
        <v>37.409999999999997</v>
      </c>
    </row>
    <row r="1906" spans="1:12">
      <c r="A1906" s="54">
        <v>42447</v>
      </c>
      <c r="B1906">
        <v>37.119999999999997</v>
      </c>
      <c r="D1906" s="205">
        <v>42447</v>
      </c>
      <c r="F1906">
        <f t="shared" si="38"/>
        <v>25.51</v>
      </c>
      <c r="G1906">
        <f t="shared" si="39"/>
        <v>31.06</v>
      </c>
      <c r="H1906">
        <f t="shared" si="40"/>
        <v>55.97</v>
      </c>
      <c r="I1906">
        <f t="shared" si="41"/>
        <v>40.31</v>
      </c>
      <c r="J1906">
        <f t="shared" si="42"/>
        <v>20.86</v>
      </c>
      <c r="K1906">
        <f t="shared" si="43"/>
        <v>26.17</v>
      </c>
      <c r="L1906">
        <f t="shared" si="44"/>
        <v>37.119999999999997</v>
      </c>
    </row>
    <row r="1907" spans="1:12">
      <c r="A1907" s="54">
        <v>42448</v>
      </c>
      <c r="B1907">
        <v>36.950000000000003</v>
      </c>
      <c r="D1907" s="205">
        <v>42448</v>
      </c>
      <c r="F1907">
        <f t="shared" si="38"/>
        <v>25.7</v>
      </c>
      <c r="G1907">
        <f t="shared" si="39"/>
        <v>30.84</v>
      </c>
      <c r="H1907">
        <f t="shared" si="40"/>
        <v>55.87</v>
      </c>
      <c r="I1907">
        <f t="shared" si="41"/>
        <v>40.14</v>
      </c>
      <c r="J1907">
        <f t="shared" si="42"/>
        <v>20.27</v>
      </c>
      <c r="K1907">
        <f t="shared" si="43"/>
        <v>26.05</v>
      </c>
      <c r="L1907">
        <f t="shared" si="44"/>
        <v>36.950000000000003</v>
      </c>
    </row>
    <row r="1908" spans="1:12">
      <c r="A1908" s="54">
        <v>42449</v>
      </c>
      <c r="B1908">
        <v>36.799999999999997</v>
      </c>
      <c r="D1908" s="205">
        <v>42449</v>
      </c>
      <c r="F1908">
        <f t="shared" si="38"/>
        <v>25.65</v>
      </c>
      <c r="G1908">
        <f t="shared" si="39"/>
        <v>30.67</v>
      </c>
      <c r="H1908">
        <f t="shared" si="40"/>
        <v>55.81</v>
      </c>
      <c r="I1908">
        <f t="shared" si="41"/>
        <v>40.06</v>
      </c>
      <c r="J1908">
        <f t="shared" si="42"/>
        <v>19.78</v>
      </c>
      <c r="K1908">
        <f t="shared" si="43"/>
        <v>26</v>
      </c>
      <c r="L1908">
        <f t="shared" si="44"/>
        <v>36.799999999999997</v>
      </c>
    </row>
    <row r="1909" spans="1:12">
      <c r="A1909" s="54">
        <v>42450</v>
      </c>
      <c r="B1909">
        <v>36.53</v>
      </c>
      <c r="D1909" s="205">
        <v>42450</v>
      </c>
      <c r="F1909">
        <f t="shared" si="38"/>
        <v>25.64</v>
      </c>
      <c r="G1909">
        <f t="shared" si="39"/>
        <v>30.37</v>
      </c>
      <c r="H1909">
        <f t="shared" si="40"/>
        <v>55.8</v>
      </c>
      <c r="I1909">
        <f t="shared" si="41"/>
        <v>40.1</v>
      </c>
      <c r="J1909">
        <f t="shared" si="42"/>
        <v>19.329999999999998</v>
      </c>
      <c r="K1909">
        <f t="shared" si="43"/>
        <v>25.85</v>
      </c>
      <c r="L1909">
        <f t="shared" si="44"/>
        <v>36.53</v>
      </c>
    </row>
    <row r="1910" spans="1:12">
      <c r="A1910" s="54">
        <v>42451</v>
      </c>
      <c r="B1910">
        <v>36.31</v>
      </c>
      <c r="D1910" s="205">
        <v>42451</v>
      </c>
      <c r="F1910">
        <f t="shared" si="38"/>
        <v>25.68</v>
      </c>
      <c r="G1910">
        <f t="shared" si="39"/>
        <v>30.12</v>
      </c>
      <c r="H1910">
        <f t="shared" si="40"/>
        <v>55.71</v>
      </c>
      <c r="I1910">
        <f t="shared" si="41"/>
        <v>40.25</v>
      </c>
      <c r="J1910">
        <f t="shared" si="42"/>
        <v>18.97</v>
      </c>
      <c r="K1910">
        <f t="shared" si="43"/>
        <v>25.76</v>
      </c>
      <c r="L1910">
        <f t="shared" si="44"/>
        <v>36.31</v>
      </c>
    </row>
    <row r="1911" spans="1:12">
      <c r="A1911" s="54">
        <v>42452</v>
      </c>
      <c r="B1911">
        <v>36.07</v>
      </c>
      <c r="D1911" s="205">
        <v>42452</v>
      </c>
      <c r="F1911">
        <f t="shared" si="38"/>
        <v>25.8</v>
      </c>
      <c r="G1911">
        <f t="shared" si="39"/>
        <v>29.95</v>
      </c>
      <c r="H1911">
        <f t="shared" si="40"/>
        <v>55.45</v>
      </c>
      <c r="I1911">
        <f t="shared" si="41"/>
        <v>40.26</v>
      </c>
      <c r="J1911">
        <f t="shared" si="42"/>
        <v>18.809999999999999</v>
      </c>
      <c r="K1911">
        <f t="shared" si="43"/>
        <v>25.68</v>
      </c>
      <c r="L1911">
        <f t="shared" si="44"/>
        <v>36.07</v>
      </c>
    </row>
    <row r="1912" spans="1:12">
      <c r="A1912" s="54">
        <v>42453</v>
      </c>
      <c r="B1912">
        <v>35.869999999999997</v>
      </c>
      <c r="D1912" s="205">
        <v>42453</v>
      </c>
      <c r="F1912">
        <f t="shared" si="38"/>
        <v>25.92</v>
      </c>
      <c r="G1912">
        <f t="shared" si="39"/>
        <v>29.85</v>
      </c>
      <c r="H1912">
        <f t="shared" si="40"/>
        <v>55.22</v>
      </c>
      <c r="I1912">
        <f t="shared" si="41"/>
        <v>40.47</v>
      </c>
      <c r="J1912">
        <f t="shared" si="42"/>
        <v>18.72</v>
      </c>
      <c r="K1912">
        <f t="shared" si="43"/>
        <v>25.72</v>
      </c>
      <c r="L1912">
        <f t="shared" si="44"/>
        <v>35.869999999999997</v>
      </c>
    </row>
    <row r="1913" spans="1:12">
      <c r="A1913" s="54">
        <v>42454</v>
      </c>
      <c r="B1913">
        <v>35.74</v>
      </c>
      <c r="D1913" s="205">
        <v>42454</v>
      </c>
      <c r="F1913">
        <f t="shared" si="38"/>
        <v>26.16</v>
      </c>
      <c r="G1913">
        <f t="shared" si="39"/>
        <v>29.86</v>
      </c>
      <c r="H1913">
        <f t="shared" si="40"/>
        <v>54.94</v>
      </c>
      <c r="I1913">
        <f t="shared" si="41"/>
        <v>40.42</v>
      </c>
      <c r="J1913">
        <f t="shared" si="42"/>
        <v>18.489999999999998</v>
      </c>
      <c r="K1913">
        <f t="shared" si="43"/>
        <v>25.74</v>
      </c>
      <c r="L1913">
        <f t="shared" si="44"/>
        <v>35.74</v>
      </c>
    </row>
    <row r="1914" spans="1:12">
      <c r="A1914" s="54">
        <v>42455</v>
      </c>
      <c r="B1914">
        <v>35.729999999999997</v>
      </c>
      <c r="D1914" s="205">
        <v>42455</v>
      </c>
      <c r="F1914">
        <f t="shared" si="38"/>
        <v>26.36</v>
      </c>
      <c r="G1914">
        <f t="shared" si="39"/>
        <v>29.93</v>
      </c>
      <c r="H1914">
        <f t="shared" si="40"/>
        <v>54.7</v>
      </c>
      <c r="I1914">
        <f t="shared" si="41"/>
        <v>40.340000000000003</v>
      </c>
      <c r="J1914">
        <f t="shared" si="42"/>
        <v>18.23</v>
      </c>
      <c r="K1914">
        <f t="shared" si="43"/>
        <v>25.64</v>
      </c>
      <c r="L1914">
        <f t="shared" si="44"/>
        <v>35.729999999999997</v>
      </c>
    </row>
    <row r="1915" spans="1:12">
      <c r="A1915" s="54">
        <v>42456</v>
      </c>
      <c r="B1915">
        <v>35.71</v>
      </c>
      <c r="D1915" s="205">
        <v>42456</v>
      </c>
      <c r="F1915">
        <f t="shared" si="38"/>
        <v>26.47</v>
      </c>
      <c r="G1915">
        <f t="shared" si="39"/>
        <v>29.95</v>
      </c>
      <c r="H1915">
        <f t="shared" si="40"/>
        <v>54.56</v>
      </c>
      <c r="I1915">
        <f t="shared" si="41"/>
        <v>40.32</v>
      </c>
      <c r="J1915">
        <f t="shared" si="42"/>
        <v>18.05</v>
      </c>
      <c r="K1915">
        <f t="shared" si="43"/>
        <v>25.6</v>
      </c>
      <c r="L1915">
        <f t="shared" si="44"/>
        <v>35.71</v>
      </c>
    </row>
    <row r="1916" spans="1:12">
      <c r="A1916" s="54">
        <v>42457</v>
      </c>
      <c r="B1916">
        <v>35.67</v>
      </c>
      <c r="D1916" s="205">
        <v>42457</v>
      </c>
      <c r="F1916">
        <f t="shared" si="38"/>
        <v>26.57</v>
      </c>
      <c r="G1916">
        <f t="shared" si="39"/>
        <v>29.97</v>
      </c>
      <c r="H1916">
        <f t="shared" si="40"/>
        <v>54.58</v>
      </c>
      <c r="I1916">
        <f t="shared" si="41"/>
        <v>40.46</v>
      </c>
      <c r="J1916">
        <f t="shared" si="42"/>
        <v>17.89</v>
      </c>
      <c r="K1916">
        <f t="shared" si="43"/>
        <v>25.61</v>
      </c>
      <c r="L1916">
        <f t="shared" si="44"/>
        <v>35.67</v>
      </c>
    </row>
    <row r="1917" spans="1:12">
      <c r="A1917" s="54">
        <v>42458</v>
      </c>
      <c r="B1917">
        <v>35.56</v>
      </c>
      <c r="D1917" s="205">
        <v>42458</v>
      </c>
      <c r="F1917">
        <f t="shared" si="38"/>
        <v>26.59</v>
      </c>
      <c r="G1917">
        <f t="shared" si="39"/>
        <v>30.13</v>
      </c>
      <c r="H1917">
        <f t="shared" si="40"/>
        <v>54.47</v>
      </c>
      <c r="I1917">
        <f t="shared" si="41"/>
        <v>40.659999999999997</v>
      </c>
      <c r="J1917">
        <f t="shared" si="42"/>
        <v>17.760000000000002</v>
      </c>
      <c r="K1917">
        <f t="shared" si="43"/>
        <v>25.69</v>
      </c>
      <c r="L1917">
        <f t="shared" si="44"/>
        <v>35.56</v>
      </c>
    </row>
    <row r="1918" spans="1:12">
      <c r="A1918" s="54">
        <v>42459</v>
      </c>
      <c r="B1918">
        <v>35.450000000000003</v>
      </c>
      <c r="D1918" s="205">
        <v>42459</v>
      </c>
      <c r="F1918">
        <f t="shared" si="38"/>
        <v>26.29</v>
      </c>
      <c r="G1918">
        <f t="shared" si="39"/>
        <v>30.06</v>
      </c>
      <c r="H1918">
        <f t="shared" si="40"/>
        <v>54.23</v>
      </c>
      <c r="I1918">
        <f t="shared" si="41"/>
        <v>40.44</v>
      </c>
      <c r="J1918">
        <f t="shared" si="42"/>
        <v>18.37</v>
      </c>
      <c r="K1918">
        <f t="shared" si="43"/>
        <v>25.69</v>
      </c>
      <c r="L1918">
        <f t="shared" si="44"/>
        <v>35.450000000000003</v>
      </c>
    </row>
    <row r="1919" spans="1:12">
      <c r="A1919" s="54">
        <v>42460</v>
      </c>
      <c r="B1919">
        <v>35.159999999999997</v>
      </c>
      <c r="D1919" s="205">
        <v>42460</v>
      </c>
      <c r="H1919">
        <f t="shared" si="40"/>
        <v>53.91</v>
      </c>
      <c r="L1919">
        <f t="shared" si="44"/>
        <v>35.159999999999997</v>
      </c>
    </row>
    <row r="1920" spans="1:12">
      <c r="A1920" s="54">
        <v>42461</v>
      </c>
      <c r="B1920">
        <v>34.880000000000003</v>
      </c>
    </row>
    <row r="1921" spans="1:2">
      <c r="A1921" s="54">
        <v>42462</v>
      </c>
      <c r="B1921">
        <v>35.01</v>
      </c>
    </row>
    <row r="1922" spans="1:2">
      <c r="A1922" s="54">
        <v>42463</v>
      </c>
      <c r="B1922">
        <v>35.229999999999997</v>
      </c>
    </row>
    <row r="1923" spans="1:2">
      <c r="A1923" s="54">
        <v>42464</v>
      </c>
      <c r="B1923">
        <v>35.380000000000003</v>
      </c>
    </row>
    <row r="1924" spans="1:2">
      <c r="A1924" s="54">
        <v>42465</v>
      </c>
      <c r="B1924">
        <v>34.4</v>
      </c>
    </row>
    <row r="1925" spans="1:2">
      <c r="A1925" s="54">
        <v>42466</v>
      </c>
      <c r="B1925">
        <v>34.520000000000003</v>
      </c>
    </row>
    <row r="1926" spans="1:2">
      <c r="A1926" s="54">
        <v>42467</v>
      </c>
      <c r="B1926">
        <v>34.81</v>
      </c>
    </row>
    <row r="1927" spans="1:2">
      <c r="A1927" s="54">
        <v>42468</v>
      </c>
      <c r="B1927">
        <v>34.880000000000003</v>
      </c>
    </row>
    <row r="1928" spans="1:2">
      <c r="A1928" s="54">
        <v>42469</v>
      </c>
      <c r="B1928">
        <v>35.03</v>
      </c>
    </row>
    <row r="1929" spans="1:2">
      <c r="A1929" s="54">
        <v>42470</v>
      </c>
      <c r="B1929">
        <v>35.24</v>
      </c>
    </row>
    <row r="1930" spans="1:2">
      <c r="A1930" s="54">
        <v>42471</v>
      </c>
      <c r="B1930">
        <v>35.4</v>
      </c>
    </row>
    <row r="1931" spans="1:2">
      <c r="A1931" s="54">
        <v>42472</v>
      </c>
      <c r="B1931">
        <v>35.5</v>
      </c>
    </row>
    <row r="1932" spans="1:2">
      <c r="A1932" s="54">
        <v>42473</v>
      </c>
      <c r="B1932">
        <v>35.630000000000003</v>
      </c>
    </row>
    <row r="1933" spans="1:2">
      <c r="A1933" s="54">
        <v>42474</v>
      </c>
      <c r="B1933">
        <v>35.75</v>
      </c>
    </row>
    <row r="1934" spans="1:2">
      <c r="A1934" s="54">
        <v>42475</v>
      </c>
      <c r="B1934">
        <v>36.840000000000003</v>
      </c>
    </row>
    <row r="1935" spans="1:2">
      <c r="A1935" s="54">
        <v>42476</v>
      </c>
      <c r="B1935">
        <v>37.04</v>
      </c>
    </row>
    <row r="1936" spans="1:2">
      <c r="A1936" s="54">
        <v>42477</v>
      </c>
      <c r="B1936">
        <v>37.21</v>
      </c>
    </row>
    <row r="1937" spans="1:2">
      <c r="A1937" s="54">
        <v>42478</v>
      </c>
      <c r="B1937">
        <v>37.31</v>
      </c>
    </row>
    <row r="1938" spans="1:2">
      <c r="A1938" s="54">
        <v>42479</v>
      </c>
      <c r="B1938">
        <v>37.46</v>
      </c>
    </row>
    <row r="1939" spans="1:2">
      <c r="A1939" s="54">
        <v>42480</v>
      </c>
      <c r="B1939">
        <v>37.61</v>
      </c>
    </row>
    <row r="1940" spans="1:2">
      <c r="A1940" s="54">
        <v>42481</v>
      </c>
      <c r="B1940">
        <v>37.78</v>
      </c>
    </row>
    <row r="1941" spans="1:2">
      <c r="A1941" s="54">
        <v>42482</v>
      </c>
      <c r="B1941">
        <v>37.96</v>
      </c>
    </row>
    <row r="1942" spans="1:2">
      <c r="A1942" s="54">
        <v>42483</v>
      </c>
      <c r="B1942">
        <v>38.15</v>
      </c>
    </row>
    <row r="1943" spans="1:2">
      <c r="A1943" s="54">
        <v>42484</v>
      </c>
      <c r="B1943">
        <v>38.31</v>
      </c>
    </row>
    <row r="1944" spans="1:2">
      <c r="A1944" s="54">
        <v>42485</v>
      </c>
      <c r="B1944">
        <v>38.340000000000003</v>
      </c>
    </row>
    <row r="1945" spans="1:2">
      <c r="A1945" s="54">
        <v>42486</v>
      </c>
      <c r="B1945">
        <v>38.28</v>
      </c>
    </row>
    <row r="1946" spans="1:2">
      <c r="A1946" s="54">
        <v>42487</v>
      </c>
      <c r="B1946">
        <v>38.200000000000003</v>
      </c>
    </row>
    <row r="1947" spans="1:2">
      <c r="A1947" s="54">
        <v>42488</v>
      </c>
      <c r="B1947">
        <v>38.14</v>
      </c>
    </row>
    <row r="1948" spans="1:2">
      <c r="A1948" s="54">
        <v>42489</v>
      </c>
      <c r="B1948">
        <v>38.14</v>
      </c>
    </row>
    <row r="1949" spans="1:2">
      <c r="A1949" s="54">
        <v>42490</v>
      </c>
      <c r="B1949">
        <v>38.29</v>
      </c>
    </row>
    <row r="1950" spans="1:2">
      <c r="A1950" s="54">
        <v>42491</v>
      </c>
      <c r="B1950">
        <v>38.46</v>
      </c>
    </row>
    <row r="1951" spans="1:2">
      <c r="A1951" s="54">
        <v>42492</v>
      </c>
      <c r="B1951">
        <v>38.64</v>
      </c>
    </row>
    <row r="1952" spans="1:2">
      <c r="A1952" s="54">
        <v>42493</v>
      </c>
      <c r="B1952">
        <v>38.880000000000003</v>
      </c>
    </row>
    <row r="1953" spans="1:2">
      <c r="A1953" s="54">
        <v>42494</v>
      </c>
      <c r="B1953">
        <v>39.24</v>
      </c>
    </row>
    <row r="1954" spans="1:2">
      <c r="A1954" s="54">
        <v>42495</v>
      </c>
      <c r="B1954">
        <v>39.5</v>
      </c>
    </row>
    <row r="1955" spans="1:2">
      <c r="A1955" s="54">
        <v>42496</v>
      </c>
      <c r="B1955">
        <v>39.86</v>
      </c>
    </row>
    <row r="1956" spans="1:2">
      <c r="A1956" s="54">
        <v>42497</v>
      </c>
      <c r="B1956">
        <v>40.299999999999997</v>
      </c>
    </row>
    <row r="1957" spans="1:2">
      <c r="A1957" s="54">
        <v>42498</v>
      </c>
      <c r="B1957">
        <v>40.74</v>
      </c>
    </row>
    <row r="1958" spans="1:2">
      <c r="A1958" s="54">
        <v>42499</v>
      </c>
      <c r="B1958">
        <v>41.12</v>
      </c>
    </row>
    <row r="1959" spans="1:2">
      <c r="A1959" s="54">
        <v>42500</v>
      </c>
      <c r="B1959">
        <v>41.5</v>
      </c>
    </row>
    <row r="1960" spans="1:2">
      <c r="A1960" s="54">
        <v>42501</v>
      </c>
      <c r="B1960">
        <v>41.87</v>
      </c>
    </row>
    <row r="1961" spans="1:2">
      <c r="A1961" s="54">
        <v>42502</v>
      </c>
      <c r="B1961">
        <v>42.22</v>
      </c>
    </row>
    <row r="1962" spans="1:2">
      <c r="A1962" s="54">
        <v>42503</v>
      </c>
      <c r="B1962">
        <v>42.6</v>
      </c>
    </row>
    <row r="1963" spans="1:2">
      <c r="A1963" s="54">
        <v>42504</v>
      </c>
      <c r="B1963">
        <v>43</v>
      </c>
    </row>
    <row r="1964" spans="1:2">
      <c r="A1964" s="54">
        <v>42505</v>
      </c>
      <c r="B1964">
        <v>43.36</v>
      </c>
    </row>
    <row r="1965" spans="1:2">
      <c r="A1965" s="54">
        <v>42506</v>
      </c>
      <c r="B1965">
        <v>43.67</v>
      </c>
    </row>
    <row r="1966" spans="1:2">
      <c r="A1966" s="54">
        <v>42507</v>
      </c>
      <c r="B1966">
        <v>43.93</v>
      </c>
    </row>
    <row r="1967" spans="1:2">
      <c r="A1967" s="54">
        <v>42508</v>
      </c>
      <c r="B1967">
        <v>44.23</v>
      </c>
    </row>
    <row r="1968" spans="1:2">
      <c r="A1968" s="54">
        <v>42509</v>
      </c>
      <c r="B1968">
        <v>44.53</v>
      </c>
    </row>
    <row r="1969" spans="1:2">
      <c r="A1969" s="54">
        <v>42510</v>
      </c>
      <c r="B1969">
        <v>44.89</v>
      </c>
    </row>
    <row r="1970" spans="1:2">
      <c r="A1970" s="54">
        <v>42511</v>
      </c>
      <c r="B1970">
        <v>45.33</v>
      </c>
    </row>
    <row r="1971" spans="1:2">
      <c r="A1971" s="54">
        <v>42512</v>
      </c>
      <c r="B1971">
        <v>45.78</v>
      </c>
    </row>
    <row r="1972" spans="1:2">
      <c r="A1972" s="54">
        <v>42513</v>
      </c>
      <c r="B1972">
        <v>46.13</v>
      </c>
    </row>
    <row r="1973" spans="1:2">
      <c r="A1973" s="54">
        <v>42514</v>
      </c>
      <c r="B1973">
        <v>46.43</v>
      </c>
    </row>
    <row r="1974" spans="1:2">
      <c r="A1974" s="54">
        <v>42515</v>
      </c>
      <c r="B1974">
        <v>46.75</v>
      </c>
    </row>
    <row r="1975" spans="1:2">
      <c r="A1975" s="54">
        <v>42516</v>
      </c>
      <c r="B1975">
        <v>47.11</v>
      </c>
    </row>
    <row r="1976" spans="1:2">
      <c r="A1976" s="54">
        <v>42517</v>
      </c>
      <c r="B1976">
        <v>47.46</v>
      </c>
    </row>
    <row r="1977" spans="1:2">
      <c r="A1977" s="54">
        <v>42518</v>
      </c>
      <c r="B1977">
        <v>47.84</v>
      </c>
    </row>
    <row r="1978" spans="1:2">
      <c r="A1978" s="54">
        <v>42519</v>
      </c>
      <c r="B1978">
        <v>48.22</v>
      </c>
    </row>
    <row r="1979" spans="1:2">
      <c r="A1979" s="54">
        <v>42520</v>
      </c>
      <c r="B1979">
        <v>47.91</v>
      </c>
    </row>
    <row r="1980" spans="1:2">
      <c r="A1980" s="54">
        <v>42521</v>
      </c>
      <c r="B1980">
        <v>48.32</v>
      </c>
    </row>
    <row r="1981" spans="1:2">
      <c r="A1981" s="54">
        <v>42522</v>
      </c>
      <c r="B1981">
        <v>48.98</v>
      </c>
    </row>
    <row r="1982" spans="1:2">
      <c r="A1982" s="54">
        <v>42523</v>
      </c>
      <c r="B1982">
        <v>49.21</v>
      </c>
    </row>
    <row r="1983" spans="1:2">
      <c r="A1983" s="54">
        <v>42524</v>
      </c>
      <c r="B1983">
        <v>49.48</v>
      </c>
    </row>
    <row r="1984" spans="1:2">
      <c r="A1984" s="54">
        <v>42525</v>
      </c>
      <c r="B1984">
        <v>49.84</v>
      </c>
    </row>
    <row r="1985" spans="1:2">
      <c r="A1985" s="54">
        <v>42526</v>
      </c>
      <c r="B1985">
        <v>50.21</v>
      </c>
    </row>
    <row r="1986" spans="1:2">
      <c r="A1986" s="54">
        <v>42527</v>
      </c>
      <c r="B1986">
        <v>50.51</v>
      </c>
    </row>
    <row r="1987" spans="1:2">
      <c r="A1987" s="54">
        <v>42528</v>
      </c>
      <c r="B1987">
        <v>50.8</v>
      </c>
    </row>
    <row r="1988" spans="1:2">
      <c r="A1988" s="54">
        <v>42529</v>
      </c>
      <c r="B1988">
        <v>51.28</v>
      </c>
    </row>
    <row r="1989" spans="1:2">
      <c r="A1989" s="54">
        <v>42530</v>
      </c>
      <c r="B1989">
        <v>51.41</v>
      </c>
    </row>
    <row r="1990" spans="1:2">
      <c r="A1990" s="54">
        <v>42531</v>
      </c>
      <c r="B1990">
        <v>51.74</v>
      </c>
    </row>
    <row r="1991" spans="1:2">
      <c r="A1991" s="54">
        <v>42532</v>
      </c>
      <c r="B1991">
        <v>52.16</v>
      </c>
    </row>
    <row r="1992" spans="1:2">
      <c r="A1992" s="54">
        <v>42533</v>
      </c>
      <c r="B1992">
        <v>52.58</v>
      </c>
    </row>
    <row r="1993" spans="1:2">
      <c r="A1993" s="54">
        <v>42534</v>
      </c>
      <c r="B1993">
        <v>52.95</v>
      </c>
    </row>
    <row r="1994" spans="1:2">
      <c r="A1994" s="54">
        <v>42535</v>
      </c>
      <c r="B1994">
        <v>53.28</v>
      </c>
    </row>
    <row r="1995" spans="1:2">
      <c r="A1995" s="54">
        <v>42536</v>
      </c>
      <c r="B1995">
        <v>53.64</v>
      </c>
    </row>
    <row r="1996" spans="1:2">
      <c r="A1996" s="54">
        <v>42537</v>
      </c>
      <c r="B1996">
        <v>53.98</v>
      </c>
    </row>
    <row r="1997" spans="1:2">
      <c r="A1997" s="54">
        <v>42538</v>
      </c>
      <c r="B1997">
        <v>54.38</v>
      </c>
    </row>
    <row r="1998" spans="1:2">
      <c r="A1998" s="54">
        <v>42539</v>
      </c>
      <c r="B1998">
        <v>54.89</v>
      </c>
    </row>
    <row r="1999" spans="1:2">
      <c r="A1999" s="54">
        <v>42540</v>
      </c>
      <c r="B1999">
        <v>55.3</v>
      </c>
    </row>
    <row r="2000" spans="1:2">
      <c r="A2000" s="54">
        <v>42541</v>
      </c>
      <c r="B2000">
        <v>55.73</v>
      </c>
    </row>
    <row r="2001" spans="1:2">
      <c r="A2001" s="54">
        <v>42542</v>
      </c>
      <c r="B2001">
        <v>56.17</v>
      </c>
    </row>
    <row r="2002" spans="1:2">
      <c r="A2002" s="54">
        <v>42543</v>
      </c>
      <c r="B2002">
        <v>56.57</v>
      </c>
    </row>
    <row r="2003" spans="1:2">
      <c r="A2003" s="54">
        <v>42544</v>
      </c>
      <c r="B2003">
        <v>56.97</v>
      </c>
    </row>
    <row r="2004" spans="1:2">
      <c r="A2004" s="54">
        <v>42545</v>
      </c>
      <c r="B2004">
        <v>57.39</v>
      </c>
    </row>
    <row r="2005" spans="1:2">
      <c r="A2005" s="54">
        <v>42546</v>
      </c>
      <c r="B2005">
        <v>57.88</v>
      </c>
    </row>
    <row r="2006" spans="1:2">
      <c r="A2006" s="54">
        <v>42547</v>
      </c>
      <c r="B2006">
        <v>58.36</v>
      </c>
    </row>
    <row r="2007" spans="1:2">
      <c r="A2007" s="54">
        <v>42548</v>
      </c>
      <c r="B2007">
        <v>58.76</v>
      </c>
    </row>
    <row r="2008" spans="1:2">
      <c r="A2008" s="54">
        <v>42549</v>
      </c>
      <c r="B2008">
        <v>59.11</v>
      </c>
    </row>
    <row r="2009" spans="1:2">
      <c r="A2009" s="54">
        <v>42550</v>
      </c>
      <c r="B2009">
        <v>59.46</v>
      </c>
    </row>
    <row r="2010" spans="1:2">
      <c r="A2010" s="54">
        <v>42551</v>
      </c>
      <c r="B2010">
        <v>59.8</v>
      </c>
    </row>
    <row r="2011" spans="1:2">
      <c r="A2011" s="54">
        <v>42552</v>
      </c>
      <c r="B2011">
        <v>60.14</v>
      </c>
    </row>
    <row r="2012" spans="1:2">
      <c r="A2012" s="54">
        <v>42553</v>
      </c>
      <c r="B2012">
        <v>60.63</v>
      </c>
    </row>
    <row r="2013" spans="1:2">
      <c r="A2013" s="54">
        <v>42554</v>
      </c>
      <c r="B2013">
        <v>61.1</v>
      </c>
    </row>
    <row r="2014" spans="1:2">
      <c r="A2014" s="54">
        <v>42555</v>
      </c>
      <c r="B2014">
        <v>61.58</v>
      </c>
    </row>
    <row r="2015" spans="1:2">
      <c r="A2015" s="54">
        <v>42556</v>
      </c>
      <c r="B2015">
        <v>61.98</v>
      </c>
    </row>
    <row r="2016" spans="1:2">
      <c r="A2016" s="54">
        <v>42557</v>
      </c>
      <c r="B2016">
        <v>62.35</v>
      </c>
    </row>
    <row r="2017" spans="1:2">
      <c r="A2017" s="54">
        <v>42558</v>
      </c>
      <c r="B2017">
        <v>62.72</v>
      </c>
    </row>
    <row r="2018" spans="1:2">
      <c r="A2018" s="54">
        <v>42559</v>
      </c>
      <c r="B2018">
        <v>63.14</v>
      </c>
    </row>
    <row r="2019" spans="1:2">
      <c r="A2019" s="54">
        <v>42560</v>
      </c>
      <c r="B2019">
        <v>63.65</v>
      </c>
    </row>
    <row r="2020" spans="1:2">
      <c r="A2020" s="54">
        <v>42561</v>
      </c>
      <c r="B2020">
        <v>64.150000000000006</v>
      </c>
    </row>
    <row r="2021" spans="1:2">
      <c r="A2021" s="54">
        <v>42562</v>
      </c>
      <c r="B2021">
        <v>64.48</v>
      </c>
    </row>
    <row r="2022" spans="1:2">
      <c r="A2022" s="54">
        <v>42563</v>
      </c>
      <c r="B2022">
        <v>64.849999999999994</v>
      </c>
    </row>
    <row r="2023" spans="1:2">
      <c r="A2023" s="54">
        <v>42564</v>
      </c>
      <c r="B2023">
        <v>65.23</v>
      </c>
    </row>
    <row r="2024" spans="1:2">
      <c r="A2024" s="54">
        <v>42565</v>
      </c>
      <c r="B2024">
        <v>65.63</v>
      </c>
    </row>
    <row r="2025" spans="1:2">
      <c r="A2025" s="54">
        <v>42566</v>
      </c>
      <c r="B2025">
        <v>66.08</v>
      </c>
    </row>
    <row r="2026" spans="1:2">
      <c r="A2026" s="54">
        <v>42567</v>
      </c>
      <c r="B2026">
        <v>66.569999999999993</v>
      </c>
    </row>
    <row r="2027" spans="1:2">
      <c r="A2027" s="54">
        <v>42568</v>
      </c>
      <c r="B2027">
        <v>67.08</v>
      </c>
    </row>
    <row r="2028" spans="1:2">
      <c r="A2028" s="54">
        <v>42569</v>
      </c>
      <c r="B2028">
        <v>67.489999999999995</v>
      </c>
    </row>
    <row r="2029" spans="1:2">
      <c r="A2029" s="54">
        <v>42570</v>
      </c>
      <c r="B2029">
        <v>67.92</v>
      </c>
    </row>
    <row r="2030" spans="1:2">
      <c r="A2030" s="54">
        <v>42571</v>
      </c>
      <c r="B2030">
        <v>68.319999999999993</v>
      </c>
    </row>
    <row r="2031" spans="1:2">
      <c r="A2031" s="54">
        <v>42572</v>
      </c>
      <c r="B2031">
        <v>68.7</v>
      </c>
    </row>
    <row r="2032" spans="1:2">
      <c r="A2032" s="54">
        <v>42573</v>
      </c>
      <c r="B2032">
        <v>69.12</v>
      </c>
    </row>
    <row r="2033" spans="1:2">
      <c r="A2033" s="54">
        <v>42574</v>
      </c>
      <c r="B2033">
        <v>69.62</v>
      </c>
    </row>
    <row r="2034" spans="1:2">
      <c r="A2034" s="54">
        <v>42575</v>
      </c>
      <c r="B2034">
        <v>70.099999999999994</v>
      </c>
    </row>
    <row r="2035" spans="1:2">
      <c r="A2035" s="54">
        <v>42576</v>
      </c>
      <c r="B2035">
        <v>70.489999999999995</v>
      </c>
    </row>
    <row r="2036" spans="1:2">
      <c r="A2036" s="54">
        <v>42577</v>
      </c>
      <c r="B2036">
        <v>70.84</v>
      </c>
    </row>
    <row r="2037" spans="1:2">
      <c r="A2037" s="54">
        <v>42578</v>
      </c>
      <c r="B2037">
        <v>71.209999999999994</v>
      </c>
    </row>
    <row r="2038" spans="1:2">
      <c r="A2038" s="54">
        <v>42579</v>
      </c>
      <c r="B2038">
        <v>71.56</v>
      </c>
    </row>
    <row r="2039" spans="1:2">
      <c r="A2039" s="54">
        <v>42580</v>
      </c>
      <c r="B2039">
        <v>71.95</v>
      </c>
    </row>
    <row r="2040" spans="1:2">
      <c r="A2040" s="54">
        <v>42581</v>
      </c>
      <c r="B2040">
        <v>72.39</v>
      </c>
    </row>
    <row r="2041" spans="1:2">
      <c r="A2041" s="54">
        <v>42582</v>
      </c>
      <c r="B2041">
        <v>72.89</v>
      </c>
    </row>
    <row r="2042" spans="1:2">
      <c r="A2042" s="54">
        <v>42583</v>
      </c>
      <c r="B2042">
        <v>73.19</v>
      </c>
    </row>
    <row r="2043" spans="1:2">
      <c r="A2043" s="54">
        <v>42584</v>
      </c>
      <c r="B2043">
        <v>73.55</v>
      </c>
    </row>
    <row r="2044" spans="1:2">
      <c r="A2044" s="54">
        <v>42585</v>
      </c>
      <c r="B2044">
        <v>73.95</v>
      </c>
    </row>
    <row r="2045" spans="1:2">
      <c r="A2045" s="54">
        <v>42586</v>
      </c>
      <c r="B2045">
        <v>74.319999999999993</v>
      </c>
    </row>
    <row r="2046" spans="1:2">
      <c r="A2046" s="54">
        <v>42587</v>
      </c>
      <c r="B2046">
        <v>74.7</v>
      </c>
    </row>
    <row r="2047" spans="1:2">
      <c r="A2047" s="54">
        <v>42588</v>
      </c>
      <c r="B2047">
        <v>75.13</v>
      </c>
    </row>
    <row r="2048" spans="1:2">
      <c r="A2048" s="54">
        <v>42589</v>
      </c>
      <c r="B2048">
        <v>75.59</v>
      </c>
    </row>
    <row r="2049" spans="1:2">
      <c r="A2049" s="54">
        <v>42590</v>
      </c>
      <c r="B2049">
        <v>76.02</v>
      </c>
    </row>
    <row r="2050" spans="1:2">
      <c r="A2050" s="54">
        <v>42591</v>
      </c>
      <c r="B2050">
        <v>76.319999999999993</v>
      </c>
    </row>
    <row r="2051" spans="1:2">
      <c r="A2051" s="54">
        <v>42592</v>
      </c>
      <c r="B2051">
        <v>76.61</v>
      </c>
    </row>
    <row r="2052" spans="1:2">
      <c r="A2052" s="54">
        <v>42593</v>
      </c>
      <c r="B2052">
        <v>76.92</v>
      </c>
    </row>
    <row r="2053" spans="1:2">
      <c r="A2053" s="54">
        <v>42594</v>
      </c>
      <c r="B2053">
        <v>77.27</v>
      </c>
    </row>
    <row r="2054" spans="1:2">
      <c r="A2054" s="54">
        <v>42595</v>
      </c>
      <c r="B2054">
        <v>77.67</v>
      </c>
    </row>
    <row r="2055" spans="1:2">
      <c r="A2055" s="54">
        <v>42596</v>
      </c>
      <c r="B2055">
        <v>78.06</v>
      </c>
    </row>
    <row r="2056" spans="1:2">
      <c r="A2056" s="54">
        <v>42597</v>
      </c>
      <c r="B2056">
        <v>78.400000000000006</v>
      </c>
    </row>
    <row r="2057" spans="1:2">
      <c r="A2057" s="54">
        <v>42598</v>
      </c>
      <c r="B2057">
        <v>78.680000000000007</v>
      </c>
    </row>
    <row r="2058" spans="1:2">
      <c r="A2058" s="54">
        <v>42599</v>
      </c>
      <c r="B2058">
        <v>78.959999999999994</v>
      </c>
    </row>
    <row r="2059" spans="1:2">
      <c r="A2059" s="54">
        <v>42600</v>
      </c>
      <c r="B2059">
        <v>79.260000000000005</v>
      </c>
    </row>
    <row r="2060" spans="1:2">
      <c r="A2060" s="54">
        <v>42601</v>
      </c>
      <c r="B2060">
        <v>79.64</v>
      </c>
    </row>
    <row r="2061" spans="1:2">
      <c r="A2061" s="54">
        <v>42602</v>
      </c>
      <c r="B2061">
        <v>80.040000000000006</v>
      </c>
    </row>
    <row r="2062" spans="1:2">
      <c r="A2062" s="54">
        <v>42603</v>
      </c>
      <c r="B2062">
        <v>80.400000000000006</v>
      </c>
    </row>
    <row r="2063" spans="1:2">
      <c r="A2063" s="54">
        <v>42604</v>
      </c>
      <c r="B2063">
        <v>80.69</v>
      </c>
    </row>
    <row r="2064" spans="1:2">
      <c r="A2064" s="54">
        <v>42605</v>
      </c>
      <c r="B2064">
        <v>80.94</v>
      </c>
    </row>
    <row r="2065" spans="1:2">
      <c r="A2065" s="54">
        <v>42606</v>
      </c>
      <c r="B2065">
        <v>81.180000000000007</v>
      </c>
    </row>
    <row r="2066" spans="1:2">
      <c r="A2066" s="54">
        <v>42607</v>
      </c>
      <c r="B2066">
        <v>81.39</v>
      </c>
    </row>
    <row r="2067" spans="1:2">
      <c r="A2067" s="54">
        <v>42608</v>
      </c>
      <c r="B2067">
        <v>81.66</v>
      </c>
    </row>
    <row r="2068" spans="1:2">
      <c r="A2068" s="54">
        <v>42609</v>
      </c>
      <c r="B2068">
        <v>81.94</v>
      </c>
    </row>
    <row r="2069" spans="1:2">
      <c r="A2069" s="54">
        <v>42610</v>
      </c>
      <c r="B2069">
        <v>82.28</v>
      </c>
    </row>
    <row r="2070" spans="1:2">
      <c r="A2070" s="54">
        <v>42611</v>
      </c>
      <c r="B2070">
        <v>82.51</v>
      </c>
    </row>
    <row r="2071" spans="1:2">
      <c r="A2071" s="54">
        <v>42612</v>
      </c>
      <c r="B2071">
        <v>82.72</v>
      </c>
    </row>
    <row r="2072" spans="1:2">
      <c r="A2072" s="54">
        <v>42613</v>
      </c>
      <c r="B2072">
        <v>82.91</v>
      </c>
    </row>
    <row r="2073" spans="1:2">
      <c r="A2073" s="54">
        <v>42614</v>
      </c>
      <c r="B2073">
        <v>83.02</v>
      </c>
    </row>
    <row r="2074" spans="1:2">
      <c r="A2074" s="54">
        <v>42615</v>
      </c>
      <c r="B2074">
        <v>83.2</v>
      </c>
    </row>
    <row r="2075" spans="1:2">
      <c r="A2075" s="54">
        <v>42616</v>
      </c>
      <c r="B2075">
        <v>83.5</v>
      </c>
    </row>
    <row r="2076" spans="1:2">
      <c r="A2076" s="54">
        <v>42617</v>
      </c>
      <c r="B2076">
        <v>83.82</v>
      </c>
    </row>
    <row r="2077" spans="1:2">
      <c r="A2077" s="54">
        <v>42618</v>
      </c>
      <c r="B2077">
        <v>84.05</v>
      </c>
    </row>
    <row r="2078" spans="1:2">
      <c r="A2078" s="54">
        <v>42619</v>
      </c>
      <c r="B2078">
        <v>84.23</v>
      </c>
    </row>
    <row r="2079" spans="1:2">
      <c r="A2079" s="54">
        <v>42620</v>
      </c>
      <c r="B2079">
        <v>84.36</v>
      </c>
    </row>
    <row r="2080" spans="1:2">
      <c r="A2080" s="54">
        <v>42621</v>
      </c>
      <c r="B2080">
        <v>84.61</v>
      </c>
    </row>
    <row r="2081" spans="1:2">
      <c r="A2081" s="54">
        <v>42622</v>
      </c>
      <c r="B2081">
        <v>84.8</v>
      </c>
    </row>
    <row r="2082" spans="1:2">
      <c r="A2082" s="54">
        <v>42623</v>
      </c>
      <c r="B2082">
        <v>85.07</v>
      </c>
    </row>
    <row r="2083" spans="1:2">
      <c r="A2083" s="54">
        <v>42624</v>
      </c>
      <c r="B2083">
        <v>85.36</v>
      </c>
    </row>
    <row r="2084" spans="1:2">
      <c r="A2084" s="54">
        <v>42625</v>
      </c>
      <c r="B2084">
        <v>85.58</v>
      </c>
    </row>
    <row r="2085" spans="1:2">
      <c r="A2085" s="54">
        <v>42626</v>
      </c>
      <c r="B2085">
        <v>85.77</v>
      </c>
    </row>
    <row r="2086" spans="1:2">
      <c r="A2086" s="54">
        <v>42627</v>
      </c>
      <c r="B2086">
        <v>85.94</v>
      </c>
    </row>
    <row r="2087" spans="1:2">
      <c r="A2087" s="54">
        <v>42628</v>
      </c>
      <c r="B2087">
        <v>86.12</v>
      </c>
    </row>
    <row r="2088" spans="1:2">
      <c r="A2088" s="54">
        <v>42629</v>
      </c>
      <c r="B2088">
        <v>86.3</v>
      </c>
    </row>
    <row r="2089" spans="1:2">
      <c r="A2089" s="54">
        <v>42630</v>
      </c>
      <c r="B2089">
        <v>86.56</v>
      </c>
    </row>
    <row r="2090" spans="1:2">
      <c r="A2090" s="54">
        <v>42631</v>
      </c>
      <c r="B2090">
        <v>86.83</v>
      </c>
    </row>
    <row r="2091" spans="1:2">
      <c r="A2091" s="54">
        <v>42632</v>
      </c>
      <c r="B2091">
        <v>87</v>
      </c>
    </row>
    <row r="2092" spans="1:2">
      <c r="A2092" s="54">
        <v>42633</v>
      </c>
      <c r="B2092">
        <v>87.16</v>
      </c>
    </row>
    <row r="2093" spans="1:2">
      <c r="A2093" s="54">
        <v>42634</v>
      </c>
      <c r="B2093">
        <v>87.37</v>
      </c>
    </row>
    <row r="2094" spans="1:2">
      <c r="A2094" s="54">
        <v>42635</v>
      </c>
      <c r="B2094">
        <v>88.17</v>
      </c>
    </row>
    <row r="2095" spans="1:2">
      <c r="A2095" s="54">
        <v>42636</v>
      </c>
      <c r="B2095">
        <v>88.38</v>
      </c>
    </row>
    <row r="2096" spans="1:2">
      <c r="A2096" s="54">
        <v>42637</v>
      </c>
      <c r="B2096">
        <v>88.67</v>
      </c>
    </row>
    <row r="2097" spans="1:2">
      <c r="A2097" s="54">
        <v>42638</v>
      </c>
      <c r="B2097">
        <v>88.96</v>
      </c>
    </row>
    <row r="2098" spans="1:2">
      <c r="A2098" s="54">
        <v>42639</v>
      </c>
      <c r="B2098">
        <v>89.11</v>
      </c>
    </row>
    <row r="2099" spans="1:2">
      <c r="A2099" s="54">
        <v>42640</v>
      </c>
      <c r="B2099">
        <v>89.27</v>
      </c>
    </row>
    <row r="2100" spans="1:2">
      <c r="A2100" s="54">
        <v>42641</v>
      </c>
      <c r="B2100">
        <v>89.48</v>
      </c>
    </row>
    <row r="2101" spans="1:2">
      <c r="A2101" s="54">
        <v>42642</v>
      </c>
      <c r="B2101">
        <v>89.64</v>
      </c>
    </row>
    <row r="2102" spans="1:2">
      <c r="A2102" s="54">
        <v>42643</v>
      </c>
      <c r="B2102">
        <v>89.78</v>
      </c>
    </row>
    <row r="2103" spans="1:2">
      <c r="A2103" s="54">
        <v>42644</v>
      </c>
      <c r="B2103">
        <v>89.89</v>
      </c>
    </row>
    <row r="2104" spans="1:2">
      <c r="A2104" s="54">
        <v>42645</v>
      </c>
      <c r="B2104">
        <v>90.08</v>
      </c>
    </row>
    <row r="2105" spans="1:2">
      <c r="A2105" s="54">
        <v>42646</v>
      </c>
      <c r="B2105">
        <v>90.2</v>
      </c>
    </row>
    <row r="2106" spans="1:2">
      <c r="A2106" s="54">
        <v>42647</v>
      </c>
      <c r="B2106">
        <v>90.32</v>
      </c>
    </row>
    <row r="2107" spans="1:2">
      <c r="A2107" s="54">
        <v>42648</v>
      </c>
      <c r="B2107">
        <v>90.44</v>
      </c>
    </row>
    <row r="2108" spans="1:2">
      <c r="A2108" s="54">
        <v>42649</v>
      </c>
      <c r="B2108">
        <v>90.47</v>
      </c>
    </row>
    <row r="2109" spans="1:2">
      <c r="A2109" s="54">
        <v>42650</v>
      </c>
      <c r="B2109">
        <v>90.46</v>
      </c>
    </row>
    <row r="2110" spans="1:2">
      <c r="A2110" s="54">
        <v>42651</v>
      </c>
      <c r="B2110">
        <v>90.54</v>
      </c>
    </row>
    <row r="2111" spans="1:2">
      <c r="A2111" s="54">
        <v>42652</v>
      </c>
      <c r="B2111">
        <v>90.63</v>
      </c>
    </row>
    <row r="2112" spans="1:2">
      <c r="A2112" s="54">
        <v>42653</v>
      </c>
      <c r="B2112">
        <v>90.61</v>
      </c>
    </row>
    <row r="2113" spans="1:2">
      <c r="A2113" s="54">
        <v>42654</v>
      </c>
      <c r="B2113">
        <v>90.51</v>
      </c>
    </row>
    <row r="2114" spans="1:2">
      <c r="A2114" s="54">
        <v>42655</v>
      </c>
      <c r="B2114">
        <v>90.41</v>
      </c>
    </row>
    <row r="2115" spans="1:2">
      <c r="A2115" s="54">
        <v>42656</v>
      </c>
      <c r="B2115">
        <v>90.34</v>
      </c>
    </row>
    <row r="2116" spans="1:2">
      <c r="A2116" s="54">
        <v>42657</v>
      </c>
      <c r="B2116">
        <v>90.3</v>
      </c>
    </row>
    <row r="2117" spans="1:2">
      <c r="A2117" s="54">
        <v>42658</v>
      </c>
      <c r="B2117">
        <v>90.39</v>
      </c>
    </row>
    <row r="2118" spans="1:2">
      <c r="A2118" s="54">
        <v>42659</v>
      </c>
      <c r="B2118">
        <v>90.55</v>
      </c>
    </row>
    <row r="2119" spans="1:2">
      <c r="A2119" s="54">
        <v>42660</v>
      </c>
      <c r="B2119">
        <v>90.59</v>
      </c>
    </row>
    <row r="2120" spans="1:2">
      <c r="A2120" s="54">
        <v>42661</v>
      </c>
      <c r="B2120">
        <v>90.57</v>
      </c>
    </row>
    <row r="2121" spans="1:2">
      <c r="A2121" s="54">
        <v>42662</v>
      </c>
      <c r="B2121">
        <v>90.51</v>
      </c>
    </row>
    <row r="2122" spans="1:2">
      <c r="A2122" s="54">
        <v>42663</v>
      </c>
      <c r="B2122">
        <v>90.42</v>
      </c>
    </row>
    <row r="2123" spans="1:2">
      <c r="A2123" s="54">
        <v>42664</v>
      </c>
      <c r="B2123">
        <v>90.33</v>
      </c>
    </row>
    <row r="2124" spans="1:2">
      <c r="A2124" s="54">
        <v>42665</v>
      </c>
      <c r="B2124">
        <v>90.31</v>
      </c>
    </row>
    <row r="2125" spans="1:2">
      <c r="A2125" s="54">
        <v>42666</v>
      </c>
      <c r="B2125">
        <v>90.31</v>
      </c>
    </row>
    <row r="2126" spans="1:2">
      <c r="A2126" s="54">
        <v>42667</v>
      </c>
      <c r="B2126">
        <v>90.21</v>
      </c>
    </row>
    <row r="2127" spans="1:2">
      <c r="A2127" s="54">
        <v>42668</v>
      </c>
      <c r="B2127">
        <v>90.14</v>
      </c>
    </row>
    <row r="2128" spans="1:2">
      <c r="A2128" s="54">
        <v>42669</v>
      </c>
      <c r="B2128">
        <v>90.08</v>
      </c>
    </row>
    <row r="2129" spans="1:2">
      <c r="A2129" s="54">
        <v>42670</v>
      </c>
      <c r="B2129">
        <v>90.02</v>
      </c>
    </row>
    <row r="2130" spans="1:2">
      <c r="A2130" s="54">
        <v>42671</v>
      </c>
      <c r="B2130">
        <v>89.98</v>
      </c>
    </row>
    <row r="2131" spans="1:2">
      <c r="A2131" s="54">
        <v>42672</v>
      </c>
      <c r="B2131">
        <v>89.98</v>
      </c>
    </row>
    <row r="2132" spans="1:2">
      <c r="A2132" s="54">
        <v>42673</v>
      </c>
      <c r="B2132">
        <v>90.09</v>
      </c>
    </row>
    <row r="2133" spans="1:2">
      <c r="A2133" s="54">
        <v>42674</v>
      </c>
      <c r="B2133">
        <v>90.08</v>
      </c>
    </row>
    <row r="2134" spans="1:2">
      <c r="A2134" s="54">
        <v>42675</v>
      </c>
      <c r="B2134">
        <v>89.92</v>
      </c>
    </row>
    <row r="2135" spans="1:2">
      <c r="A2135" s="54">
        <v>42676</v>
      </c>
      <c r="B2135">
        <v>89.74</v>
      </c>
    </row>
    <row r="2136" spans="1:2">
      <c r="A2136" s="54">
        <v>42677</v>
      </c>
      <c r="B2136">
        <v>89.44</v>
      </c>
    </row>
    <row r="2137" spans="1:2">
      <c r="A2137" s="54">
        <v>42678</v>
      </c>
      <c r="B2137">
        <v>89.18</v>
      </c>
    </row>
    <row r="2138" spans="1:2">
      <c r="A2138" s="54">
        <v>42679</v>
      </c>
      <c r="B2138">
        <v>89.02</v>
      </c>
    </row>
    <row r="2139" spans="1:2">
      <c r="A2139" s="54">
        <v>42680</v>
      </c>
      <c r="B2139">
        <v>88.84</v>
      </c>
    </row>
    <row r="2140" spans="1:2">
      <c r="A2140" s="54">
        <v>42681</v>
      </c>
      <c r="B2140">
        <v>88.44</v>
      </c>
    </row>
    <row r="2141" spans="1:2">
      <c r="A2141" s="54">
        <v>42682</v>
      </c>
      <c r="B2141">
        <v>87.99</v>
      </c>
    </row>
    <row r="2142" spans="1:2">
      <c r="A2142" s="54">
        <v>42683</v>
      </c>
      <c r="B2142">
        <v>87.49</v>
      </c>
    </row>
    <row r="2143" spans="1:2">
      <c r="A2143" s="54">
        <v>42684</v>
      </c>
      <c r="B2143">
        <v>87.05</v>
      </c>
    </row>
    <row r="2144" spans="1:2">
      <c r="A2144" s="54">
        <v>42685</v>
      </c>
      <c r="B2144">
        <v>86.64</v>
      </c>
    </row>
    <row r="2145" spans="1:2">
      <c r="A2145" s="54">
        <v>42686</v>
      </c>
      <c r="B2145">
        <v>86.27</v>
      </c>
    </row>
    <row r="2146" spans="1:2">
      <c r="A2146" s="54">
        <v>42687</v>
      </c>
      <c r="B2146">
        <v>85.94</v>
      </c>
    </row>
    <row r="2147" spans="1:2">
      <c r="A2147" s="54">
        <v>42688</v>
      </c>
      <c r="B2147">
        <v>85.49</v>
      </c>
    </row>
    <row r="2148" spans="1:2">
      <c r="A2148" s="54">
        <v>42689</v>
      </c>
      <c r="B2148">
        <v>85.05</v>
      </c>
    </row>
    <row r="2149" spans="1:2">
      <c r="A2149" s="54">
        <v>42690</v>
      </c>
      <c r="B2149">
        <v>84.74</v>
      </c>
    </row>
    <row r="2150" spans="1:2">
      <c r="A2150" s="54">
        <v>42691</v>
      </c>
      <c r="B2150">
        <v>84.42</v>
      </c>
    </row>
    <row r="2151" spans="1:2">
      <c r="A2151" s="54">
        <v>42692</v>
      </c>
      <c r="B2151">
        <v>84.11</v>
      </c>
    </row>
    <row r="2152" spans="1:2">
      <c r="A2152" s="54">
        <v>42693</v>
      </c>
      <c r="B2152">
        <v>83.89</v>
      </c>
    </row>
    <row r="2153" spans="1:2">
      <c r="A2153" s="54">
        <v>42694</v>
      </c>
      <c r="B2153">
        <v>83.72</v>
      </c>
    </row>
    <row r="2154" spans="1:2">
      <c r="A2154" s="54">
        <v>42695</v>
      </c>
      <c r="B2154">
        <v>83.5</v>
      </c>
    </row>
    <row r="2155" spans="1:2">
      <c r="A2155" s="54">
        <v>42696</v>
      </c>
      <c r="B2155">
        <v>83.27</v>
      </c>
    </row>
    <row r="2156" spans="1:2">
      <c r="A2156" s="54">
        <v>42697</v>
      </c>
      <c r="B2156">
        <v>82.97</v>
      </c>
    </row>
    <row r="2157" spans="1:2">
      <c r="A2157" s="54">
        <v>42698</v>
      </c>
      <c r="B2157">
        <v>82.66</v>
      </c>
    </row>
    <row r="2158" spans="1:2">
      <c r="A2158" s="54">
        <v>42699</v>
      </c>
      <c r="B2158">
        <v>82.28</v>
      </c>
    </row>
    <row r="2159" spans="1:2">
      <c r="A2159" s="54">
        <v>42700</v>
      </c>
      <c r="B2159">
        <v>81.99</v>
      </c>
    </row>
    <row r="2160" spans="1:2">
      <c r="A2160" s="54">
        <v>42701</v>
      </c>
      <c r="B2160">
        <v>81.72</v>
      </c>
    </row>
    <row r="2161" spans="1:2">
      <c r="A2161" s="54">
        <v>42702</v>
      </c>
      <c r="B2161">
        <v>81.180000000000007</v>
      </c>
    </row>
    <row r="2162" spans="1:2">
      <c r="A2162" s="54">
        <v>42703</v>
      </c>
      <c r="B2162">
        <v>80.489999999999995</v>
      </c>
    </row>
    <row r="2163" spans="1:2">
      <c r="A2163" s="54">
        <v>42704</v>
      </c>
      <c r="B2163">
        <v>79.790000000000006</v>
      </c>
    </row>
    <row r="2164" spans="1:2">
      <c r="A2164" s="54">
        <v>42705</v>
      </c>
      <c r="B2164">
        <v>79.16</v>
      </c>
    </row>
    <row r="2165" spans="1:2">
      <c r="A2165" s="54">
        <v>42706</v>
      </c>
      <c r="B2165">
        <v>78.59</v>
      </c>
    </row>
    <row r="2166" spans="1:2">
      <c r="A2166" s="54">
        <v>42707</v>
      </c>
      <c r="B2166">
        <v>78.09</v>
      </c>
    </row>
    <row r="2167" spans="1:2">
      <c r="A2167" s="54">
        <v>42708</v>
      </c>
      <c r="B2167">
        <v>77.56</v>
      </c>
    </row>
    <row r="2168" spans="1:2">
      <c r="A2168" s="54">
        <v>42709</v>
      </c>
      <c r="B2168">
        <v>76.849999999999994</v>
      </c>
    </row>
    <row r="2169" spans="1:2">
      <c r="A2169" s="54">
        <v>42710</v>
      </c>
      <c r="B2169">
        <v>76.11</v>
      </c>
    </row>
    <row r="2170" spans="1:2">
      <c r="A2170" s="54">
        <v>42711</v>
      </c>
      <c r="B2170">
        <v>75.48</v>
      </c>
    </row>
    <row r="2171" spans="1:2">
      <c r="A2171" s="54">
        <v>42712</v>
      </c>
      <c r="B2171">
        <v>74.959999999999994</v>
      </c>
    </row>
    <row r="2172" spans="1:2">
      <c r="A2172" s="54">
        <v>42713</v>
      </c>
      <c r="B2172">
        <v>74.5</v>
      </c>
    </row>
    <row r="2173" spans="1:2">
      <c r="A2173" s="54">
        <v>42714</v>
      </c>
      <c r="B2173">
        <v>74.150000000000006</v>
      </c>
    </row>
    <row r="2174" spans="1:2">
      <c r="A2174" s="54">
        <v>42715</v>
      </c>
      <c r="B2174">
        <v>73.819999999999993</v>
      </c>
    </row>
    <row r="2175" spans="1:2">
      <c r="A2175" s="54">
        <v>42716</v>
      </c>
      <c r="B2175">
        <v>73.27</v>
      </c>
    </row>
    <row r="2176" spans="1:2">
      <c r="A2176" s="54">
        <v>42717</v>
      </c>
      <c r="B2176">
        <v>72.7</v>
      </c>
    </row>
    <row r="2177" spans="1:2">
      <c r="A2177" s="54">
        <v>42718</v>
      </c>
      <c r="B2177">
        <v>72.12</v>
      </c>
    </row>
    <row r="2178" spans="1:2">
      <c r="A2178" s="54">
        <v>42719</v>
      </c>
      <c r="B2178">
        <v>71.510000000000005</v>
      </c>
    </row>
    <row r="2179" spans="1:2">
      <c r="A2179" s="54">
        <v>42720</v>
      </c>
      <c r="B2179">
        <v>70.89</v>
      </c>
    </row>
    <row r="2180" spans="1:2">
      <c r="A2180" s="54">
        <v>42721</v>
      </c>
      <c r="B2180">
        <v>70.38</v>
      </c>
    </row>
    <row r="2181" spans="1:2">
      <c r="A2181" s="54">
        <v>42722</v>
      </c>
      <c r="B2181">
        <v>69.88</v>
      </c>
    </row>
    <row r="2182" spans="1:2">
      <c r="A2182" s="54">
        <v>42723</v>
      </c>
      <c r="B2182">
        <v>69.209999999999994</v>
      </c>
    </row>
    <row r="2183" spans="1:2">
      <c r="A2183" s="54">
        <v>42724</v>
      </c>
      <c r="B2183">
        <v>68.489999999999995</v>
      </c>
    </row>
    <row r="2184" spans="1:2">
      <c r="A2184" s="54">
        <v>42725</v>
      </c>
      <c r="B2184">
        <v>67.849999999999994</v>
      </c>
    </row>
    <row r="2185" spans="1:2">
      <c r="A2185" s="54">
        <v>42726</v>
      </c>
      <c r="B2185">
        <v>67.260000000000005</v>
      </c>
    </row>
    <row r="2186" spans="1:2">
      <c r="A2186" s="54">
        <v>42727</v>
      </c>
      <c r="B2186">
        <v>66.78</v>
      </c>
    </row>
    <row r="2187" spans="1:2">
      <c r="A2187" s="54">
        <v>42728</v>
      </c>
      <c r="B2187">
        <v>66.52</v>
      </c>
    </row>
    <row r="2188" spans="1:2">
      <c r="A2188" s="54">
        <v>42729</v>
      </c>
      <c r="B2188">
        <v>66.39</v>
      </c>
    </row>
    <row r="2189" spans="1:2">
      <c r="A2189" s="54">
        <v>42730</v>
      </c>
      <c r="B2189">
        <v>66.17</v>
      </c>
    </row>
    <row r="2190" spans="1:2">
      <c r="A2190" s="54">
        <v>42731</v>
      </c>
      <c r="B2190">
        <v>65.739999999999995</v>
      </c>
    </row>
    <row r="2191" spans="1:2">
      <c r="A2191" s="54">
        <v>42732</v>
      </c>
      <c r="B2191">
        <v>65.239999999999995</v>
      </c>
    </row>
    <row r="2192" spans="1:2">
      <c r="A2192" s="54">
        <v>42733</v>
      </c>
      <c r="B2192">
        <v>64.680000000000007</v>
      </c>
    </row>
    <row r="2193" spans="1:2">
      <c r="A2193" s="54">
        <v>42734</v>
      </c>
      <c r="B2193">
        <v>64.11</v>
      </c>
    </row>
    <row r="2194" spans="1:2">
      <c r="A2194" s="54">
        <v>42735</v>
      </c>
      <c r="B2194">
        <v>63.64</v>
      </c>
    </row>
    <row r="2195" spans="1:2">
      <c r="A2195" s="54">
        <v>42736</v>
      </c>
      <c r="B2195">
        <v>63.14</v>
      </c>
    </row>
    <row r="2196" spans="1:2">
      <c r="A2196" s="54">
        <v>42737</v>
      </c>
      <c r="B2196">
        <v>62.53</v>
      </c>
    </row>
    <row r="2197" spans="1:2">
      <c r="A2197" s="54">
        <v>42738</v>
      </c>
      <c r="B2197">
        <v>61.82</v>
      </c>
    </row>
    <row r="2198" spans="1:2">
      <c r="A2198" s="54">
        <v>42739</v>
      </c>
      <c r="B2198">
        <v>61.13</v>
      </c>
    </row>
    <row r="2199" spans="1:2">
      <c r="A2199" s="54">
        <v>42740</v>
      </c>
      <c r="B2199">
        <v>60.3</v>
      </c>
    </row>
    <row r="2200" spans="1:2">
      <c r="A2200" s="54">
        <v>42741</v>
      </c>
      <c r="B2200">
        <v>59.43</v>
      </c>
    </row>
    <row r="2201" spans="1:2">
      <c r="A2201" s="54">
        <v>42742</v>
      </c>
      <c r="B2201">
        <v>58.74</v>
      </c>
    </row>
    <row r="2202" spans="1:2">
      <c r="A2202" s="54">
        <v>42743</v>
      </c>
      <c r="B2202">
        <v>58.06</v>
      </c>
    </row>
    <row r="2203" spans="1:2">
      <c r="A2203" s="54">
        <v>42744</v>
      </c>
      <c r="B2203">
        <v>57.28</v>
      </c>
    </row>
    <row r="2204" spans="1:2">
      <c r="A2204" s="54">
        <v>42745</v>
      </c>
      <c r="B2204">
        <v>56.51</v>
      </c>
    </row>
    <row r="2205" spans="1:2">
      <c r="A2205" s="54">
        <v>42746</v>
      </c>
      <c r="B2205">
        <v>55.79</v>
      </c>
    </row>
    <row r="2206" spans="1:2">
      <c r="A2206" s="54">
        <v>42747</v>
      </c>
      <c r="B2206">
        <v>55.09</v>
      </c>
    </row>
    <row r="2207" spans="1:2">
      <c r="A2207" s="54">
        <v>42748</v>
      </c>
      <c r="B2207">
        <v>54.39</v>
      </c>
    </row>
    <row r="2208" spans="1:2">
      <c r="A2208" s="54">
        <v>42749</v>
      </c>
      <c r="B2208">
        <v>53.8</v>
      </c>
    </row>
    <row r="2209" spans="1:2">
      <c r="A2209" s="54">
        <v>42750</v>
      </c>
      <c r="B2209">
        <v>53.21</v>
      </c>
    </row>
    <row r="2210" spans="1:2">
      <c r="A2210" s="54">
        <v>42751</v>
      </c>
      <c r="B2210">
        <v>52.4</v>
      </c>
    </row>
    <row r="2211" spans="1:2">
      <c r="A2211" s="54">
        <v>42752</v>
      </c>
      <c r="B2211">
        <v>51.5</v>
      </c>
    </row>
    <row r="2212" spans="1:2">
      <c r="A2212" s="54">
        <v>42753</v>
      </c>
      <c r="B2212">
        <v>50.59</v>
      </c>
    </row>
    <row r="2213" spans="1:2">
      <c r="A2213" s="54">
        <v>42754</v>
      </c>
      <c r="B2213">
        <v>49.68</v>
      </c>
    </row>
    <row r="2214" spans="1:2">
      <c r="A2214" s="54">
        <v>42755</v>
      </c>
      <c r="B2214">
        <v>48.83</v>
      </c>
    </row>
    <row r="2215" spans="1:2">
      <c r="A2215" s="54">
        <v>42756</v>
      </c>
      <c r="B2215">
        <v>48.15</v>
      </c>
    </row>
    <row r="2216" spans="1:2">
      <c r="A2216" s="54">
        <v>42757</v>
      </c>
      <c r="B2216">
        <v>47.46</v>
      </c>
    </row>
    <row r="2217" spans="1:2">
      <c r="A2217" s="54">
        <v>42758</v>
      </c>
      <c r="B2217">
        <v>46.59</v>
      </c>
    </row>
    <row r="2218" spans="1:2">
      <c r="A2218" s="54">
        <v>42759</v>
      </c>
      <c r="B2218">
        <v>45.75</v>
      </c>
    </row>
    <row r="2219" spans="1:2">
      <c r="A2219" s="54">
        <v>42760</v>
      </c>
      <c r="B2219">
        <v>44.9</v>
      </c>
    </row>
    <row r="2220" spans="1:2">
      <c r="A2220" s="54">
        <v>42761</v>
      </c>
      <c r="B2220">
        <v>44.06</v>
      </c>
    </row>
    <row r="2221" spans="1:2">
      <c r="A2221" s="54">
        <v>42762</v>
      </c>
      <c r="B2221">
        <v>43.29</v>
      </c>
    </row>
    <row r="2222" spans="1:2">
      <c r="A2222" s="54">
        <v>42763</v>
      </c>
      <c r="B2222">
        <v>42.74</v>
      </c>
    </row>
    <row r="2223" spans="1:2">
      <c r="A2223" s="54">
        <v>42764</v>
      </c>
      <c r="B2223">
        <v>42.21</v>
      </c>
    </row>
    <row r="2224" spans="1:2">
      <c r="A2224" s="54">
        <v>42765</v>
      </c>
      <c r="B2224">
        <v>41.6</v>
      </c>
    </row>
    <row r="2225" spans="1:2">
      <c r="A2225" s="54">
        <v>42766</v>
      </c>
      <c r="B2225">
        <v>40.97</v>
      </c>
    </row>
    <row r="2226" spans="1:2">
      <c r="A2226" s="54">
        <v>42767</v>
      </c>
      <c r="B2226">
        <v>40.49</v>
      </c>
    </row>
    <row r="2227" spans="1:2">
      <c r="A2227" s="54">
        <v>42768</v>
      </c>
      <c r="B2227">
        <v>40.049999999999997</v>
      </c>
    </row>
    <row r="2228" spans="1:2">
      <c r="A2228" s="54">
        <v>42769</v>
      </c>
      <c r="B2228">
        <v>39.67</v>
      </c>
    </row>
    <row r="2229" spans="1:2">
      <c r="A2229" s="54">
        <v>42770</v>
      </c>
      <c r="B2229">
        <v>39.380000000000003</v>
      </c>
    </row>
    <row r="2230" spans="1:2">
      <c r="A2230" s="54">
        <v>42771</v>
      </c>
      <c r="B2230">
        <v>39.06</v>
      </c>
    </row>
    <row r="2231" spans="1:2">
      <c r="A2231" s="54">
        <v>42772</v>
      </c>
      <c r="B2231">
        <v>38.54</v>
      </c>
    </row>
    <row r="2232" spans="1:2">
      <c r="A2232" s="54">
        <v>42773</v>
      </c>
      <c r="B2232">
        <v>37.979999999999997</v>
      </c>
    </row>
    <row r="2233" spans="1:2">
      <c r="A2233" s="54">
        <v>42774</v>
      </c>
      <c r="B2233">
        <v>37.340000000000003</v>
      </c>
    </row>
    <row r="2234" spans="1:2">
      <c r="A2234" s="54">
        <v>42775</v>
      </c>
      <c r="B2234">
        <v>36.619999999999997</v>
      </c>
    </row>
    <row r="2235" spans="1:2">
      <c r="A2235" s="54">
        <v>42776</v>
      </c>
      <c r="B2235">
        <v>35.880000000000003</v>
      </c>
    </row>
    <row r="2236" spans="1:2">
      <c r="A2236" s="54">
        <v>42777</v>
      </c>
      <c r="B2236">
        <v>35.33</v>
      </c>
    </row>
    <row r="2237" spans="1:2">
      <c r="A2237" s="54">
        <v>42778</v>
      </c>
      <c r="B2237">
        <v>34.94</v>
      </c>
    </row>
    <row r="2238" spans="1:2">
      <c r="A2238" s="54">
        <v>42779</v>
      </c>
      <c r="B2238">
        <v>34.44</v>
      </c>
    </row>
    <row r="2239" spans="1:2">
      <c r="A2239" s="54">
        <v>42780</v>
      </c>
      <c r="B2239">
        <v>33.880000000000003</v>
      </c>
    </row>
    <row r="2240" spans="1:2">
      <c r="A2240" s="54">
        <v>42781</v>
      </c>
      <c r="B2240">
        <v>33.43</v>
      </c>
    </row>
    <row r="2241" spans="1:2">
      <c r="A2241" s="54">
        <v>42782</v>
      </c>
      <c r="B2241">
        <v>33</v>
      </c>
    </row>
    <row r="2242" spans="1:2">
      <c r="A2242" s="54">
        <v>42783</v>
      </c>
      <c r="B2242">
        <v>32.6</v>
      </c>
    </row>
    <row r="2243" spans="1:2">
      <c r="A2243" s="54">
        <v>42784</v>
      </c>
      <c r="B2243">
        <v>32.340000000000003</v>
      </c>
    </row>
    <row r="2244" spans="1:2">
      <c r="A2244" s="54">
        <v>42785</v>
      </c>
      <c r="B2244">
        <v>32.07</v>
      </c>
    </row>
    <row r="2245" spans="1:2">
      <c r="A2245" s="54">
        <v>42786</v>
      </c>
      <c r="B2245">
        <v>31.64</v>
      </c>
    </row>
    <row r="2246" spans="1:2">
      <c r="A2246" s="54">
        <v>42787</v>
      </c>
      <c r="B2246">
        <v>31.36</v>
      </c>
    </row>
    <row r="2247" spans="1:2">
      <c r="A2247" s="54">
        <v>42788</v>
      </c>
      <c r="B2247">
        <v>31.09</v>
      </c>
    </row>
    <row r="2248" spans="1:2">
      <c r="A2248" s="54">
        <v>42789</v>
      </c>
      <c r="B2248">
        <v>30.78</v>
      </c>
    </row>
    <row r="2249" spans="1:2">
      <c r="A2249" s="54">
        <v>42790</v>
      </c>
      <c r="B2249">
        <v>30.39</v>
      </c>
    </row>
    <row r="2250" spans="1:2">
      <c r="A2250" s="54">
        <v>42791</v>
      </c>
      <c r="B2250">
        <v>30.11</v>
      </c>
    </row>
    <row r="2251" spans="1:2">
      <c r="A2251" s="54">
        <v>42792</v>
      </c>
      <c r="B2251">
        <v>29.91</v>
      </c>
    </row>
    <row r="2252" spans="1:2">
      <c r="A2252" s="54">
        <v>42793</v>
      </c>
      <c r="B2252">
        <v>29.63</v>
      </c>
    </row>
    <row r="2253" spans="1:2">
      <c r="A2253" s="54">
        <v>42794</v>
      </c>
      <c r="B2253">
        <v>29.27</v>
      </c>
    </row>
    <row r="2254" spans="1:2">
      <c r="A2254" s="54">
        <v>42795</v>
      </c>
      <c r="B2254">
        <v>28.94</v>
      </c>
    </row>
    <row r="2255" spans="1:2">
      <c r="A2255" s="54">
        <v>42796</v>
      </c>
      <c r="B2255">
        <v>28.64</v>
      </c>
    </row>
    <row r="2256" spans="1:2">
      <c r="A2256" s="54">
        <v>42797</v>
      </c>
      <c r="B2256">
        <v>28.39</v>
      </c>
    </row>
    <row r="2257" spans="1:2">
      <c r="A2257" s="54">
        <v>42798</v>
      </c>
      <c r="B2257">
        <v>28.29</v>
      </c>
    </row>
    <row r="2258" spans="1:2">
      <c r="A2258" s="54">
        <v>42799</v>
      </c>
      <c r="B2258">
        <v>28.19</v>
      </c>
    </row>
    <row r="2259" spans="1:2">
      <c r="A2259" s="54">
        <v>42800</v>
      </c>
      <c r="B2259">
        <v>27.91</v>
      </c>
    </row>
    <row r="2260" spans="1:2">
      <c r="A2260" s="54">
        <v>42801</v>
      </c>
      <c r="B2260">
        <v>27.58</v>
      </c>
    </row>
    <row r="2261" spans="1:2">
      <c r="A2261" s="54">
        <v>42802</v>
      </c>
      <c r="B2261">
        <v>27.29</v>
      </c>
    </row>
    <row r="2262" spans="1:2">
      <c r="A2262" s="54">
        <v>42803</v>
      </c>
      <c r="B2262">
        <v>27.11</v>
      </c>
    </row>
    <row r="2263" spans="1:2">
      <c r="A2263" s="54">
        <v>42804</v>
      </c>
      <c r="B2263">
        <v>26.95</v>
      </c>
    </row>
    <row r="2264" spans="1:2">
      <c r="A2264" s="54">
        <v>42805</v>
      </c>
      <c r="B2264">
        <v>26.9</v>
      </c>
    </row>
    <row r="2265" spans="1:2">
      <c r="A2265" s="54">
        <v>42806</v>
      </c>
      <c r="B2265">
        <v>26.85</v>
      </c>
    </row>
    <row r="2266" spans="1:2">
      <c r="A2266" s="54">
        <v>42807</v>
      </c>
      <c r="B2266">
        <v>26.63</v>
      </c>
    </row>
    <row r="2267" spans="1:2">
      <c r="A2267" s="54">
        <v>42808</v>
      </c>
      <c r="B2267">
        <v>26.45</v>
      </c>
    </row>
    <row r="2268" spans="1:2">
      <c r="A2268" s="54">
        <v>42809</v>
      </c>
      <c r="B2268">
        <v>26.3</v>
      </c>
    </row>
    <row r="2269" spans="1:2">
      <c r="A2269" s="54">
        <v>42810</v>
      </c>
      <c r="B2269">
        <v>26.21</v>
      </c>
    </row>
    <row r="2270" spans="1:2">
      <c r="A2270" s="54">
        <v>42811</v>
      </c>
      <c r="B2270">
        <v>26.12</v>
      </c>
    </row>
    <row r="2271" spans="1:2">
      <c r="A2271" s="54">
        <v>42812</v>
      </c>
      <c r="B2271">
        <v>26.12</v>
      </c>
    </row>
    <row r="2272" spans="1:2">
      <c r="A2272" s="54">
        <v>42813</v>
      </c>
      <c r="B2272">
        <v>26.17</v>
      </c>
    </row>
    <row r="2273" spans="1:2">
      <c r="A2273" s="54">
        <v>42814</v>
      </c>
      <c r="B2273">
        <v>26.05</v>
      </c>
    </row>
    <row r="2274" spans="1:2">
      <c r="A2274" s="54">
        <v>42815</v>
      </c>
      <c r="B2274">
        <v>26</v>
      </c>
    </row>
    <row r="2275" spans="1:2">
      <c r="A2275" s="54">
        <v>42816</v>
      </c>
      <c r="B2275">
        <v>25.85</v>
      </c>
    </row>
    <row r="2276" spans="1:2">
      <c r="A2276" s="54">
        <v>42817</v>
      </c>
      <c r="B2276">
        <v>25.76</v>
      </c>
    </row>
    <row r="2277" spans="1:2">
      <c r="A2277" s="54">
        <v>42818</v>
      </c>
      <c r="B2277">
        <v>25.68</v>
      </c>
    </row>
    <row r="2278" spans="1:2">
      <c r="A2278" s="54">
        <v>42819</v>
      </c>
      <c r="B2278">
        <v>25.72</v>
      </c>
    </row>
    <row r="2279" spans="1:2">
      <c r="A2279" s="54">
        <v>42820</v>
      </c>
      <c r="B2279">
        <v>25.74</v>
      </c>
    </row>
    <row r="2280" spans="1:2">
      <c r="A2280" s="54">
        <v>42821</v>
      </c>
      <c r="B2280">
        <v>25.64</v>
      </c>
    </row>
    <row r="2281" spans="1:2">
      <c r="A2281" s="54">
        <v>42822</v>
      </c>
      <c r="B2281">
        <v>25.6</v>
      </c>
    </row>
    <row r="2282" spans="1:2">
      <c r="A2282" s="54">
        <v>42823</v>
      </c>
      <c r="B2282">
        <v>25.61</v>
      </c>
    </row>
    <row r="2283" spans="1:2">
      <c r="A2283" s="54">
        <v>42824</v>
      </c>
      <c r="B2283">
        <v>25.69</v>
      </c>
    </row>
    <row r="2284" spans="1:2">
      <c r="A2284" s="54">
        <v>42825</v>
      </c>
      <c r="B2284">
        <v>25.69</v>
      </c>
    </row>
    <row r="2285" spans="1:2">
      <c r="A2285" s="54">
        <v>42826</v>
      </c>
      <c r="B2285">
        <v>26.09</v>
      </c>
    </row>
    <row r="2286" spans="1:2">
      <c r="A2286" s="54">
        <v>42827</v>
      </c>
      <c r="B2286">
        <v>26.36</v>
      </c>
    </row>
    <row r="2287" spans="1:2">
      <c r="A2287" s="54">
        <v>42828</v>
      </c>
      <c r="B2287">
        <v>26.49</v>
      </c>
    </row>
    <row r="2288" spans="1:2">
      <c r="A2288" s="54">
        <v>42829</v>
      </c>
      <c r="B2288">
        <v>26.64</v>
      </c>
    </row>
    <row r="2289" spans="1:2">
      <c r="A2289" s="54">
        <v>42830</v>
      </c>
      <c r="B2289">
        <v>26.79</v>
      </c>
    </row>
    <row r="2290" spans="1:2">
      <c r="A2290" s="54">
        <v>42831</v>
      </c>
      <c r="B2290">
        <v>26.84</v>
      </c>
    </row>
    <row r="2291" spans="1:2">
      <c r="A2291" s="54">
        <v>42832</v>
      </c>
      <c r="B2291">
        <v>26.96</v>
      </c>
    </row>
    <row r="2292" spans="1:2">
      <c r="A2292" s="54">
        <v>42833</v>
      </c>
      <c r="B2292">
        <v>27.17</v>
      </c>
    </row>
    <row r="2293" spans="1:2">
      <c r="A2293" s="54">
        <v>42834</v>
      </c>
      <c r="B2293">
        <v>27.47</v>
      </c>
    </row>
    <row r="2294" spans="1:2">
      <c r="A2294" s="54">
        <v>42835</v>
      </c>
      <c r="B2294">
        <v>27.68</v>
      </c>
    </row>
    <row r="2295" spans="1:2">
      <c r="A2295" s="54">
        <v>42836</v>
      </c>
      <c r="B2295">
        <v>27.86</v>
      </c>
    </row>
    <row r="2296" spans="1:2">
      <c r="A2296" s="54">
        <v>42837</v>
      </c>
      <c r="B2296">
        <v>28.03</v>
      </c>
    </row>
    <row r="2297" spans="1:2">
      <c r="A2297" s="54">
        <v>42838</v>
      </c>
      <c r="B2297">
        <v>28.19</v>
      </c>
    </row>
    <row r="2298" spans="1:2">
      <c r="A2298" s="54">
        <v>42839</v>
      </c>
      <c r="B2298">
        <v>28.42</v>
      </c>
    </row>
    <row r="2299" spans="1:2">
      <c r="A2299" s="54">
        <v>42840</v>
      </c>
      <c r="B2299">
        <v>28.7</v>
      </c>
    </row>
    <row r="2300" spans="1:2">
      <c r="A2300" s="54">
        <v>42841</v>
      </c>
      <c r="B2300">
        <v>28.94</v>
      </c>
    </row>
    <row r="2301" spans="1:2">
      <c r="A2301" s="54">
        <v>42842</v>
      </c>
      <c r="B2301">
        <v>29.15</v>
      </c>
    </row>
    <row r="2302" spans="1:2">
      <c r="A2302" s="54">
        <v>42843</v>
      </c>
      <c r="B2302">
        <v>29.21</v>
      </c>
    </row>
    <row r="2303" spans="1:2">
      <c r="A2303" s="54">
        <v>42844</v>
      </c>
      <c r="B2303">
        <v>29.13</v>
      </c>
    </row>
    <row r="2304" spans="1:2">
      <c r="A2304" s="54">
        <v>42845</v>
      </c>
      <c r="B2304">
        <v>29.05</v>
      </c>
    </row>
    <row r="2305" spans="1:2">
      <c r="A2305" s="54">
        <v>42846</v>
      </c>
      <c r="B2305">
        <v>29.08</v>
      </c>
    </row>
    <row r="2306" spans="1:2">
      <c r="A2306" s="54">
        <v>42847</v>
      </c>
      <c r="B2306">
        <v>29.27</v>
      </c>
    </row>
    <row r="2307" spans="1:2">
      <c r="A2307" s="54">
        <v>42848</v>
      </c>
      <c r="B2307">
        <v>29.46</v>
      </c>
    </row>
    <row r="2308" spans="1:2">
      <c r="A2308" s="54">
        <v>42849</v>
      </c>
      <c r="B2308">
        <v>29.59</v>
      </c>
    </row>
    <row r="2309" spans="1:2">
      <c r="A2309" s="54">
        <v>42850</v>
      </c>
      <c r="B2309">
        <v>29.22</v>
      </c>
    </row>
    <row r="2310" spans="1:2">
      <c r="A2310" s="54">
        <v>42851</v>
      </c>
      <c r="B2310">
        <v>29.69</v>
      </c>
    </row>
    <row r="2311" spans="1:2">
      <c r="A2311" s="54">
        <v>42852</v>
      </c>
      <c r="B2311">
        <v>29.71</v>
      </c>
    </row>
    <row r="2312" spans="1:2">
      <c r="A2312" s="54">
        <v>42853</v>
      </c>
      <c r="B2312">
        <v>29.76</v>
      </c>
    </row>
    <row r="2313" spans="1:2">
      <c r="A2313" s="54">
        <v>42854</v>
      </c>
      <c r="B2313">
        <v>29.94</v>
      </c>
    </row>
    <row r="2314" spans="1:2">
      <c r="A2314" s="54">
        <v>42855</v>
      </c>
      <c r="B2314">
        <v>30.25</v>
      </c>
    </row>
    <row r="2315" spans="1:2">
      <c r="A2315" s="54">
        <v>42856</v>
      </c>
      <c r="B2315">
        <v>30.5</v>
      </c>
    </row>
    <row r="2316" spans="1:2">
      <c r="A2316" s="54">
        <v>42857</v>
      </c>
      <c r="B2316">
        <v>30.64</v>
      </c>
    </row>
    <row r="2317" spans="1:2">
      <c r="A2317" s="54">
        <v>42858</v>
      </c>
      <c r="B2317">
        <v>30.83</v>
      </c>
    </row>
    <row r="2318" spans="1:2">
      <c r="A2318" s="54">
        <v>42859</v>
      </c>
      <c r="B2318">
        <v>30.98</v>
      </c>
    </row>
    <row r="2319" spans="1:2">
      <c r="A2319" s="54">
        <v>42860</v>
      </c>
      <c r="B2319">
        <v>31.24</v>
      </c>
    </row>
    <row r="2320" spans="1:2">
      <c r="A2320" s="54">
        <v>42861</v>
      </c>
      <c r="B2320">
        <v>31.51</v>
      </c>
    </row>
    <row r="2321" spans="1:2">
      <c r="A2321" s="54">
        <v>42862</v>
      </c>
      <c r="B2321">
        <v>31.81</v>
      </c>
    </row>
    <row r="2322" spans="1:2">
      <c r="A2322" s="54">
        <v>42863</v>
      </c>
      <c r="B2322">
        <v>31.96</v>
      </c>
    </row>
    <row r="2323" spans="1:2">
      <c r="A2323" s="54">
        <v>42864</v>
      </c>
      <c r="B2323">
        <v>32.04</v>
      </c>
    </row>
    <row r="2324" spans="1:2">
      <c r="A2324" s="54">
        <v>42865</v>
      </c>
      <c r="B2324">
        <v>32.159999999999997</v>
      </c>
    </row>
    <row r="2325" spans="1:2">
      <c r="A2325" s="54">
        <v>42866</v>
      </c>
      <c r="B2325">
        <v>32.35</v>
      </c>
    </row>
    <row r="2326" spans="1:2">
      <c r="A2326" s="54">
        <v>42867</v>
      </c>
      <c r="B2326">
        <v>32.590000000000003</v>
      </c>
    </row>
    <row r="2327" spans="1:2">
      <c r="A2327" s="54">
        <v>42868</v>
      </c>
      <c r="B2327">
        <v>32.93</v>
      </c>
    </row>
    <row r="2328" spans="1:2">
      <c r="A2328" s="54">
        <v>42869</v>
      </c>
      <c r="B2328">
        <v>33.26</v>
      </c>
    </row>
    <row r="2329" spans="1:2">
      <c r="A2329" s="54">
        <v>42870</v>
      </c>
      <c r="B2329">
        <v>33.57</v>
      </c>
    </row>
    <row r="2330" spans="1:2">
      <c r="A2330" s="54">
        <v>42871</v>
      </c>
      <c r="B2330">
        <v>33.86</v>
      </c>
    </row>
    <row r="2331" spans="1:2">
      <c r="A2331" s="54">
        <v>42872</v>
      </c>
      <c r="B2331">
        <v>34.19</v>
      </c>
    </row>
    <row r="2332" spans="1:2">
      <c r="A2332" s="54">
        <v>42873</v>
      </c>
      <c r="B2332">
        <v>34.51</v>
      </c>
    </row>
    <row r="2333" spans="1:2">
      <c r="A2333" s="54">
        <v>42874</v>
      </c>
      <c r="B2333">
        <v>34.83</v>
      </c>
    </row>
    <row r="2334" spans="1:2">
      <c r="A2334" s="54">
        <v>42875</v>
      </c>
      <c r="B2334">
        <v>35.229999999999997</v>
      </c>
    </row>
    <row r="2335" spans="1:2">
      <c r="A2335" s="54">
        <v>42876</v>
      </c>
      <c r="B2335">
        <v>35.68</v>
      </c>
    </row>
    <row r="2336" spans="1:2">
      <c r="A2336" s="54">
        <v>42877</v>
      </c>
      <c r="B2336">
        <v>36.049999999999997</v>
      </c>
    </row>
    <row r="2337" spans="1:2">
      <c r="A2337" s="54">
        <v>42878</v>
      </c>
      <c r="B2337">
        <v>36.42</v>
      </c>
    </row>
    <row r="2338" spans="1:2">
      <c r="A2338" s="54">
        <v>42879</v>
      </c>
      <c r="B2338">
        <v>36.79</v>
      </c>
    </row>
    <row r="2339" spans="1:2">
      <c r="A2339" s="54">
        <v>42880</v>
      </c>
      <c r="B2339">
        <v>37.21</v>
      </c>
    </row>
    <row r="2340" spans="1:2">
      <c r="A2340" s="54">
        <v>42881</v>
      </c>
      <c r="B2340">
        <v>37.64</v>
      </c>
    </row>
    <row r="2341" spans="1:2">
      <c r="A2341" s="54">
        <v>42882</v>
      </c>
      <c r="B2341">
        <v>38.14</v>
      </c>
    </row>
    <row r="2342" spans="1:2">
      <c r="A2342" s="54">
        <v>42883</v>
      </c>
      <c r="B2342">
        <v>38.65</v>
      </c>
    </row>
    <row r="2343" spans="1:2">
      <c r="A2343" s="54">
        <v>42884</v>
      </c>
      <c r="B2343">
        <v>39.03</v>
      </c>
    </row>
    <row r="2344" spans="1:2">
      <c r="A2344" s="54">
        <v>42885</v>
      </c>
      <c r="B2344">
        <v>39.4</v>
      </c>
    </row>
    <row r="2345" spans="1:2">
      <c r="A2345" s="54">
        <v>42886</v>
      </c>
      <c r="B2345">
        <v>39.75</v>
      </c>
    </row>
    <row r="2346" spans="1:2">
      <c r="A2346" s="54">
        <v>42887</v>
      </c>
      <c r="B2346">
        <v>40.159999999999997</v>
      </c>
    </row>
    <row r="2347" spans="1:2">
      <c r="A2347" s="54">
        <v>42888</v>
      </c>
      <c r="B2347">
        <v>40.619999999999997</v>
      </c>
    </row>
    <row r="2348" spans="1:2">
      <c r="A2348" s="54">
        <v>42889</v>
      </c>
      <c r="B2348">
        <v>41.14</v>
      </c>
    </row>
    <row r="2349" spans="1:2">
      <c r="A2349" s="54">
        <v>42890</v>
      </c>
      <c r="B2349">
        <v>41.68</v>
      </c>
    </row>
    <row r="2350" spans="1:2">
      <c r="A2350" s="54">
        <v>42891</v>
      </c>
      <c r="B2350">
        <v>42.06</v>
      </c>
    </row>
    <row r="2351" spans="1:2">
      <c r="A2351" s="54">
        <v>42892</v>
      </c>
      <c r="B2351">
        <v>42.53</v>
      </c>
    </row>
    <row r="2352" spans="1:2">
      <c r="A2352" s="54">
        <v>42893</v>
      </c>
      <c r="B2352">
        <v>42.9</v>
      </c>
    </row>
    <row r="2353" spans="1:2">
      <c r="A2353" s="54">
        <v>42894</v>
      </c>
      <c r="B2353">
        <v>43.2</v>
      </c>
    </row>
    <row r="2354" spans="1:2">
      <c r="A2354" s="54">
        <v>42895</v>
      </c>
      <c r="B2354">
        <v>43.64</v>
      </c>
    </row>
    <row r="2355" spans="1:2">
      <c r="A2355" s="54">
        <v>42896</v>
      </c>
      <c r="B2355">
        <v>44.1</v>
      </c>
    </row>
    <row r="2356" spans="1:2">
      <c r="A2356" s="54">
        <v>42897</v>
      </c>
      <c r="B2356">
        <v>44.61</v>
      </c>
    </row>
    <row r="2357" spans="1:2">
      <c r="A2357" s="54">
        <v>42898</v>
      </c>
      <c r="B2357">
        <v>45.01</v>
      </c>
    </row>
    <row r="2358" spans="1:2">
      <c r="A2358" s="54">
        <v>42899</v>
      </c>
      <c r="B2358">
        <v>45.35</v>
      </c>
    </row>
    <row r="2359" spans="1:2">
      <c r="A2359" s="54">
        <v>42900</v>
      </c>
      <c r="B2359">
        <v>45.67</v>
      </c>
    </row>
    <row r="2360" spans="1:2">
      <c r="A2360" s="54">
        <v>42901</v>
      </c>
      <c r="B2360">
        <v>45.98</v>
      </c>
    </row>
    <row r="2361" spans="1:2">
      <c r="A2361" s="54">
        <v>42902</v>
      </c>
      <c r="B2361">
        <v>46.3</v>
      </c>
    </row>
    <row r="2362" spans="1:2">
      <c r="A2362" s="54">
        <v>42903</v>
      </c>
      <c r="B2362">
        <v>46.66</v>
      </c>
    </row>
    <row r="2363" spans="1:2">
      <c r="A2363" s="54">
        <v>42904</v>
      </c>
      <c r="B2363">
        <v>47.01</v>
      </c>
    </row>
    <row r="2364" spans="1:2">
      <c r="A2364" s="54">
        <v>42905</v>
      </c>
      <c r="B2364">
        <v>47.23</v>
      </c>
    </row>
    <row r="2365" spans="1:2">
      <c r="A2365" s="54">
        <v>42906</v>
      </c>
      <c r="B2365">
        <v>47.45</v>
      </c>
    </row>
    <row r="2366" spans="1:2">
      <c r="A2366" s="54">
        <v>42907</v>
      </c>
      <c r="B2366">
        <v>47.64</v>
      </c>
    </row>
    <row r="2367" spans="1:2">
      <c r="A2367" s="54">
        <v>42908</v>
      </c>
      <c r="B2367">
        <v>47.89</v>
      </c>
    </row>
    <row r="2368" spans="1:2">
      <c r="A2368" s="54">
        <v>42909</v>
      </c>
      <c r="B2368">
        <v>48.14</v>
      </c>
    </row>
    <row r="2369" spans="1:2">
      <c r="A2369" s="54">
        <v>42910</v>
      </c>
      <c r="B2369">
        <v>48.52</v>
      </c>
    </row>
    <row r="2370" spans="1:2">
      <c r="A2370" s="54">
        <v>42911</v>
      </c>
      <c r="B2370">
        <v>48.9</v>
      </c>
    </row>
    <row r="2371" spans="1:2">
      <c r="A2371" s="54">
        <v>42912</v>
      </c>
      <c r="B2371">
        <v>49.22</v>
      </c>
    </row>
    <row r="2372" spans="1:2">
      <c r="A2372" s="54">
        <v>42913</v>
      </c>
      <c r="B2372">
        <v>49.46</v>
      </c>
    </row>
    <row r="2373" spans="1:2">
      <c r="A2373" s="54">
        <v>42914</v>
      </c>
      <c r="B2373">
        <v>49.72</v>
      </c>
    </row>
    <row r="2374" spans="1:2">
      <c r="A2374" s="54">
        <v>42915</v>
      </c>
      <c r="B2374">
        <v>50.1</v>
      </c>
    </row>
    <row r="2375" spans="1:2">
      <c r="A2375" s="54">
        <v>42916</v>
      </c>
      <c r="B2375">
        <v>50.44</v>
      </c>
    </row>
    <row r="2376" spans="1:2">
      <c r="A2376" s="54">
        <v>42917</v>
      </c>
      <c r="B2376">
        <v>50.84</v>
      </c>
    </row>
    <row r="2377" spans="1:2">
      <c r="A2377" s="54">
        <v>42918</v>
      </c>
      <c r="B2377">
        <v>51.25</v>
      </c>
    </row>
    <row r="2378" spans="1:2">
      <c r="A2378" s="54">
        <v>42919</v>
      </c>
      <c r="B2378">
        <v>51.5</v>
      </c>
    </row>
    <row r="2379" spans="1:2">
      <c r="A2379" s="54">
        <v>42920</v>
      </c>
      <c r="B2379">
        <v>52.17</v>
      </c>
    </row>
    <row r="2380" spans="1:2">
      <c r="A2380" s="54">
        <v>42921</v>
      </c>
      <c r="B2380">
        <v>52.58</v>
      </c>
    </row>
    <row r="2381" spans="1:2">
      <c r="A2381" s="54">
        <v>42922</v>
      </c>
      <c r="B2381">
        <v>52.91</v>
      </c>
    </row>
    <row r="2382" spans="1:2">
      <c r="A2382" s="54">
        <v>42923</v>
      </c>
      <c r="B2382">
        <v>53.13</v>
      </c>
    </row>
    <row r="2383" spans="1:2">
      <c r="A2383" s="54">
        <v>42924</v>
      </c>
      <c r="B2383">
        <v>53.66</v>
      </c>
    </row>
    <row r="2384" spans="1:2">
      <c r="A2384" s="54">
        <v>42925</v>
      </c>
      <c r="B2384">
        <v>54.21</v>
      </c>
    </row>
    <row r="2385" spans="1:2">
      <c r="A2385" s="54">
        <v>42926</v>
      </c>
      <c r="B2385">
        <v>54.52</v>
      </c>
    </row>
    <row r="2386" spans="1:2">
      <c r="A2386" s="54">
        <v>42927</v>
      </c>
      <c r="B2386">
        <v>54.86</v>
      </c>
    </row>
    <row r="2387" spans="1:2">
      <c r="A2387" s="54">
        <v>42928</v>
      </c>
      <c r="B2387">
        <v>55.04</v>
      </c>
    </row>
    <row r="2388" spans="1:2">
      <c r="A2388" s="54">
        <v>42929</v>
      </c>
      <c r="B2388">
        <v>55.32</v>
      </c>
    </row>
    <row r="2389" spans="1:2">
      <c r="A2389" s="54">
        <v>42930</v>
      </c>
      <c r="B2389">
        <v>55.78</v>
      </c>
    </row>
    <row r="2390" spans="1:2">
      <c r="A2390" s="54">
        <v>42931</v>
      </c>
      <c r="B2390">
        <v>56.21</v>
      </c>
    </row>
    <row r="2391" spans="1:2">
      <c r="A2391" s="54">
        <v>42932</v>
      </c>
      <c r="B2391">
        <v>56.69</v>
      </c>
    </row>
    <row r="2392" spans="1:2">
      <c r="A2392" s="54">
        <v>42933</v>
      </c>
      <c r="B2392">
        <v>56.95</v>
      </c>
    </row>
    <row r="2393" spans="1:2">
      <c r="A2393" s="54">
        <v>42934</v>
      </c>
      <c r="B2393">
        <v>57.25</v>
      </c>
    </row>
    <row r="2394" spans="1:2">
      <c r="A2394" s="54">
        <v>42935</v>
      </c>
      <c r="B2394">
        <v>57.6</v>
      </c>
    </row>
    <row r="2395" spans="1:2">
      <c r="A2395" s="54">
        <v>42936</v>
      </c>
      <c r="B2395">
        <v>58.04</v>
      </c>
    </row>
    <row r="2396" spans="1:2">
      <c r="A2396" s="54">
        <v>42937</v>
      </c>
      <c r="B2396">
        <v>58.42</v>
      </c>
    </row>
    <row r="2397" spans="1:2">
      <c r="A2397" s="54">
        <v>42938</v>
      </c>
      <c r="B2397">
        <v>58.91</v>
      </c>
    </row>
    <row r="2398" spans="1:2">
      <c r="A2398" s="54">
        <v>42939</v>
      </c>
      <c r="B2398">
        <v>59.39</v>
      </c>
    </row>
    <row r="2399" spans="1:2">
      <c r="A2399" s="54">
        <v>42940</v>
      </c>
      <c r="B2399">
        <v>59.73</v>
      </c>
    </row>
    <row r="2400" spans="1:2">
      <c r="A2400" s="54">
        <v>42941</v>
      </c>
      <c r="B2400">
        <v>60.1</v>
      </c>
    </row>
    <row r="2401" spans="1:2">
      <c r="A2401" s="54">
        <v>42942</v>
      </c>
      <c r="B2401">
        <v>60.54</v>
      </c>
    </row>
    <row r="2402" spans="1:2">
      <c r="A2402" s="54">
        <v>42943</v>
      </c>
      <c r="B2402">
        <v>60.95</v>
      </c>
    </row>
    <row r="2403" spans="1:2">
      <c r="A2403" s="54">
        <v>42944</v>
      </c>
      <c r="B2403">
        <v>61.4</v>
      </c>
    </row>
    <row r="2404" spans="1:2">
      <c r="A2404" s="54">
        <v>42945</v>
      </c>
      <c r="B2404">
        <v>61.9</v>
      </c>
    </row>
    <row r="2405" spans="1:2">
      <c r="A2405" s="54">
        <v>42946</v>
      </c>
      <c r="B2405">
        <v>62.25</v>
      </c>
    </row>
    <row r="2406" spans="1:2">
      <c r="A2406" s="54">
        <v>42947</v>
      </c>
      <c r="B2406">
        <v>62.76</v>
      </c>
    </row>
    <row r="2407" spans="1:2">
      <c r="A2407" s="54">
        <v>42948</v>
      </c>
      <c r="B2407">
        <v>63.05</v>
      </c>
    </row>
    <row r="2408" spans="1:2">
      <c r="A2408" s="54">
        <v>42949</v>
      </c>
      <c r="B2408">
        <v>63.39</v>
      </c>
    </row>
    <row r="2409" spans="1:2">
      <c r="A2409" s="54">
        <v>42950</v>
      </c>
      <c r="B2409">
        <v>63.78</v>
      </c>
    </row>
    <row r="2410" spans="1:2">
      <c r="A2410" s="54">
        <v>42951</v>
      </c>
      <c r="B2410">
        <v>64.22</v>
      </c>
    </row>
    <row r="2411" spans="1:2">
      <c r="A2411" s="54">
        <v>42952</v>
      </c>
      <c r="B2411">
        <v>64.709999999999994</v>
      </c>
    </row>
    <row r="2412" spans="1:2">
      <c r="A2412" s="54">
        <v>42953</v>
      </c>
      <c r="B2412">
        <v>65.209999999999994</v>
      </c>
    </row>
    <row r="2413" spans="1:2">
      <c r="A2413" s="54">
        <v>42954</v>
      </c>
      <c r="B2413">
        <v>65.650000000000006</v>
      </c>
    </row>
    <row r="2414" spans="1:2">
      <c r="A2414" s="54">
        <v>42955</v>
      </c>
      <c r="B2414">
        <v>66.010000000000005</v>
      </c>
    </row>
    <row r="2415" spans="1:2">
      <c r="A2415" s="54">
        <v>42956</v>
      </c>
      <c r="B2415">
        <v>66.38</v>
      </c>
    </row>
    <row r="2416" spans="1:2">
      <c r="A2416" s="54">
        <v>42957</v>
      </c>
      <c r="B2416">
        <v>66.77</v>
      </c>
    </row>
    <row r="2417" spans="1:2">
      <c r="A2417" s="54">
        <v>42958</v>
      </c>
      <c r="B2417">
        <v>67.209999999999994</v>
      </c>
    </row>
    <row r="2418" spans="1:2">
      <c r="A2418" s="54">
        <v>42959</v>
      </c>
      <c r="B2418">
        <v>67.75</v>
      </c>
    </row>
    <row r="2419" spans="1:2">
      <c r="A2419" s="54">
        <v>42960</v>
      </c>
      <c r="B2419">
        <v>68.13</v>
      </c>
    </row>
    <row r="2420" spans="1:2">
      <c r="A2420" s="54">
        <v>42961</v>
      </c>
      <c r="B2420">
        <v>68.77</v>
      </c>
    </row>
    <row r="2421" spans="1:2">
      <c r="A2421" s="54">
        <v>42962</v>
      </c>
      <c r="B2421">
        <v>69.22</v>
      </c>
    </row>
    <row r="2422" spans="1:2">
      <c r="A2422" s="54">
        <v>42963</v>
      </c>
      <c r="B2422">
        <v>69.709999999999994</v>
      </c>
    </row>
    <row r="2423" spans="1:2">
      <c r="A2423" s="54">
        <v>42964</v>
      </c>
      <c r="B2423">
        <v>70.2</v>
      </c>
    </row>
    <row r="2424" spans="1:2">
      <c r="A2424" s="54">
        <v>42965</v>
      </c>
      <c r="B2424">
        <v>70.67</v>
      </c>
    </row>
    <row r="2425" spans="1:2">
      <c r="A2425" s="54">
        <v>42966</v>
      </c>
      <c r="B2425">
        <v>71.16</v>
      </c>
    </row>
    <row r="2426" spans="1:2">
      <c r="A2426" s="54">
        <v>42967</v>
      </c>
      <c r="B2426">
        <v>71.63</v>
      </c>
    </row>
    <row r="2427" spans="1:2">
      <c r="A2427" s="54">
        <v>42968</v>
      </c>
      <c r="B2427">
        <v>71.989999999999995</v>
      </c>
    </row>
    <row r="2428" spans="1:2">
      <c r="A2428" s="54">
        <v>42969</v>
      </c>
      <c r="B2428">
        <v>72.34</v>
      </c>
    </row>
    <row r="2429" spans="1:2">
      <c r="A2429" s="54">
        <v>42970</v>
      </c>
      <c r="B2429">
        <v>72.7</v>
      </c>
    </row>
    <row r="2430" spans="1:2">
      <c r="A2430" s="54">
        <v>42971</v>
      </c>
      <c r="B2430">
        <v>73.150000000000006</v>
      </c>
    </row>
    <row r="2431" spans="1:2">
      <c r="A2431" s="54">
        <v>42972</v>
      </c>
      <c r="B2431">
        <v>73.569999999999993</v>
      </c>
    </row>
    <row r="2432" spans="1:2">
      <c r="A2432" s="54">
        <v>42973</v>
      </c>
      <c r="B2432">
        <v>74.06</v>
      </c>
    </row>
    <row r="2433" spans="1:2">
      <c r="A2433" s="54">
        <v>42974</v>
      </c>
      <c r="B2433">
        <v>74.569999999999993</v>
      </c>
    </row>
    <row r="2434" spans="1:2">
      <c r="A2434" s="54">
        <v>42975</v>
      </c>
      <c r="B2434">
        <v>74.989999999999995</v>
      </c>
    </row>
    <row r="2435" spans="1:2">
      <c r="A2435" s="54">
        <v>42976</v>
      </c>
      <c r="B2435">
        <v>75.349999999999994</v>
      </c>
    </row>
    <row r="2436" spans="1:2">
      <c r="A2436" s="54">
        <v>42977</v>
      </c>
      <c r="B2436">
        <v>75.75</v>
      </c>
    </row>
    <row r="2437" spans="1:2">
      <c r="A2437" s="54">
        <v>42978</v>
      </c>
      <c r="B2437">
        <v>76.11</v>
      </c>
    </row>
    <row r="2438" spans="1:2">
      <c r="A2438" s="54">
        <v>42979</v>
      </c>
      <c r="B2438">
        <v>76.45</v>
      </c>
    </row>
    <row r="2439" spans="1:2">
      <c r="A2439" s="54">
        <v>42980</v>
      </c>
      <c r="B2439">
        <v>76.87</v>
      </c>
    </row>
    <row r="2440" spans="1:2">
      <c r="A2440" s="54">
        <v>42981</v>
      </c>
      <c r="B2440">
        <v>77.319999999999993</v>
      </c>
    </row>
    <row r="2441" spans="1:2">
      <c r="A2441" s="54">
        <v>42982</v>
      </c>
      <c r="B2441">
        <v>77.62</v>
      </c>
    </row>
    <row r="2442" spans="1:2">
      <c r="A2442" s="54">
        <v>42983</v>
      </c>
      <c r="B2442">
        <v>77.930000000000007</v>
      </c>
    </row>
    <row r="2443" spans="1:2">
      <c r="A2443" s="54">
        <v>42984</v>
      </c>
      <c r="B2443">
        <v>78.349999999999994</v>
      </c>
    </row>
    <row r="2444" spans="1:2">
      <c r="A2444" s="54">
        <v>42985</v>
      </c>
      <c r="B2444">
        <v>78.69</v>
      </c>
    </row>
    <row r="2445" spans="1:2">
      <c r="A2445" s="54">
        <v>42986</v>
      </c>
      <c r="B2445">
        <v>79.84</v>
      </c>
    </row>
    <row r="2446" spans="1:2">
      <c r="A2446" s="54">
        <v>42987</v>
      </c>
      <c r="B2446">
        <v>80.239999999999995</v>
      </c>
    </row>
    <row r="2447" spans="1:2">
      <c r="A2447" s="54">
        <v>42988</v>
      </c>
      <c r="B2447">
        <v>80.67</v>
      </c>
    </row>
    <row r="2448" spans="1:2">
      <c r="A2448" s="54">
        <v>42989</v>
      </c>
      <c r="B2448">
        <v>80.88</v>
      </c>
    </row>
    <row r="2449" spans="1:2">
      <c r="A2449" s="54">
        <v>42990</v>
      </c>
      <c r="B2449">
        <v>81.05</v>
      </c>
    </row>
    <row r="2450" spans="1:2">
      <c r="A2450" s="54">
        <v>42991</v>
      </c>
      <c r="B2450">
        <v>81.33</v>
      </c>
    </row>
    <row r="2451" spans="1:2">
      <c r="A2451" s="54">
        <v>42992</v>
      </c>
      <c r="B2451">
        <v>81.349999999999994</v>
      </c>
    </row>
    <row r="2452" spans="1:2">
      <c r="A2452" s="54">
        <v>42993</v>
      </c>
      <c r="B2452">
        <v>81.459999999999994</v>
      </c>
    </row>
    <row r="2453" spans="1:2">
      <c r="A2453" s="54">
        <v>42994</v>
      </c>
      <c r="B2453">
        <v>81.69</v>
      </c>
    </row>
    <row r="2454" spans="1:2">
      <c r="A2454" s="54">
        <v>42995</v>
      </c>
      <c r="B2454">
        <v>81.900000000000006</v>
      </c>
    </row>
    <row r="2455" spans="1:2">
      <c r="A2455" s="54">
        <v>42996</v>
      </c>
      <c r="B2455">
        <v>81.96</v>
      </c>
    </row>
    <row r="2456" spans="1:2">
      <c r="A2456" s="54">
        <v>42997</v>
      </c>
      <c r="B2456">
        <v>82.03</v>
      </c>
    </row>
    <row r="2457" spans="1:2">
      <c r="A2457" s="54">
        <v>42998</v>
      </c>
      <c r="B2457">
        <v>82.12</v>
      </c>
    </row>
    <row r="2458" spans="1:2">
      <c r="A2458" s="54">
        <v>42999</v>
      </c>
      <c r="B2458">
        <v>81.680000000000007</v>
      </c>
    </row>
    <row r="2459" spans="1:2">
      <c r="A2459" s="54">
        <v>43000</v>
      </c>
      <c r="B2459">
        <v>81.88</v>
      </c>
    </row>
    <row r="2460" spans="1:2">
      <c r="A2460" s="54">
        <v>43001</v>
      </c>
      <c r="B2460">
        <v>82.21</v>
      </c>
    </row>
    <row r="2461" spans="1:2">
      <c r="A2461" s="54">
        <v>43002</v>
      </c>
      <c r="B2461">
        <v>82.56</v>
      </c>
    </row>
    <row r="2462" spans="1:2">
      <c r="A2462" s="54">
        <v>43003</v>
      </c>
      <c r="B2462">
        <v>82.71</v>
      </c>
    </row>
    <row r="2463" spans="1:2">
      <c r="A2463" s="54">
        <v>43004</v>
      </c>
      <c r="B2463">
        <v>82.92</v>
      </c>
    </row>
    <row r="2464" spans="1:2">
      <c r="A2464" s="54">
        <v>43005</v>
      </c>
      <c r="B2464">
        <v>83.09</v>
      </c>
    </row>
    <row r="2465" spans="1:2">
      <c r="A2465" s="54">
        <v>43006</v>
      </c>
      <c r="B2465">
        <v>83.31</v>
      </c>
    </row>
    <row r="2466" spans="1:2">
      <c r="A2466" s="54">
        <v>43007</v>
      </c>
      <c r="B2466">
        <v>83.57</v>
      </c>
    </row>
    <row r="2467" spans="1:2">
      <c r="A2467" s="54">
        <v>43008</v>
      </c>
      <c r="B2467">
        <v>83.86</v>
      </c>
    </row>
    <row r="2468" spans="1:2">
      <c r="A2468" s="54">
        <v>43009</v>
      </c>
      <c r="B2468">
        <v>84.17</v>
      </c>
    </row>
    <row r="2469" spans="1:2">
      <c r="A2469" s="54">
        <v>43010</v>
      </c>
      <c r="B2469">
        <v>84.42</v>
      </c>
    </row>
    <row r="2470" spans="1:2">
      <c r="A2470" s="54">
        <v>43011</v>
      </c>
      <c r="B2470">
        <v>84.66</v>
      </c>
    </row>
    <row r="2471" spans="1:2">
      <c r="A2471" s="54">
        <v>43012</v>
      </c>
      <c r="B2471">
        <v>84.79</v>
      </c>
    </row>
    <row r="2472" spans="1:2">
      <c r="A2472" s="54">
        <v>43013</v>
      </c>
      <c r="B2472">
        <v>85.08</v>
      </c>
    </row>
    <row r="2473" spans="1:2">
      <c r="A2473" s="54">
        <v>43014</v>
      </c>
      <c r="B2473">
        <v>85.2</v>
      </c>
    </row>
    <row r="2474" spans="1:2">
      <c r="A2474" s="54">
        <v>43015</v>
      </c>
      <c r="B2474">
        <v>85.39</v>
      </c>
    </row>
    <row r="2475" spans="1:2">
      <c r="A2475" s="54">
        <v>43016</v>
      </c>
      <c r="B2475">
        <v>85.59</v>
      </c>
    </row>
    <row r="2476" spans="1:2">
      <c r="A2476" s="54">
        <v>43017</v>
      </c>
      <c r="B2476">
        <v>85.66</v>
      </c>
    </row>
    <row r="2477" spans="1:2">
      <c r="A2477" s="54">
        <v>43018</v>
      </c>
      <c r="B2477">
        <v>85.67</v>
      </c>
    </row>
    <row r="2478" spans="1:2">
      <c r="A2478" s="54">
        <v>43019</v>
      </c>
      <c r="B2478">
        <v>85.72</v>
      </c>
    </row>
    <row r="2479" spans="1:2">
      <c r="A2479" s="54">
        <v>43020</v>
      </c>
      <c r="B2479">
        <v>85.82</v>
      </c>
    </row>
    <row r="2480" spans="1:2">
      <c r="A2480" s="54">
        <v>43021</v>
      </c>
      <c r="B2480">
        <v>85.99</v>
      </c>
    </row>
    <row r="2481" spans="1:2">
      <c r="A2481" s="54">
        <v>43022</v>
      </c>
      <c r="B2481">
        <v>86.32</v>
      </c>
    </row>
    <row r="2482" spans="1:2">
      <c r="A2482" s="54">
        <v>43023</v>
      </c>
      <c r="B2482">
        <v>86.66</v>
      </c>
    </row>
    <row r="2483" spans="1:2">
      <c r="A2483" s="54">
        <v>43024</v>
      </c>
      <c r="B2483">
        <v>86.87</v>
      </c>
    </row>
    <row r="2484" spans="1:2">
      <c r="A2484" s="54">
        <v>43025</v>
      </c>
      <c r="B2484">
        <v>87.06</v>
      </c>
    </row>
    <row r="2485" spans="1:2">
      <c r="A2485" s="54">
        <v>43026</v>
      </c>
      <c r="B2485">
        <v>87.18</v>
      </c>
    </row>
    <row r="2486" spans="1:2">
      <c r="A2486" s="54">
        <v>43027</v>
      </c>
      <c r="B2486">
        <v>87.34</v>
      </c>
    </row>
    <row r="2487" spans="1:2">
      <c r="A2487" s="54">
        <v>43028</v>
      </c>
      <c r="B2487">
        <v>87.49</v>
      </c>
    </row>
    <row r="2488" spans="1:2">
      <c r="A2488" s="54">
        <v>43029</v>
      </c>
      <c r="B2488">
        <v>87.74</v>
      </c>
    </row>
    <row r="2489" spans="1:2">
      <c r="A2489" s="54">
        <v>43030</v>
      </c>
      <c r="B2489">
        <v>87.96</v>
      </c>
    </row>
    <row r="2490" spans="1:2">
      <c r="A2490" s="54">
        <v>43031</v>
      </c>
      <c r="B2490">
        <v>88.03</v>
      </c>
    </row>
    <row r="2491" spans="1:2">
      <c r="A2491" s="54">
        <v>43032</v>
      </c>
      <c r="B2491">
        <v>88.11</v>
      </c>
    </row>
    <row r="2492" spans="1:2">
      <c r="A2492" s="54">
        <v>43033</v>
      </c>
      <c r="B2492">
        <v>88.24</v>
      </c>
    </row>
    <row r="2493" spans="1:2">
      <c r="A2493" s="54">
        <v>43034</v>
      </c>
      <c r="B2493">
        <v>88.3</v>
      </c>
    </row>
    <row r="2494" spans="1:2">
      <c r="A2494" s="54">
        <v>43035</v>
      </c>
      <c r="B2494">
        <v>88.37</v>
      </c>
    </row>
    <row r="2495" spans="1:2">
      <c r="A2495" s="54">
        <v>43036</v>
      </c>
      <c r="B2495">
        <v>88.46</v>
      </c>
    </row>
    <row r="2496" spans="1:2">
      <c r="A2496" s="54">
        <v>43037</v>
      </c>
      <c r="B2496">
        <v>88.67</v>
      </c>
    </row>
    <row r="2497" spans="1:2">
      <c r="A2497" s="54">
        <v>43038</v>
      </c>
      <c r="B2497">
        <v>88.6</v>
      </c>
    </row>
    <row r="2498" spans="1:2">
      <c r="A2498" s="54">
        <v>43039</v>
      </c>
      <c r="B2498">
        <v>88.53</v>
      </c>
    </row>
    <row r="2499" spans="1:2">
      <c r="A2499" s="54">
        <v>43040</v>
      </c>
      <c r="B2499">
        <v>88.48</v>
      </c>
    </row>
    <row r="2500" spans="1:2">
      <c r="A2500" s="54">
        <v>43041</v>
      </c>
      <c r="B2500">
        <v>88.36</v>
      </c>
    </row>
    <row r="2501" spans="1:2">
      <c r="A2501" s="54">
        <v>43042</v>
      </c>
      <c r="B2501">
        <v>88.3</v>
      </c>
    </row>
    <row r="2502" spans="1:2">
      <c r="A2502" s="54">
        <v>43043</v>
      </c>
      <c r="B2502">
        <v>88.31</v>
      </c>
    </row>
    <row r="2503" spans="1:2">
      <c r="A2503" s="54">
        <v>43044</v>
      </c>
      <c r="B2503">
        <v>88.3</v>
      </c>
    </row>
    <row r="2504" spans="1:2">
      <c r="A2504" s="54">
        <v>43045</v>
      </c>
      <c r="B2504">
        <v>88.08</v>
      </c>
    </row>
    <row r="2505" spans="1:2">
      <c r="A2505" s="54">
        <v>43046</v>
      </c>
      <c r="B2505">
        <v>87.8</v>
      </c>
    </row>
    <row r="2506" spans="1:2">
      <c r="A2506" s="54">
        <v>43047</v>
      </c>
      <c r="B2506">
        <v>87.49</v>
      </c>
    </row>
    <row r="2507" spans="1:2">
      <c r="A2507" s="54">
        <v>43048</v>
      </c>
      <c r="B2507">
        <v>87.29</v>
      </c>
    </row>
    <row r="2508" spans="1:2">
      <c r="A2508" s="54">
        <v>43049</v>
      </c>
      <c r="B2508">
        <v>87.05</v>
      </c>
    </row>
    <row r="2509" spans="1:2">
      <c r="A2509" s="54">
        <v>43050</v>
      </c>
      <c r="B2509">
        <v>86.91</v>
      </c>
    </row>
    <row r="2510" spans="1:2">
      <c r="A2510" s="54">
        <v>43051</v>
      </c>
      <c r="B2510">
        <v>86.76</v>
      </c>
    </row>
    <row r="2511" spans="1:2">
      <c r="A2511" s="54">
        <v>43052</v>
      </c>
      <c r="B2511">
        <v>86.47</v>
      </c>
    </row>
    <row r="2512" spans="1:2">
      <c r="A2512" s="54">
        <v>43053</v>
      </c>
      <c r="B2512">
        <v>86.02</v>
      </c>
    </row>
    <row r="2513" spans="1:2">
      <c r="A2513" s="54">
        <v>43054</v>
      </c>
      <c r="B2513">
        <v>85.64</v>
      </c>
    </row>
    <row r="2514" spans="1:2">
      <c r="A2514" s="54">
        <v>43055</v>
      </c>
      <c r="B2514">
        <v>85.35</v>
      </c>
    </row>
    <row r="2515" spans="1:2">
      <c r="A2515" s="54">
        <v>43056</v>
      </c>
      <c r="B2515">
        <v>84.94</v>
      </c>
    </row>
    <row r="2516" spans="1:2">
      <c r="A2516" s="54">
        <v>43057</v>
      </c>
      <c r="B2516">
        <v>84.82</v>
      </c>
    </row>
    <row r="2517" spans="1:2">
      <c r="A2517" s="54">
        <v>43058</v>
      </c>
      <c r="B2517">
        <v>84.61</v>
      </c>
    </row>
    <row r="2518" spans="1:2">
      <c r="A2518" s="54">
        <v>43059</v>
      </c>
      <c r="B2518">
        <v>84.04</v>
      </c>
    </row>
    <row r="2519" spans="1:2">
      <c r="A2519" s="54">
        <v>43060</v>
      </c>
      <c r="B2519">
        <v>83.7</v>
      </c>
    </row>
    <row r="2520" spans="1:2">
      <c r="A2520" s="54">
        <v>43061</v>
      </c>
      <c r="B2520">
        <v>83.44</v>
      </c>
    </row>
    <row r="2521" spans="1:2">
      <c r="A2521" s="54">
        <v>43062</v>
      </c>
      <c r="B2521">
        <v>83.16</v>
      </c>
    </row>
    <row r="2522" spans="1:2">
      <c r="A2522" s="54">
        <v>43063</v>
      </c>
      <c r="B2522">
        <v>82.8</v>
      </c>
    </row>
    <row r="2523" spans="1:2">
      <c r="A2523" s="54">
        <v>43064</v>
      </c>
      <c r="B2523">
        <v>82.56</v>
      </c>
    </row>
    <row r="2524" spans="1:2">
      <c r="A2524" s="54">
        <v>43065</v>
      </c>
      <c r="B2524">
        <v>82.3</v>
      </c>
    </row>
    <row r="2525" spans="1:2">
      <c r="A2525" s="54">
        <v>43066</v>
      </c>
      <c r="B2525">
        <v>81.8</v>
      </c>
    </row>
    <row r="2526" spans="1:2">
      <c r="A2526" s="54">
        <v>43067</v>
      </c>
      <c r="B2526">
        <v>81.260000000000005</v>
      </c>
    </row>
    <row r="2527" spans="1:2">
      <c r="A2527" s="54">
        <v>43068</v>
      </c>
      <c r="B2527">
        <v>80.66</v>
      </c>
    </row>
    <row r="2528" spans="1:2">
      <c r="A2528" s="54">
        <v>43069</v>
      </c>
      <c r="B2528">
        <v>79.989999999999995</v>
      </c>
    </row>
    <row r="2529" spans="1:2">
      <c r="A2529" s="54">
        <v>43070</v>
      </c>
      <c r="B2529">
        <v>79.45</v>
      </c>
    </row>
    <row r="2530" spans="1:2">
      <c r="A2530" s="54">
        <v>43071</v>
      </c>
      <c r="B2530">
        <v>78.83</v>
      </c>
    </row>
    <row r="2531" spans="1:2">
      <c r="A2531" s="54">
        <v>43072</v>
      </c>
      <c r="B2531">
        <v>78.34</v>
      </c>
    </row>
    <row r="2532" spans="1:2">
      <c r="A2532" s="54">
        <v>43073</v>
      </c>
      <c r="B2532">
        <v>77.75</v>
      </c>
    </row>
    <row r="2533" spans="1:2">
      <c r="A2533" s="54">
        <v>43074</v>
      </c>
      <c r="B2533">
        <v>77.2</v>
      </c>
    </row>
    <row r="2534" spans="1:2">
      <c r="A2534" s="54">
        <v>43075</v>
      </c>
      <c r="B2534">
        <v>76.67</v>
      </c>
    </row>
    <row r="2535" spans="1:2">
      <c r="A2535" s="54">
        <v>43076</v>
      </c>
      <c r="B2535">
        <v>76.08</v>
      </c>
    </row>
    <row r="2536" spans="1:2">
      <c r="A2536" s="54">
        <v>43077</v>
      </c>
      <c r="B2536">
        <v>75.53</v>
      </c>
    </row>
    <row r="2537" spans="1:2">
      <c r="A2537" s="54">
        <v>43078</v>
      </c>
      <c r="B2537">
        <v>74.97</v>
      </c>
    </row>
    <row r="2538" spans="1:2">
      <c r="A2538" s="54">
        <v>43079</v>
      </c>
      <c r="B2538">
        <v>74.400000000000006</v>
      </c>
    </row>
    <row r="2539" spans="1:2">
      <c r="A2539" s="54">
        <v>43080</v>
      </c>
      <c r="B2539">
        <v>73.81</v>
      </c>
    </row>
    <row r="2540" spans="1:2">
      <c r="A2540" s="54">
        <v>43081</v>
      </c>
      <c r="B2540">
        <v>72.91</v>
      </c>
    </row>
    <row r="2541" spans="1:2">
      <c r="A2541" s="54">
        <v>43082</v>
      </c>
      <c r="B2541">
        <v>72.180000000000007</v>
      </c>
    </row>
    <row r="2542" spans="1:2">
      <c r="A2542" s="54">
        <v>43083</v>
      </c>
      <c r="B2542">
        <v>71.569999999999993</v>
      </c>
    </row>
    <row r="2543" spans="1:2">
      <c r="A2543" s="54">
        <v>43084</v>
      </c>
      <c r="B2543">
        <v>71.069999999999993</v>
      </c>
    </row>
    <row r="2544" spans="1:2">
      <c r="A2544" s="54">
        <v>43085</v>
      </c>
      <c r="B2544">
        <v>70.48</v>
      </c>
    </row>
    <row r="2545" spans="1:2">
      <c r="A2545" s="54">
        <v>43086</v>
      </c>
      <c r="B2545">
        <v>69.989999999999995</v>
      </c>
    </row>
    <row r="2546" spans="1:2">
      <c r="A2546" s="54">
        <v>43087</v>
      </c>
      <c r="B2546">
        <v>69.3</v>
      </c>
    </row>
    <row r="2547" spans="1:2">
      <c r="A2547" s="54">
        <v>43088</v>
      </c>
      <c r="B2547">
        <v>68.58</v>
      </c>
    </row>
    <row r="2548" spans="1:2">
      <c r="A2548" s="54">
        <v>43089</v>
      </c>
      <c r="B2548">
        <v>67.900000000000006</v>
      </c>
    </row>
    <row r="2549" spans="1:2">
      <c r="A2549" s="54">
        <v>43090</v>
      </c>
      <c r="B2549">
        <v>67.33</v>
      </c>
    </row>
    <row r="2550" spans="1:2">
      <c r="A2550" s="54">
        <v>43091</v>
      </c>
      <c r="B2550">
        <v>66.900000000000006</v>
      </c>
    </row>
    <row r="2551" spans="1:2">
      <c r="A2551" s="54">
        <v>43092</v>
      </c>
      <c r="B2551">
        <v>66.67</v>
      </c>
    </row>
    <row r="2552" spans="1:2">
      <c r="A2552" s="54">
        <v>43093</v>
      </c>
      <c r="B2552">
        <v>66.52</v>
      </c>
    </row>
    <row r="2553" spans="1:2">
      <c r="A2553" s="54">
        <v>43094</v>
      </c>
      <c r="B2553">
        <v>66.39</v>
      </c>
    </row>
    <row r="2554" spans="1:2">
      <c r="A2554" s="54">
        <v>43095</v>
      </c>
      <c r="B2554">
        <v>66.180000000000007</v>
      </c>
    </row>
    <row r="2555" spans="1:2">
      <c r="A2555" s="54">
        <v>43096</v>
      </c>
      <c r="B2555">
        <v>65.739999999999995</v>
      </c>
    </row>
    <row r="2556" spans="1:2">
      <c r="A2556" s="54">
        <v>43097</v>
      </c>
      <c r="B2556">
        <v>65.27</v>
      </c>
    </row>
    <row r="2557" spans="1:2">
      <c r="A2557" s="54">
        <v>43098</v>
      </c>
      <c r="B2557">
        <v>64.83</v>
      </c>
    </row>
    <row r="2558" spans="1:2">
      <c r="A2558" s="54">
        <v>43099</v>
      </c>
      <c r="B2558">
        <v>64.62</v>
      </c>
    </row>
    <row r="2559" spans="1:2">
      <c r="A2559" s="54">
        <v>43100</v>
      </c>
      <c r="B2559">
        <v>64.510000000000005</v>
      </c>
    </row>
    <row r="2560" spans="1:2">
      <c r="A2560" s="54">
        <v>43101</v>
      </c>
      <c r="B2560">
        <v>64.31</v>
      </c>
    </row>
    <row r="2561" spans="1:2">
      <c r="A2561" s="54">
        <v>43102</v>
      </c>
      <c r="B2561">
        <v>63.99</v>
      </c>
    </row>
    <row r="2562" spans="1:2">
      <c r="A2562" s="54">
        <v>43103</v>
      </c>
      <c r="B2562">
        <v>63.61</v>
      </c>
    </row>
    <row r="2563" spans="1:2">
      <c r="A2563" s="54">
        <v>43104</v>
      </c>
      <c r="B2563">
        <v>63.27</v>
      </c>
    </row>
    <row r="2564" spans="1:2">
      <c r="A2564" s="54">
        <v>43105</v>
      </c>
      <c r="B2564">
        <v>62.92</v>
      </c>
    </row>
    <row r="2565" spans="1:2">
      <c r="A2565" s="54">
        <v>43106</v>
      </c>
      <c r="B2565">
        <v>62.63</v>
      </c>
    </row>
    <row r="2566" spans="1:2">
      <c r="A2566" s="54">
        <v>43107</v>
      </c>
      <c r="B2566">
        <v>62.24</v>
      </c>
    </row>
    <row r="2567" spans="1:2">
      <c r="A2567" s="54">
        <v>43108</v>
      </c>
      <c r="B2567">
        <v>61.63</v>
      </c>
    </row>
    <row r="2568" spans="1:2">
      <c r="A2568" s="54">
        <v>43109</v>
      </c>
      <c r="B2568">
        <v>61.04</v>
      </c>
    </row>
    <row r="2569" spans="1:2">
      <c r="A2569" s="54">
        <v>43110</v>
      </c>
      <c r="B2569">
        <v>60.48</v>
      </c>
    </row>
    <row r="2570" spans="1:2">
      <c r="A2570" s="54">
        <v>43111</v>
      </c>
      <c r="B2570">
        <v>59.9</v>
      </c>
    </row>
    <row r="2571" spans="1:2">
      <c r="A2571" s="54">
        <v>43112</v>
      </c>
      <c r="B2571">
        <v>59.32</v>
      </c>
    </row>
    <row r="2572" spans="1:2">
      <c r="A2572" s="54">
        <v>43113</v>
      </c>
      <c r="B2572">
        <v>58.84</v>
      </c>
    </row>
    <row r="2573" spans="1:2">
      <c r="A2573" s="54">
        <v>43114</v>
      </c>
      <c r="B2573">
        <v>58.35</v>
      </c>
    </row>
    <row r="2574" spans="1:2">
      <c r="A2574" s="54">
        <v>43115</v>
      </c>
      <c r="B2574">
        <v>57.69</v>
      </c>
    </row>
    <row r="2575" spans="1:2">
      <c r="A2575" s="54">
        <v>43116</v>
      </c>
      <c r="B2575">
        <v>57.05</v>
      </c>
    </row>
    <row r="2576" spans="1:2">
      <c r="A2576" s="54">
        <v>43117</v>
      </c>
      <c r="B2576">
        <v>56.36</v>
      </c>
    </row>
    <row r="2577" spans="1:2">
      <c r="A2577" s="54">
        <v>43118</v>
      </c>
      <c r="B2577">
        <v>55.69</v>
      </c>
    </row>
    <row r="2578" spans="1:2">
      <c r="A2578" s="54">
        <v>43119</v>
      </c>
      <c r="B2578">
        <v>55.01</v>
      </c>
    </row>
    <row r="2579" spans="1:2">
      <c r="A2579" s="54">
        <v>43120</v>
      </c>
      <c r="B2579">
        <v>54.44</v>
      </c>
    </row>
    <row r="2580" spans="1:2">
      <c r="A2580" s="54">
        <v>43121</v>
      </c>
      <c r="B2580">
        <v>53.94</v>
      </c>
    </row>
    <row r="2581" spans="1:2">
      <c r="A2581" s="54">
        <v>43122</v>
      </c>
      <c r="B2581">
        <v>53.32</v>
      </c>
    </row>
    <row r="2582" spans="1:2">
      <c r="A2582" s="54">
        <v>43123</v>
      </c>
      <c r="B2582">
        <v>52.79</v>
      </c>
    </row>
    <row r="2583" spans="1:2">
      <c r="A2583" s="54">
        <v>43124</v>
      </c>
      <c r="B2583">
        <v>52.33</v>
      </c>
    </row>
    <row r="2584" spans="1:2">
      <c r="A2584" s="54">
        <v>43125</v>
      </c>
      <c r="B2584">
        <v>51.76</v>
      </c>
    </row>
    <row r="2585" spans="1:2">
      <c r="A2585" s="54">
        <v>43126</v>
      </c>
      <c r="B2585">
        <v>51.19</v>
      </c>
    </row>
    <row r="2586" spans="1:2">
      <c r="A2586" s="54">
        <v>43127</v>
      </c>
      <c r="B2586">
        <v>50.79</v>
      </c>
    </row>
    <row r="2587" spans="1:2">
      <c r="A2587" s="54">
        <v>43128</v>
      </c>
      <c r="B2587">
        <v>50.5</v>
      </c>
    </row>
    <row r="2588" spans="1:2">
      <c r="A2588" s="54">
        <v>43129</v>
      </c>
      <c r="B2588">
        <v>50.05</v>
      </c>
    </row>
    <row r="2589" spans="1:2">
      <c r="A2589" s="54">
        <v>43130</v>
      </c>
      <c r="B2589">
        <v>49.52</v>
      </c>
    </row>
    <row r="2590" spans="1:2">
      <c r="A2590" s="54">
        <v>43131</v>
      </c>
      <c r="B2590">
        <v>48.99</v>
      </c>
    </row>
    <row r="2591" spans="1:2">
      <c r="A2591" s="54">
        <v>43132</v>
      </c>
      <c r="B2591">
        <v>48.43</v>
      </c>
    </row>
    <row r="2592" spans="1:2">
      <c r="A2592" s="54">
        <v>43133</v>
      </c>
      <c r="B2592">
        <v>47.83</v>
      </c>
    </row>
    <row r="2593" spans="1:2">
      <c r="A2593" s="54">
        <v>43134</v>
      </c>
      <c r="B2593">
        <v>47.31</v>
      </c>
    </row>
    <row r="2594" spans="1:2">
      <c r="A2594" s="54">
        <v>43135</v>
      </c>
      <c r="B2594">
        <v>46.75</v>
      </c>
    </row>
    <row r="2595" spans="1:2">
      <c r="A2595" s="54">
        <v>43136</v>
      </c>
      <c r="B2595">
        <v>45.93</v>
      </c>
    </row>
    <row r="2596" spans="1:2">
      <c r="A2596" s="54">
        <v>43137</v>
      </c>
      <c r="B2596">
        <v>45.05</v>
      </c>
    </row>
    <row r="2597" spans="1:2">
      <c r="A2597" s="54">
        <v>43138</v>
      </c>
      <c r="B2597">
        <v>44.16</v>
      </c>
    </row>
    <row r="2598" spans="1:2">
      <c r="A2598" s="54">
        <v>43139</v>
      </c>
      <c r="B2598">
        <v>43.31</v>
      </c>
    </row>
    <row r="2599" spans="1:2">
      <c r="A2599" s="54">
        <v>43140</v>
      </c>
      <c r="B2599">
        <v>42.52</v>
      </c>
    </row>
    <row r="2600" spans="1:2">
      <c r="A2600" s="54">
        <v>43141</v>
      </c>
      <c r="B2600">
        <v>41.98</v>
      </c>
    </row>
    <row r="2601" spans="1:2">
      <c r="A2601" s="54">
        <v>43142</v>
      </c>
      <c r="B2601">
        <v>41.5</v>
      </c>
    </row>
    <row r="2602" spans="1:2">
      <c r="A2602" s="54">
        <v>43143</v>
      </c>
      <c r="B2602">
        <v>40.78</v>
      </c>
    </row>
    <row r="2603" spans="1:2">
      <c r="A2603" s="54">
        <v>43144</v>
      </c>
      <c r="B2603">
        <v>40.04</v>
      </c>
    </row>
    <row r="2604" spans="1:2">
      <c r="A2604" s="54">
        <v>43145</v>
      </c>
      <c r="B2604">
        <v>39.369999999999997</v>
      </c>
    </row>
    <row r="2605" spans="1:2">
      <c r="A2605" s="54">
        <v>43146</v>
      </c>
      <c r="B2605">
        <v>38.729999999999997</v>
      </c>
    </row>
    <row r="2606" spans="1:2">
      <c r="A2606" s="54">
        <v>43147</v>
      </c>
      <c r="B2606">
        <v>38.14</v>
      </c>
    </row>
    <row r="2607" spans="1:2">
      <c r="A2607" s="54">
        <v>43148</v>
      </c>
      <c r="B2607">
        <v>37.67</v>
      </c>
    </row>
    <row r="2608" spans="1:2">
      <c r="A2608" s="54">
        <v>43149</v>
      </c>
      <c r="B2608">
        <v>37.17</v>
      </c>
    </row>
    <row r="2609" spans="1:2">
      <c r="A2609" s="54">
        <v>43150</v>
      </c>
      <c r="B2609">
        <v>36.479999999999997</v>
      </c>
    </row>
    <row r="2610" spans="1:2">
      <c r="A2610" s="54">
        <v>43151</v>
      </c>
      <c r="B2610">
        <v>35.799999999999997</v>
      </c>
    </row>
    <row r="2611" spans="1:2">
      <c r="A2611" s="54">
        <v>43152</v>
      </c>
      <c r="B2611">
        <v>35.07</v>
      </c>
    </row>
    <row r="2612" spans="1:2">
      <c r="A2612" s="54">
        <v>43153</v>
      </c>
      <c r="B2612">
        <v>34.299999999999997</v>
      </c>
    </row>
    <row r="2613" spans="1:2">
      <c r="A2613" s="54">
        <v>43154</v>
      </c>
      <c r="B2613">
        <v>33.54</v>
      </c>
    </row>
    <row r="2614" spans="1:2">
      <c r="A2614" s="54">
        <v>43155</v>
      </c>
      <c r="B2614">
        <v>32.869999999999997</v>
      </c>
    </row>
    <row r="2615" spans="1:2">
      <c r="A2615" s="54">
        <v>43156</v>
      </c>
      <c r="B2615">
        <v>32.14</v>
      </c>
    </row>
    <row r="2616" spans="1:2">
      <c r="A2616" s="54">
        <v>43157</v>
      </c>
      <c r="B2616">
        <v>31.16</v>
      </c>
    </row>
    <row r="2617" spans="1:2">
      <c r="A2617" s="54">
        <v>43158</v>
      </c>
      <c r="B2617">
        <v>30.16</v>
      </c>
    </row>
    <row r="2618" spans="1:2">
      <c r="A2618" s="54">
        <v>43159</v>
      </c>
      <c r="B2618">
        <v>29.09</v>
      </c>
    </row>
    <row r="2619" spans="1:2">
      <c r="A2619" s="54">
        <v>43160</v>
      </c>
      <c r="B2619">
        <v>28.13</v>
      </c>
    </row>
    <row r="2620" spans="1:2">
      <c r="A2620" s="54">
        <v>43161</v>
      </c>
      <c r="B2620">
        <v>27.23</v>
      </c>
    </row>
    <row r="2621" spans="1:2">
      <c r="A2621" s="54">
        <v>43162</v>
      </c>
      <c r="B2621">
        <v>26.46</v>
      </c>
    </row>
    <row r="2622" spans="1:2">
      <c r="A2622" s="54">
        <v>43163</v>
      </c>
      <c r="B2622">
        <v>25.93</v>
      </c>
    </row>
    <row r="2623" spans="1:2">
      <c r="A2623" s="54">
        <v>43164</v>
      </c>
      <c r="B2623">
        <v>25.37</v>
      </c>
    </row>
    <row r="2624" spans="1:2">
      <c r="A2624" s="54">
        <v>43165</v>
      </c>
      <c r="B2624">
        <v>24.85</v>
      </c>
    </row>
    <row r="2625" spans="1:2">
      <c r="A2625" s="54">
        <v>43166</v>
      </c>
      <c r="B2625">
        <v>23.95</v>
      </c>
    </row>
    <row r="2626" spans="1:2">
      <c r="A2626" s="54">
        <v>43167</v>
      </c>
      <c r="B2626">
        <v>23.88</v>
      </c>
    </row>
    <row r="2627" spans="1:2">
      <c r="A2627" s="54">
        <v>43168</v>
      </c>
      <c r="B2627">
        <v>23.55</v>
      </c>
    </row>
    <row r="2628" spans="1:2">
      <c r="A2628" s="54">
        <v>43169</v>
      </c>
      <c r="B2628">
        <v>23.41</v>
      </c>
    </row>
    <row r="2629" spans="1:2">
      <c r="A2629" s="54">
        <v>43170</v>
      </c>
      <c r="B2629">
        <v>23.33</v>
      </c>
    </row>
    <row r="2630" spans="1:2">
      <c r="A2630" s="54">
        <v>43171</v>
      </c>
      <c r="B2630">
        <v>23.12</v>
      </c>
    </row>
    <row r="2631" spans="1:2">
      <c r="A2631" s="54">
        <v>43172</v>
      </c>
      <c r="B2631">
        <v>22.88</v>
      </c>
    </row>
    <row r="2632" spans="1:2">
      <c r="A2632" s="54">
        <v>43173</v>
      </c>
      <c r="B2632">
        <v>22.66</v>
      </c>
    </row>
    <row r="2633" spans="1:2">
      <c r="A2633" s="54">
        <v>43174</v>
      </c>
      <c r="B2633">
        <v>22.4</v>
      </c>
    </row>
    <row r="2634" spans="1:2">
      <c r="A2634" s="54">
        <v>43175</v>
      </c>
      <c r="B2634">
        <v>22.17</v>
      </c>
    </row>
    <row r="2635" spans="1:2">
      <c r="A2635" s="54">
        <v>43176</v>
      </c>
      <c r="B2635">
        <v>21.82</v>
      </c>
    </row>
    <row r="2636" spans="1:2">
      <c r="A2636" s="54">
        <v>43177</v>
      </c>
      <c r="B2636">
        <v>21.42</v>
      </c>
    </row>
    <row r="2637" spans="1:2">
      <c r="A2637" s="54">
        <v>43178</v>
      </c>
      <c r="B2637">
        <v>20.86</v>
      </c>
    </row>
    <row r="2638" spans="1:2">
      <c r="A2638" s="54">
        <v>43179</v>
      </c>
      <c r="B2638">
        <v>20.27</v>
      </c>
    </row>
    <row r="2639" spans="1:2">
      <c r="A2639" s="54">
        <v>43180</v>
      </c>
      <c r="B2639">
        <v>19.78</v>
      </c>
    </row>
    <row r="2640" spans="1:2">
      <c r="A2640" s="54">
        <v>43181</v>
      </c>
      <c r="B2640">
        <v>19.329999999999998</v>
      </c>
    </row>
    <row r="2641" spans="1:2">
      <c r="A2641" s="54">
        <v>43182</v>
      </c>
      <c r="B2641">
        <v>18.97</v>
      </c>
    </row>
    <row r="2642" spans="1:2">
      <c r="A2642" s="54">
        <v>43183</v>
      </c>
      <c r="B2642">
        <v>18.809999999999999</v>
      </c>
    </row>
    <row r="2643" spans="1:2">
      <c r="A2643" s="54">
        <v>43184</v>
      </c>
      <c r="B2643">
        <v>18.72</v>
      </c>
    </row>
    <row r="2644" spans="1:2">
      <c r="A2644" s="54">
        <v>43185</v>
      </c>
      <c r="B2644">
        <v>18.489999999999998</v>
      </c>
    </row>
    <row r="2645" spans="1:2">
      <c r="A2645" s="54">
        <v>43186</v>
      </c>
      <c r="B2645">
        <v>18.23</v>
      </c>
    </row>
    <row r="2646" spans="1:2">
      <c r="A2646" s="54">
        <v>43187</v>
      </c>
      <c r="B2646">
        <v>18.05</v>
      </c>
    </row>
    <row r="2647" spans="1:2">
      <c r="A2647" s="54">
        <v>43188</v>
      </c>
      <c r="B2647">
        <v>17.89</v>
      </c>
    </row>
    <row r="2648" spans="1:2">
      <c r="A2648" s="54">
        <v>43189</v>
      </c>
      <c r="B2648">
        <v>17.760000000000002</v>
      </c>
    </row>
    <row r="2649" spans="1:2">
      <c r="A2649" s="54">
        <v>43190</v>
      </c>
      <c r="B2649">
        <v>18.37</v>
      </c>
    </row>
    <row r="2650" spans="1:2">
      <c r="A2650" s="54">
        <v>43191</v>
      </c>
      <c r="B2650">
        <v>18.559999999999999</v>
      </c>
    </row>
    <row r="2651" spans="1:2">
      <c r="A2651" s="54">
        <v>43192</v>
      </c>
      <c r="B2651">
        <v>18.579999999999998</v>
      </c>
    </row>
    <row r="2652" spans="1:2">
      <c r="A2652" s="54">
        <v>43193</v>
      </c>
      <c r="B2652">
        <v>18.63</v>
      </c>
    </row>
    <row r="2653" spans="1:2">
      <c r="A2653" s="54">
        <v>43194</v>
      </c>
      <c r="B2653">
        <v>18.8</v>
      </c>
    </row>
    <row r="2654" spans="1:2">
      <c r="A2654" s="54">
        <v>43195</v>
      </c>
      <c r="B2654">
        <v>18.809999999999999</v>
      </c>
    </row>
    <row r="2655" spans="1:2">
      <c r="A2655" s="54">
        <v>43196</v>
      </c>
      <c r="B2655">
        <v>18.920000000000002</v>
      </c>
    </row>
    <row r="2656" spans="1:2">
      <c r="A2656" s="54">
        <v>43197</v>
      </c>
      <c r="B2656">
        <v>19.16</v>
      </c>
    </row>
    <row r="2657" spans="1:2">
      <c r="A2657" s="54">
        <v>43198</v>
      </c>
      <c r="B2657">
        <v>19.46</v>
      </c>
    </row>
    <row r="2658" spans="1:2">
      <c r="A2658" s="54">
        <v>43199</v>
      </c>
      <c r="B2658">
        <v>18.75</v>
      </c>
    </row>
    <row r="2659" spans="1:2">
      <c r="A2659" s="54">
        <v>43200</v>
      </c>
      <c r="B2659">
        <v>18.87</v>
      </c>
    </row>
    <row r="2660" spans="1:2">
      <c r="A2660" s="54">
        <v>43201</v>
      </c>
      <c r="B2660">
        <v>18.96</v>
      </c>
    </row>
    <row r="2661" spans="1:2">
      <c r="A2661" s="54">
        <v>43202</v>
      </c>
      <c r="B2661">
        <v>19.03</v>
      </c>
    </row>
    <row r="2662" spans="1:2">
      <c r="A2662" s="54">
        <v>43203</v>
      </c>
      <c r="B2662">
        <v>19.149999999999999</v>
      </c>
    </row>
    <row r="2663" spans="1:2">
      <c r="A2663" s="54">
        <v>43204</v>
      </c>
      <c r="B2663">
        <v>19.41</v>
      </c>
    </row>
    <row r="2664" spans="1:2">
      <c r="A2664" s="54">
        <v>43205</v>
      </c>
      <c r="B2664">
        <v>19.79</v>
      </c>
    </row>
    <row r="2665" spans="1:2">
      <c r="A2665" s="54">
        <v>43206</v>
      </c>
      <c r="B2665">
        <v>20.010000000000002</v>
      </c>
    </row>
    <row r="2666" spans="1:2">
      <c r="A2666" s="54">
        <v>43207</v>
      </c>
      <c r="B2666">
        <v>20.25</v>
      </c>
    </row>
    <row r="2667" spans="1:2">
      <c r="A2667" s="54">
        <v>43208</v>
      </c>
      <c r="B2667">
        <v>20.65</v>
      </c>
    </row>
    <row r="2668" spans="1:2">
      <c r="A2668" s="54">
        <v>43209</v>
      </c>
      <c r="B2668">
        <v>21.03</v>
      </c>
    </row>
    <row r="2669" spans="1:2">
      <c r="A2669" s="54">
        <v>43210</v>
      </c>
      <c r="B2669">
        <v>21.42</v>
      </c>
    </row>
    <row r="2670" spans="1:2">
      <c r="A2670" s="54">
        <v>43211</v>
      </c>
      <c r="B2670">
        <v>21.9</v>
      </c>
    </row>
    <row r="2671" spans="1:2">
      <c r="A2671" s="54">
        <v>43212</v>
      </c>
      <c r="B2671">
        <v>22.44</v>
      </c>
    </row>
    <row r="2672" spans="1:2">
      <c r="A2672" s="54">
        <v>43213</v>
      </c>
      <c r="B2672">
        <v>22.83</v>
      </c>
    </row>
    <row r="2673" spans="1:2">
      <c r="A2673" s="54">
        <v>43214</v>
      </c>
      <c r="B2673">
        <v>23.14</v>
      </c>
    </row>
    <row r="2674" spans="1:2">
      <c r="A2674" s="54">
        <v>43215</v>
      </c>
      <c r="B2674">
        <v>23.48</v>
      </c>
    </row>
    <row r="2675" spans="1:2">
      <c r="A2675" s="54">
        <v>43216</v>
      </c>
      <c r="B2675">
        <v>23.81</v>
      </c>
    </row>
    <row r="2676" spans="1:2">
      <c r="A2676" s="54">
        <v>43217</v>
      </c>
      <c r="B2676">
        <v>24.12</v>
      </c>
    </row>
    <row r="2677" spans="1:2">
      <c r="A2677" s="54">
        <v>43218</v>
      </c>
      <c r="B2677">
        <v>24.52</v>
      </c>
    </row>
    <row r="2678" spans="1:2">
      <c r="A2678" s="54">
        <v>43219</v>
      </c>
      <c r="B2678">
        <v>24.94</v>
      </c>
    </row>
    <row r="2679" spans="1:2">
      <c r="A2679" s="54">
        <v>43220</v>
      </c>
      <c r="B2679">
        <v>25.23</v>
      </c>
    </row>
    <row r="2680" spans="1:2">
      <c r="A2680" s="54">
        <v>43221</v>
      </c>
      <c r="B2680">
        <v>25.67</v>
      </c>
    </row>
    <row r="2681" spans="1:2">
      <c r="A2681" s="54">
        <v>43222</v>
      </c>
      <c r="B2681">
        <v>25.88</v>
      </c>
    </row>
    <row r="2682" spans="1:2">
      <c r="A2682" s="54">
        <v>43223</v>
      </c>
      <c r="B2682">
        <v>26.18</v>
      </c>
    </row>
    <row r="2683" spans="1:2">
      <c r="A2683" s="54">
        <v>43224</v>
      </c>
      <c r="B2683">
        <v>26.37</v>
      </c>
    </row>
    <row r="2684" spans="1:2">
      <c r="A2684" s="54">
        <v>43225</v>
      </c>
      <c r="B2684">
        <v>26.76</v>
      </c>
    </row>
    <row r="2685" spans="1:2">
      <c r="A2685" s="54">
        <v>43226</v>
      </c>
      <c r="B2685">
        <v>27.14</v>
      </c>
    </row>
    <row r="2686" spans="1:2">
      <c r="A2686" s="54">
        <v>43227</v>
      </c>
      <c r="B2686">
        <v>27.57</v>
      </c>
    </row>
    <row r="2687" spans="1:2">
      <c r="A2687" s="54">
        <v>43228</v>
      </c>
      <c r="B2687">
        <v>27.99</v>
      </c>
    </row>
    <row r="2688" spans="1:2">
      <c r="A2688" s="54">
        <v>43229</v>
      </c>
      <c r="B2688">
        <v>28.38</v>
      </c>
    </row>
    <row r="2689" spans="1:2">
      <c r="A2689" s="54">
        <v>43230</v>
      </c>
      <c r="B2689">
        <v>28.81</v>
      </c>
    </row>
    <row r="2690" spans="1:2">
      <c r="A2690" s="54">
        <v>43231</v>
      </c>
      <c r="B2690">
        <v>29.26</v>
      </c>
    </row>
    <row r="2691" spans="1:2">
      <c r="A2691" s="54">
        <v>43232</v>
      </c>
      <c r="B2691">
        <v>29.74</v>
      </c>
    </row>
    <row r="2692" spans="1:2">
      <c r="A2692" s="54">
        <v>43233</v>
      </c>
      <c r="B2692">
        <v>30.12</v>
      </c>
    </row>
    <row r="2693" spans="1:2">
      <c r="A2693" s="54">
        <v>43234</v>
      </c>
      <c r="B2693">
        <v>30.6</v>
      </c>
    </row>
    <row r="2694" spans="1:2">
      <c r="A2694" s="54">
        <v>43235</v>
      </c>
      <c r="B2694">
        <v>30.97</v>
      </c>
    </row>
    <row r="2695" spans="1:2">
      <c r="A2695" s="54">
        <v>43236</v>
      </c>
      <c r="B2695">
        <v>31.34</v>
      </c>
    </row>
    <row r="2696" spans="1:2">
      <c r="A2696" s="54">
        <v>43237</v>
      </c>
      <c r="B2696">
        <v>31.71</v>
      </c>
    </row>
    <row r="2697" spans="1:2">
      <c r="A2697" s="54">
        <v>43238</v>
      </c>
      <c r="B2697">
        <v>32.06</v>
      </c>
    </row>
    <row r="2698" spans="1:2">
      <c r="A2698" s="54">
        <v>43239</v>
      </c>
      <c r="B2698">
        <v>32.5</v>
      </c>
    </row>
    <row r="2699" spans="1:2">
      <c r="A2699" s="54">
        <v>43240</v>
      </c>
      <c r="B2699">
        <v>32.979999999999997</v>
      </c>
    </row>
    <row r="2700" spans="1:2">
      <c r="A2700" s="54">
        <v>43241</v>
      </c>
      <c r="B2700">
        <v>33.44</v>
      </c>
    </row>
    <row r="2701" spans="1:2">
      <c r="A2701" s="54">
        <v>43242</v>
      </c>
      <c r="B2701">
        <v>33.75</v>
      </c>
    </row>
    <row r="2702" spans="1:2">
      <c r="A2702" s="54">
        <v>43243</v>
      </c>
      <c r="B2702">
        <v>34.14</v>
      </c>
    </row>
    <row r="2703" spans="1:2">
      <c r="A2703" s="54">
        <v>43244</v>
      </c>
      <c r="B2703">
        <v>34.56</v>
      </c>
    </row>
    <row r="2704" spans="1:2">
      <c r="A2704" s="54">
        <v>43245</v>
      </c>
      <c r="B2704">
        <v>34.979999999999997</v>
      </c>
    </row>
    <row r="2705" spans="1:2">
      <c r="A2705" s="54">
        <v>43246</v>
      </c>
      <c r="B2705">
        <v>35.5</v>
      </c>
    </row>
    <row r="2706" spans="1:2">
      <c r="A2706" s="54">
        <v>43247</v>
      </c>
      <c r="B2706">
        <v>36.020000000000003</v>
      </c>
    </row>
    <row r="2707" spans="1:2">
      <c r="A2707" s="54">
        <v>43248</v>
      </c>
      <c r="B2707">
        <v>36.450000000000003</v>
      </c>
    </row>
    <row r="2708" spans="1:2">
      <c r="A2708" s="54">
        <v>43249</v>
      </c>
      <c r="B2708">
        <v>36.71</v>
      </c>
    </row>
    <row r="2709" spans="1:2">
      <c r="A2709" s="54">
        <v>43250</v>
      </c>
      <c r="B2709">
        <v>37.07</v>
      </c>
    </row>
    <row r="2710" spans="1:2">
      <c r="A2710" s="54">
        <v>43251</v>
      </c>
      <c r="B2710">
        <v>37.4</v>
      </c>
    </row>
    <row r="2711" spans="1:2">
      <c r="A2711" s="54">
        <v>43252</v>
      </c>
      <c r="B2711">
        <v>37.71</v>
      </c>
    </row>
    <row r="2712" spans="1:2">
      <c r="A2712" s="54">
        <v>43253</v>
      </c>
      <c r="B2712">
        <v>38.17</v>
      </c>
    </row>
    <row r="2713" spans="1:2">
      <c r="A2713" s="54">
        <v>43254</v>
      </c>
      <c r="B2713">
        <v>38.630000000000003</v>
      </c>
    </row>
    <row r="2714" spans="1:2">
      <c r="A2714" s="54">
        <v>43255</v>
      </c>
      <c r="B2714">
        <v>39</v>
      </c>
    </row>
    <row r="2715" spans="1:2">
      <c r="A2715" s="54">
        <v>43256</v>
      </c>
      <c r="B2715">
        <v>39.29</v>
      </c>
    </row>
    <row r="2716" spans="1:2">
      <c r="A2716" s="54">
        <v>43257</v>
      </c>
      <c r="B2716">
        <v>39.61</v>
      </c>
    </row>
    <row r="2717" spans="1:2">
      <c r="A2717" s="54">
        <v>43258</v>
      </c>
      <c r="B2717">
        <v>39.93</v>
      </c>
    </row>
    <row r="2718" spans="1:2">
      <c r="A2718" s="54">
        <v>43259</v>
      </c>
      <c r="B2718">
        <v>40.28</v>
      </c>
    </row>
    <row r="2719" spans="1:2">
      <c r="A2719" s="54">
        <v>43260</v>
      </c>
      <c r="B2719">
        <v>40.74</v>
      </c>
    </row>
    <row r="2720" spans="1:2">
      <c r="A2720" s="54">
        <v>43261</v>
      </c>
      <c r="B2720">
        <v>41.21</v>
      </c>
    </row>
    <row r="2721" spans="1:2">
      <c r="A2721" s="54">
        <v>43262</v>
      </c>
      <c r="B2721">
        <v>41.55</v>
      </c>
    </row>
    <row r="2722" spans="1:2">
      <c r="A2722" s="54">
        <v>43263</v>
      </c>
      <c r="B2722">
        <v>41.9</v>
      </c>
    </row>
    <row r="2723" spans="1:2">
      <c r="A2723" s="54">
        <v>43264</v>
      </c>
      <c r="B2723">
        <v>42.28</v>
      </c>
    </row>
    <row r="2724" spans="1:2">
      <c r="A2724" s="54">
        <v>43265</v>
      </c>
      <c r="B2724">
        <v>42.66</v>
      </c>
    </row>
    <row r="2725" spans="1:2">
      <c r="A2725" s="54">
        <v>43266</v>
      </c>
      <c r="B2725">
        <v>43.02</v>
      </c>
    </row>
    <row r="2726" spans="1:2">
      <c r="A2726" s="54">
        <v>43267</v>
      </c>
      <c r="B2726">
        <v>43.57</v>
      </c>
    </row>
    <row r="2727" spans="1:2">
      <c r="A2727" s="54">
        <v>43268</v>
      </c>
      <c r="B2727">
        <v>44.05</v>
      </c>
    </row>
    <row r="2728" spans="1:2">
      <c r="A2728" s="54">
        <v>43269</v>
      </c>
      <c r="B2728">
        <v>44.42</v>
      </c>
    </row>
    <row r="2729" spans="1:2">
      <c r="A2729" s="54">
        <v>43270</v>
      </c>
      <c r="B2729">
        <v>44.76</v>
      </c>
    </row>
    <row r="2730" spans="1:2">
      <c r="A2730" s="54">
        <v>43271</v>
      </c>
      <c r="B2730">
        <v>45.09</v>
      </c>
    </row>
    <row r="2731" spans="1:2">
      <c r="A2731" s="54">
        <v>43272</v>
      </c>
      <c r="B2731">
        <v>45.42</v>
      </c>
    </row>
    <row r="2732" spans="1:2">
      <c r="A2732" s="54">
        <v>43273</v>
      </c>
      <c r="B2732">
        <v>45.14</v>
      </c>
    </row>
    <row r="2733" spans="1:2">
      <c r="A2733" s="54">
        <v>43274</v>
      </c>
      <c r="B2733">
        <v>45.53</v>
      </c>
    </row>
    <row r="2734" spans="1:2">
      <c r="A2734" s="54">
        <v>43275</v>
      </c>
      <c r="B2734">
        <v>45.97</v>
      </c>
    </row>
    <row r="2735" spans="1:2">
      <c r="A2735" s="54">
        <v>43276</v>
      </c>
      <c r="B2735">
        <v>47.02</v>
      </c>
    </row>
    <row r="2736" spans="1:2">
      <c r="A2736" s="54">
        <v>43277</v>
      </c>
      <c r="B2736">
        <v>47.33</v>
      </c>
    </row>
    <row r="2737" spans="1:2">
      <c r="A2737" s="54">
        <v>43278</v>
      </c>
      <c r="B2737">
        <v>47.61</v>
      </c>
    </row>
    <row r="2738" spans="1:2">
      <c r="A2738" s="54">
        <v>43279</v>
      </c>
      <c r="B2738">
        <v>47.99</v>
      </c>
    </row>
    <row r="2739" spans="1:2">
      <c r="A2739" s="54">
        <v>43280</v>
      </c>
      <c r="B2739">
        <v>48.45</v>
      </c>
    </row>
    <row r="2740" spans="1:2">
      <c r="A2740" s="54">
        <v>43281</v>
      </c>
      <c r="B2740">
        <v>48.89</v>
      </c>
    </row>
    <row r="2741" spans="1:2">
      <c r="A2741" s="54">
        <v>43282</v>
      </c>
      <c r="B2741">
        <v>49.38</v>
      </c>
    </row>
    <row r="2742" spans="1:2">
      <c r="A2742" s="54">
        <v>43283</v>
      </c>
      <c r="B2742">
        <v>49.77</v>
      </c>
    </row>
    <row r="2743" spans="1:2">
      <c r="A2743" s="54">
        <v>43284</v>
      </c>
      <c r="B2743">
        <v>50.14</v>
      </c>
    </row>
    <row r="2744" spans="1:2">
      <c r="A2744" s="54">
        <v>43285</v>
      </c>
      <c r="B2744">
        <v>50.56</v>
      </c>
    </row>
    <row r="2745" spans="1:2">
      <c r="A2745" s="54">
        <v>43286</v>
      </c>
      <c r="B2745">
        <v>50.93</v>
      </c>
    </row>
    <row r="2746" spans="1:2">
      <c r="A2746" s="54">
        <v>43287</v>
      </c>
      <c r="B2746">
        <v>51.33</v>
      </c>
    </row>
    <row r="2747" spans="1:2">
      <c r="A2747" s="54">
        <v>43288</v>
      </c>
      <c r="B2747">
        <v>51.85</v>
      </c>
    </row>
    <row r="2748" spans="1:2">
      <c r="A2748" s="54">
        <v>43289</v>
      </c>
      <c r="B2748">
        <v>52.34</v>
      </c>
    </row>
    <row r="2749" spans="1:2">
      <c r="A2749" s="54">
        <v>43290</v>
      </c>
      <c r="B2749">
        <v>52.85</v>
      </c>
    </row>
    <row r="2750" spans="1:2">
      <c r="A2750" s="54">
        <v>43291</v>
      </c>
      <c r="B2750">
        <v>52.97</v>
      </c>
    </row>
    <row r="2751" spans="1:2">
      <c r="A2751" s="54">
        <v>43292</v>
      </c>
      <c r="B2751">
        <v>53.3</v>
      </c>
    </row>
    <row r="2752" spans="1:2">
      <c r="A2752" s="54">
        <v>43293</v>
      </c>
      <c r="B2752">
        <v>53.63</v>
      </c>
    </row>
    <row r="2753" spans="1:2">
      <c r="A2753" s="54">
        <v>43294</v>
      </c>
      <c r="B2753">
        <v>53.97</v>
      </c>
    </row>
    <row r="2754" spans="1:2">
      <c r="A2754" s="54">
        <v>43295</v>
      </c>
      <c r="B2754">
        <v>54.46</v>
      </c>
    </row>
    <row r="2755" spans="1:2">
      <c r="A2755" s="54">
        <v>43296</v>
      </c>
      <c r="B2755">
        <v>54.96</v>
      </c>
    </row>
    <row r="2756" spans="1:2">
      <c r="A2756" s="54">
        <v>43297</v>
      </c>
      <c r="B2756">
        <v>55.35</v>
      </c>
    </row>
    <row r="2757" spans="1:2">
      <c r="A2757" s="54">
        <v>43298</v>
      </c>
      <c r="B2757">
        <v>55.64</v>
      </c>
    </row>
    <row r="2758" spans="1:2">
      <c r="A2758" s="54">
        <v>43299</v>
      </c>
      <c r="B2758">
        <v>55.89</v>
      </c>
    </row>
    <row r="2759" spans="1:2">
      <c r="A2759" s="54">
        <v>43300</v>
      </c>
      <c r="B2759">
        <v>56.21</v>
      </c>
    </row>
    <row r="2760" spans="1:2">
      <c r="A2760" s="54">
        <v>43301</v>
      </c>
      <c r="B2760">
        <v>56.53</v>
      </c>
    </row>
    <row r="2761" spans="1:2">
      <c r="A2761" s="54">
        <v>43302</v>
      </c>
      <c r="B2761">
        <v>56.95</v>
      </c>
    </row>
    <row r="2762" spans="1:2">
      <c r="A2762" s="54">
        <v>43303</v>
      </c>
      <c r="B2762">
        <v>57.4</v>
      </c>
    </row>
    <row r="2763" spans="1:2">
      <c r="A2763" s="54">
        <v>43304</v>
      </c>
      <c r="B2763">
        <v>57.73</v>
      </c>
    </row>
    <row r="2764" spans="1:2">
      <c r="A2764" s="54">
        <v>43305</v>
      </c>
      <c r="B2764">
        <v>58.03</v>
      </c>
    </row>
    <row r="2765" spans="1:2">
      <c r="A2765" s="54">
        <v>43306</v>
      </c>
      <c r="B2765">
        <v>58.34</v>
      </c>
    </row>
    <row r="2766" spans="1:2">
      <c r="A2766" s="54">
        <v>43307</v>
      </c>
      <c r="B2766">
        <v>58.66</v>
      </c>
    </row>
    <row r="2767" spans="1:2">
      <c r="A2767" s="54">
        <v>43308</v>
      </c>
      <c r="B2767">
        <v>58.99</v>
      </c>
    </row>
    <row r="2768" spans="1:2">
      <c r="A2768" s="54">
        <v>43309</v>
      </c>
      <c r="B2768">
        <v>59.43</v>
      </c>
    </row>
    <row r="2769" spans="1:2">
      <c r="A2769" s="54">
        <v>43310</v>
      </c>
      <c r="B2769">
        <v>59.89</v>
      </c>
    </row>
    <row r="2770" spans="1:2">
      <c r="A2770" s="54">
        <v>43311</v>
      </c>
      <c r="B2770">
        <v>60.3</v>
      </c>
    </row>
    <row r="2771" spans="1:2">
      <c r="A2771" s="54">
        <v>43312</v>
      </c>
      <c r="B2771">
        <v>60.72</v>
      </c>
    </row>
    <row r="2772" spans="1:2">
      <c r="A2772" s="54">
        <v>43313</v>
      </c>
      <c r="B2772">
        <v>61.28</v>
      </c>
    </row>
    <row r="2773" spans="1:2">
      <c r="A2773" s="54">
        <v>43314</v>
      </c>
      <c r="B2773">
        <v>61.48</v>
      </c>
    </row>
    <row r="2774" spans="1:2">
      <c r="A2774" s="54">
        <v>43315</v>
      </c>
      <c r="B2774">
        <v>61.86</v>
      </c>
    </row>
    <row r="2775" spans="1:2">
      <c r="A2775" s="54">
        <v>43316</v>
      </c>
      <c r="B2775">
        <v>62.33</v>
      </c>
    </row>
    <row r="2776" spans="1:2">
      <c r="A2776" s="54">
        <v>43317</v>
      </c>
      <c r="B2776">
        <v>62.81</v>
      </c>
    </row>
    <row r="2777" spans="1:2">
      <c r="A2777" s="54">
        <v>43318</v>
      </c>
      <c r="B2777">
        <v>63.17</v>
      </c>
    </row>
    <row r="2778" spans="1:2">
      <c r="A2778" s="54">
        <v>43319</v>
      </c>
      <c r="B2778">
        <v>63.6</v>
      </c>
    </row>
    <row r="2779" spans="1:2">
      <c r="A2779" s="54">
        <v>43320</v>
      </c>
      <c r="B2779">
        <v>63.99</v>
      </c>
    </row>
    <row r="2780" spans="1:2">
      <c r="A2780" s="54">
        <v>43321</v>
      </c>
      <c r="B2780">
        <v>64.39</v>
      </c>
    </row>
    <row r="2781" spans="1:2">
      <c r="A2781" s="54">
        <v>43322</v>
      </c>
      <c r="B2781">
        <v>64.84</v>
      </c>
    </row>
    <row r="2782" spans="1:2">
      <c r="A2782" s="54">
        <v>43323</v>
      </c>
      <c r="B2782">
        <v>65.34</v>
      </c>
    </row>
    <row r="2783" spans="1:2">
      <c r="A2783" s="54">
        <v>43324</v>
      </c>
      <c r="B2783">
        <v>65.83</v>
      </c>
    </row>
    <row r="2784" spans="1:2">
      <c r="A2784" s="54">
        <v>43325</v>
      </c>
      <c r="B2784">
        <v>66.23</v>
      </c>
    </row>
    <row r="2785" spans="1:2">
      <c r="A2785" s="54">
        <v>43326</v>
      </c>
      <c r="B2785">
        <v>66.650000000000006</v>
      </c>
    </row>
    <row r="2786" spans="1:2">
      <c r="A2786" s="54">
        <v>43327</v>
      </c>
      <c r="B2786">
        <v>67.12</v>
      </c>
    </row>
    <row r="2787" spans="1:2">
      <c r="A2787" s="54">
        <v>43328</v>
      </c>
      <c r="B2787">
        <v>67.55</v>
      </c>
    </row>
    <row r="2788" spans="1:2">
      <c r="A2788" s="54">
        <v>43329</v>
      </c>
      <c r="B2788">
        <v>68.010000000000005</v>
      </c>
    </row>
    <row r="2789" spans="1:2">
      <c r="A2789" s="54">
        <v>43330</v>
      </c>
      <c r="B2789">
        <v>68.52</v>
      </c>
    </row>
    <row r="2790" spans="1:2">
      <c r="A2790" s="54">
        <v>43331</v>
      </c>
      <c r="B2790">
        <v>69.010000000000005</v>
      </c>
    </row>
    <row r="2791" spans="1:2">
      <c r="A2791" s="54">
        <v>43332</v>
      </c>
      <c r="B2791">
        <v>69.37</v>
      </c>
    </row>
    <row r="2792" spans="1:2">
      <c r="A2792" s="54">
        <v>43333</v>
      </c>
      <c r="B2792">
        <v>69.73</v>
      </c>
    </row>
    <row r="2793" spans="1:2">
      <c r="A2793" s="54">
        <v>43334</v>
      </c>
      <c r="B2793">
        <v>70.09</v>
      </c>
    </row>
    <row r="2794" spans="1:2">
      <c r="A2794" s="54">
        <v>43335</v>
      </c>
      <c r="B2794">
        <v>70.430000000000007</v>
      </c>
    </row>
    <row r="2795" spans="1:2">
      <c r="A2795" s="54">
        <v>43336</v>
      </c>
      <c r="B2795">
        <v>70.75</v>
      </c>
    </row>
    <row r="2796" spans="1:2">
      <c r="A2796" s="54">
        <v>43337</v>
      </c>
      <c r="B2796">
        <v>71.209999999999994</v>
      </c>
    </row>
    <row r="2797" spans="1:2">
      <c r="A2797" s="54">
        <v>43338</v>
      </c>
      <c r="B2797">
        <v>71.650000000000006</v>
      </c>
    </row>
    <row r="2798" spans="1:2">
      <c r="A2798" s="54">
        <v>43339</v>
      </c>
      <c r="B2798">
        <v>72.040000000000006</v>
      </c>
    </row>
    <row r="2799" spans="1:2">
      <c r="A2799" s="54">
        <v>43340</v>
      </c>
      <c r="B2799">
        <v>72.36</v>
      </c>
    </row>
    <row r="2800" spans="1:2">
      <c r="A2800" s="54">
        <v>43341</v>
      </c>
      <c r="B2800">
        <v>72.67</v>
      </c>
    </row>
    <row r="2801" spans="1:2">
      <c r="A2801" s="54">
        <v>43342</v>
      </c>
      <c r="B2801">
        <v>72.959999999999994</v>
      </c>
    </row>
    <row r="2802" spans="1:2">
      <c r="A2802" s="54">
        <v>43343</v>
      </c>
      <c r="B2802">
        <v>73.22</v>
      </c>
    </row>
    <row r="2803" spans="1:2">
      <c r="A2803" s="54">
        <v>43344</v>
      </c>
      <c r="B2803">
        <v>73.650000000000006</v>
      </c>
    </row>
    <row r="2804" spans="1:2">
      <c r="A2804" s="54">
        <v>43345</v>
      </c>
      <c r="B2804">
        <v>74.040000000000006</v>
      </c>
    </row>
    <row r="2805" spans="1:2">
      <c r="A2805" s="54">
        <v>43346</v>
      </c>
      <c r="B2805">
        <v>74.31</v>
      </c>
    </row>
    <row r="2806" spans="1:2">
      <c r="A2806" s="54">
        <v>43347</v>
      </c>
      <c r="B2806">
        <v>74.569999999999993</v>
      </c>
    </row>
    <row r="2807" spans="1:2">
      <c r="A2807" s="54">
        <v>43348</v>
      </c>
      <c r="B2807">
        <v>74.84</v>
      </c>
    </row>
    <row r="2808" spans="1:2">
      <c r="A2808" s="54">
        <v>43349</v>
      </c>
      <c r="B2808">
        <v>75.099999999999994</v>
      </c>
    </row>
    <row r="2809" spans="1:2">
      <c r="A2809" s="54">
        <v>43350</v>
      </c>
      <c r="B2809">
        <v>75.349999999999994</v>
      </c>
    </row>
    <row r="2810" spans="1:2">
      <c r="A2810" s="54">
        <v>43351</v>
      </c>
      <c r="B2810">
        <v>75.72</v>
      </c>
    </row>
    <row r="2811" spans="1:2">
      <c r="A2811" s="54">
        <v>43352</v>
      </c>
      <c r="B2811">
        <v>76.099999999999994</v>
      </c>
    </row>
    <row r="2812" spans="1:2">
      <c r="A2812" s="54">
        <v>43353</v>
      </c>
      <c r="B2812">
        <v>76.430000000000007</v>
      </c>
    </row>
    <row r="2813" spans="1:2">
      <c r="A2813" s="54">
        <v>43354</v>
      </c>
      <c r="B2813">
        <v>76.73</v>
      </c>
    </row>
    <row r="2814" spans="1:2">
      <c r="A2814" s="54">
        <v>43355</v>
      </c>
      <c r="B2814">
        <v>76.989999999999995</v>
      </c>
    </row>
    <row r="2815" spans="1:2">
      <c r="A2815" s="54">
        <v>43356</v>
      </c>
      <c r="B2815">
        <v>77.150000000000006</v>
      </c>
    </row>
    <row r="2816" spans="1:2">
      <c r="A2816" s="54">
        <v>43357</v>
      </c>
      <c r="B2816">
        <v>77.56</v>
      </c>
    </row>
    <row r="2817" spans="1:2">
      <c r="A2817" s="54">
        <v>43358</v>
      </c>
      <c r="B2817">
        <v>77.98</v>
      </c>
    </row>
    <row r="2818" spans="1:2">
      <c r="A2818" s="54">
        <v>43359</v>
      </c>
      <c r="B2818">
        <v>78.41</v>
      </c>
    </row>
    <row r="2819" spans="1:2">
      <c r="A2819" s="54">
        <v>43360</v>
      </c>
      <c r="B2819">
        <v>78.72</v>
      </c>
    </row>
    <row r="2820" spans="1:2">
      <c r="A2820" s="54">
        <v>43361</v>
      </c>
      <c r="B2820">
        <v>79.05</v>
      </c>
    </row>
    <row r="2821" spans="1:2">
      <c r="A2821" s="54">
        <v>43362</v>
      </c>
      <c r="B2821">
        <v>79.38</v>
      </c>
    </row>
    <row r="2822" spans="1:2">
      <c r="A2822" s="54">
        <v>43363</v>
      </c>
      <c r="B2822">
        <v>79.59</v>
      </c>
    </row>
    <row r="2823" spans="1:2">
      <c r="A2823" s="54">
        <v>43364</v>
      </c>
      <c r="B2823">
        <v>79.88</v>
      </c>
    </row>
    <row r="2824" spans="1:2">
      <c r="A2824" s="54">
        <v>43365</v>
      </c>
      <c r="B2824">
        <v>80.239999999999995</v>
      </c>
    </row>
    <row r="2825" spans="1:2">
      <c r="A2825" s="54">
        <v>43366</v>
      </c>
      <c r="B2825">
        <v>80.63</v>
      </c>
    </row>
    <row r="2826" spans="1:2">
      <c r="A2826" s="54">
        <v>43367</v>
      </c>
      <c r="B2826">
        <v>80.83</v>
      </c>
    </row>
    <row r="2827" spans="1:2">
      <c r="A2827" s="54">
        <v>43368</v>
      </c>
      <c r="B2827">
        <v>80.989999999999995</v>
      </c>
    </row>
    <row r="2828" spans="1:2">
      <c r="A2828" s="54">
        <v>43369</v>
      </c>
      <c r="B2828">
        <v>81.19</v>
      </c>
    </row>
    <row r="2829" spans="1:2">
      <c r="A2829" s="54">
        <v>43370</v>
      </c>
      <c r="B2829">
        <v>81.44</v>
      </c>
    </row>
    <row r="2830" spans="1:2">
      <c r="A2830" s="54">
        <v>43371</v>
      </c>
      <c r="B2830">
        <v>81.680000000000007</v>
      </c>
    </row>
    <row r="2831" spans="1:2">
      <c r="A2831" s="54">
        <v>43372</v>
      </c>
      <c r="B2831">
        <v>81.95</v>
      </c>
    </row>
    <row r="2832" spans="1:2">
      <c r="A2832" s="54">
        <v>43373</v>
      </c>
      <c r="B2832">
        <v>82.23</v>
      </c>
    </row>
    <row r="2833" spans="1:2">
      <c r="A2833" s="54">
        <v>43374</v>
      </c>
      <c r="B2833">
        <v>82.31</v>
      </c>
    </row>
    <row r="2834" spans="1:2">
      <c r="A2834" s="54">
        <v>43375</v>
      </c>
      <c r="B2834">
        <v>82.45</v>
      </c>
    </row>
    <row r="2835" spans="1:2">
      <c r="A2835" s="54">
        <v>43376</v>
      </c>
      <c r="B2835">
        <v>82.61</v>
      </c>
    </row>
    <row r="2836" spans="1:2">
      <c r="A2836" s="54">
        <v>43377</v>
      </c>
      <c r="B2836">
        <v>82.74</v>
      </c>
    </row>
    <row r="2837" spans="1:2">
      <c r="A2837" s="54">
        <v>43378</v>
      </c>
      <c r="B2837">
        <v>82.92</v>
      </c>
    </row>
    <row r="2838" spans="1:2">
      <c r="A2838" s="54">
        <v>43379</v>
      </c>
      <c r="B2838">
        <v>83.19</v>
      </c>
    </row>
    <row r="2839" spans="1:2">
      <c r="A2839" s="54">
        <v>43380</v>
      </c>
      <c r="B2839">
        <v>83.46</v>
      </c>
    </row>
    <row r="2840" spans="1:2">
      <c r="A2840" s="54">
        <v>43381</v>
      </c>
      <c r="B2840">
        <v>83.61</v>
      </c>
    </row>
    <row r="2841" spans="1:2">
      <c r="A2841" s="54">
        <v>43382</v>
      </c>
      <c r="B2841">
        <v>83.75</v>
      </c>
    </row>
    <row r="2842" spans="1:2">
      <c r="A2842" s="54">
        <v>43383</v>
      </c>
      <c r="B2842">
        <v>83.93</v>
      </c>
    </row>
    <row r="2843" spans="1:2">
      <c r="A2843" s="54">
        <v>43384</v>
      </c>
      <c r="B2843">
        <v>84.18</v>
      </c>
    </row>
    <row r="2844" spans="1:2">
      <c r="A2844" s="54">
        <v>43385</v>
      </c>
      <c r="B2844">
        <v>84.48</v>
      </c>
    </row>
    <row r="2845" spans="1:2">
      <c r="A2845" s="54">
        <v>43386</v>
      </c>
      <c r="B2845">
        <v>84.88</v>
      </c>
    </row>
    <row r="2846" spans="1:2">
      <c r="A2846" s="54">
        <v>43387</v>
      </c>
      <c r="B2846">
        <v>85.25</v>
      </c>
    </row>
    <row r="2847" spans="1:2">
      <c r="A2847" s="54">
        <v>43388</v>
      </c>
      <c r="B2847">
        <v>85.48</v>
      </c>
    </row>
    <row r="2848" spans="1:2">
      <c r="A2848" s="54">
        <v>43389</v>
      </c>
      <c r="B2848">
        <v>85.69</v>
      </c>
    </row>
    <row r="2849" spans="1:2">
      <c r="A2849" s="54">
        <v>43390</v>
      </c>
      <c r="B2849">
        <v>85.85</v>
      </c>
    </row>
    <row r="2850" spans="1:2">
      <c r="A2850" s="54">
        <v>43391</v>
      </c>
      <c r="B2850">
        <v>86</v>
      </c>
    </row>
    <row r="2851" spans="1:2">
      <c r="A2851" s="54">
        <v>43392</v>
      </c>
      <c r="B2851">
        <v>86.15</v>
      </c>
    </row>
    <row r="2852" spans="1:2">
      <c r="A2852" s="54">
        <v>43393</v>
      </c>
      <c r="B2852">
        <v>86.41</v>
      </c>
    </row>
    <row r="2853" spans="1:2">
      <c r="A2853" s="54">
        <v>43394</v>
      </c>
      <c r="B2853">
        <v>86.65</v>
      </c>
    </row>
    <row r="2854" spans="1:2">
      <c r="A2854" s="54">
        <v>43395</v>
      </c>
      <c r="B2854">
        <v>86.74</v>
      </c>
    </row>
    <row r="2855" spans="1:2">
      <c r="A2855" s="54">
        <v>43396</v>
      </c>
      <c r="B2855">
        <v>86.82</v>
      </c>
    </row>
    <row r="2856" spans="1:2">
      <c r="A2856" s="54">
        <v>43397</v>
      </c>
      <c r="B2856">
        <v>86.88</v>
      </c>
    </row>
    <row r="2857" spans="1:2">
      <c r="A2857" s="54">
        <v>43398</v>
      </c>
      <c r="B2857">
        <v>86.91</v>
      </c>
    </row>
    <row r="2858" spans="1:2">
      <c r="A2858" s="54">
        <v>43399</v>
      </c>
      <c r="B2858">
        <v>86.92</v>
      </c>
    </row>
    <row r="2859" spans="1:2">
      <c r="A2859" s="54">
        <v>43400</v>
      </c>
      <c r="B2859">
        <v>86.89</v>
      </c>
    </row>
    <row r="2860" spans="1:2">
      <c r="A2860" s="54">
        <v>43401</v>
      </c>
      <c r="B2860">
        <v>86.93</v>
      </c>
    </row>
    <row r="2861" spans="1:2">
      <c r="A2861" s="54">
        <v>43402</v>
      </c>
      <c r="B2861">
        <v>86.8</v>
      </c>
    </row>
    <row r="2862" spans="1:2">
      <c r="A2862" s="54">
        <v>43403</v>
      </c>
      <c r="B2862">
        <v>86.84</v>
      </c>
    </row>
    <row r="2863" spans="1:2">
      <c r="A2863" s="54">
        <v>43404</v>
      </c>
      <c r="B2863">
        <v>86.73</v>
      </c>
    </row>
    <row r="2864" spans="1:2">
      <c r="A2864" s="54">
        <v>43405</v>
      </c>
      <c r="B2864">
        <v>86.69</v>
      </c>
    </row>
    <row r="2865" spans="1:2">
      <c r="A2865" s="54">
        <v>43406</v>
      </c>
      <c r="B2865">
        <v>86.8</v>
      </c>
    </row>
    <row r="2866" spans="1:2">
      <c r="A2866" s="54">
        <v>43407</v>
      </c>
      <c r="B2866">
        <v>86.84</v>
      </c>
    </row>
    <row r="2867" spans="1:2">
      <c r="A2867" s="54">
        <v>43408</v>
      </c>
      <c r="B2867">
        <v>86.89</v>
      </c>
    </row>
    <row r="2868" spans="1:2">
      <c r="A2868" s="54">
        <v>43409</v>
      </c>
      <c r="B2868">
        <v>86.86</v>
      </c>
    </row>
    <row r="2869" spans="1:2">
      <c r="A2869" s="54">
        <v>43410</v>
      </c>
      <c r="B2869">
        <v>86.92</v>
      </c>
    </row>
    <row r="2870" spans="1:2">
      <c r="A2870" s="54">
        <v>43411</v>
      </c>
      <c r="B2870">
        <v>86.91</v>
      </c>
    </row>
    <row r="2871" spans="1:2">
      <c r="A2871" s="54">
        <v>43412</v>
      </c>
      <c r="B2871">
        <v>86.8</v>
      </c>
    </row>
    <row r="2872" spans="1:2">
      <c r="A2872" s="54">
        <v>43413</v>
      </c>
      <c r="B2872">
        <v>86.79</v>
      </c>
    </row>
    <row r="2873" spans="1:2">
      <c r="A2873" s="54">
        <v>43414</v>
      </c>
      <c r="B2873">
        <v>86.71</v>
      </c>
    </row>
    <row r="2874" spans="1:2">
      <c r="A2874" s="54">
        <v>43415</v>
      </c>
      <c r="B2874">
        <v>86.79</v>
      </c>
    </row>
    <row r="2875" spans="1:2">
      <c r="A2875" s="54">
        <v>43416</v>
      </c>
      <c r="B2875">
        <v>86.76</v>
      </c>
    </row>
    <row r="2876" spans="1:2">
      <c r="A2876" s="54">
        <v>43417</v>
      </c>
      <c r="B2876">
        <v>86.67</v>
      </c>
    </row>
    <row r="2877" spans="1:2">
      <c r="A2877" s="54">
        <v>43418</v>
      </c>
      <c r="B2877">
        <v>86.57</v>
      </c>
    </row>
    <row r="2878" spans="1:2">
      <c r="A2878" s="54">
        <v>43419</v>
      </c>
      <c r="B2878">
        <v>86.41</v>
      </c>
    </row>
    <row r="2879" spans="1:2">
      <c r="A2879" s="54">
        <v>43420</v>
      </c>
      <c r="B2879">
        <v>86.18</v>
      </c>
    </row>
    <row r="2880" spans="1:2">
      <c r="A2880" s="54">
        <v>43421</v>
      </c>
      <c r="B2880">
        <v>85.97</v>
      </c>
    </row>
    <row r="2881" spans="1:2">
      <c r="A2881" s="54">
        <v>43422</v>
      </c>
      <c r="B2881">
        <v>85.73</v>
      </c>
    </row>
    <row r="2882" spans="1:2">
      <c r="A2882" s="54">
        <v>43423</v>
      </c>
      <c r="B2882">
        <v>85.36</v>
      </c>
    </row>
    <row r="2883" spans="1:2">
      <c r="A2883" s="54">
        <v>43424</v>
      </c>
      <c r="B2883">
        <v>84.82</v>
      </c>
    </row>
    <row r="2884" spans="1:2">
      <c r="A2884" s="54">
        <v>43425</v>
      </c>
      <c r="B2884">
        <v>84.3</v>
      </c>
    </row>
    <row r="2885" spans="1:2">
      <c r="A2885" s="54">
        <v>43426</v>
      </c>
      <c r="B2885">
        <v>83.78</v>
      </c>
    </row>
    <row r="2886" spans="1:2">
      <c r="A2886" s="54">
        <v>43427</v>
      </c>
      <c r="B2886">
        <v>83.32</v>
      </c>
    </row>
    <row r="2887" spans="1:2">
      <c r="A2887" s="54">
        <v>43428</v>
      </c>
      <c r="B2887">
        <v>83.02</v>
      </c>
    </row>
    <row r="2888" spans="1:2">
      <c r="A2888" s="54">
        <v>43429</v>
      </c>
      <c r="B2888">
        <v>82.77</v>
      </c>
    </row>
    <row r="2889" spans="1:2">
      <c r="A2889" s="54">
        <v>43430</v>
      </c>
      <c r="B2889">
        <v>82.29</v>
      </c>
    </row>
    <row r="2890" spans="1:2">
      <c r="A2890" s="54">
        <v>43431</v>
      </c>
      <c r="B2890">
        <v>81.95</v>
      </c>
    </row>
    <row r="2891" spans="1:2">
      <c r="A2891" s="54">
        <v>43432</v>
      </c>
      <c r="B2891">
        <v>81.48</v>
      </c>
    </row>
    <row r="2892" spans="1:2">
      <c r="A2892" s="54">
        <v>43433</v>
      </c>
      <c r="B2892">
        <v>81.14</v>
      </c>
    </row>
    <row r="2893" spans="1:2">
      <c r="A2893" s="54">
        <v>43434</v>
      </c>
      <c r="B2893">
        <v>80.77</v>
      </c>
    </row>
    <row r="2894" spans="1:2">
      <c r="A2894" s="54">
        <v>43435</v>
      </c>
      <c r="B2894">
        <v>80.52</v>
      </c>
    </row>
    <row r="2895" spans="1:2">
      <c r="A2895" s="54">
        <v>43436</v>
      </c>
      <c r="B2895">
        <v>80.38</v>
      </c>
    </row>
    <row r="2896" spans="1:2">
      <c r="A2896" s="54">
        <v>43437</v>
      </c>
      <c r="B2896">
        <v>80.150000000000006</v>
      </c>
    </row>
    <row r="2897" spans="1:2">
      <c r="A2897" s="54">
        <v>43438</v>
      </c>
      <c r="B2897">
        <v>79.81</v>
      </c>
    </row>
    <row r="2898" spans="1:2">
      <c r="A2898" s="54">
        <v>43439</v>
      </c>
      <c r="B2898">
        <v>79.42</v>
      </c>
    </row>
    <row r="2899" spans="1:2">
      <c r="A2899" s="54">
        <v>43440</v>
      </c>
      <c r="B2899">
        <v>78.680000000000007</v>
      </c>
    </row>
    <row r="2900" spans="1:2">
      <c r="A2900" s="54">
        <v>43441</v>
      </c>
      <c r="B2900">
        <v>78.89</v>
      </c>
    </row>
    <row r="2901" spans="1:2">
      <c r="A2901" s="54">
        <v>43442</v>
      </c>
      <c r="B2901">
        <v>78.760000000000005</v>
      </c>
    </row>
    <row r="2902" spans="1:2">
      <c r="A2902" s="54">
        <v>43443</v>
      </c>
      <c r="B2902">
        <v>78.599999999999994</v>
      </c>
    </row>
    <row r="2903" spans="1:2">
      <c r="A2903" s="54">
        <v>43444</v>
      </c>
      <c r="B2903">
        <v>78.16</v>
      </c>
    </row>
    <row r="2904" spans="1:2">
      <c r="A2904" s="54">
        <v>43445</v>
      </c>
      <c r="B2904">
        <v>77.650000000000006</v>
      </c>
    </row>
    <row r="2905" spans="1:2">
      <c r="A2905" s="54">
        <v>43446</v>
      </c>
      <c r="B2905">
        <v>76.959999999999994</v>
      </c>
    </row>
    <row r="2906" spans="1:2">
      <c r="A2906" s="54">
        <v>43447</v>
      </c>
      <c r="B2906">
        <v>76.41</v>
      </c>
    </row>
    <row r="2907" spans="1:2">
      <c r="A2907" s="54">
        <v>43448</v>
      </c>
      <c r="B2907">
        <v>75.72</v>
      </c>
    </row>
    <row r="2908" spans="1:2">
      <c r="A2908" s="54">
        <v>43449</v>
      </c>
      <c r="B2908">
        <v>75.180000000000007</v>
      </c>
    </row>
    <row r="2909" spans="1:2">
      <c r="A2909" s="54">
        <v>43450</v>
      </c>
      <c r="B2909">
        <v>74.64</v>
      </c>
    </row>
    <row r="2910" spans="1:2">
      <c r="A2910" s="54">
        <v>43451</v>
      </c>
      <c r="B2910">
        <v>74.040000000000006</v>
      </c>
    </row>
    <row r="2911" spans="1:2">
      <c r="A2911" s="54">
        <v>43452</v>
      </c>
      <c r="B2911">
        <v>73.47</v>
      </c>
    </row>
    <row r="2912" spans="1:2">
      <c r="A2912" s="54">
        <v>43453</v>
      </c>
      <c r="B2912">
        <v>72.930000000000007</v>
      </c>
    </row>
    <row r="2913" spans="1:2">
      <c r="A2913" s="54">
        <v>43454</v>
      </c>
      <c r="B2913">
        <v>72.44</v>
      </c>
    </row>
    <row r="2914" spans="1:2">
      <c r="A2914" s="54">
        <v>43455</v>
      </c>
      <c r="B2914">
        <v>72.13</v>
      </c>
    </row>
    <row r="2915" spans="1:2">
      <c r="A2915" s="54">
        <v>43456</v>
      </c>
      <c r="B2915">
        <v>71.95</v>
      </c>
    </row>
    <row r="2916" spans="1:2">
      <c r="A2916" s="54">
        <v>43457</v>
      </c>
      <c r="B2916">
        <v>71.75</v>
      </c>
    </row>
    <row r="2917" spans="1:2">
      <c r="A2917" s="54">
        <v>43458</v>
      </c>
      <c r="B2917">
        <v>71.510000000000005</v>
      </c>
    </row>
    <row r="2918" spans="1:2">
      <c r="A2918" s="54">
        <v>43459</v>
      </c>
      <c r="B2918">
        <v>71.31</v>
      </c>
    </row>
    <row r="2919" spans="1:2">
      <c r="A2919" s="54">
        <v>43460</v>
      </c>
      <c r="B2919">
        <v>71.02</v>
      </c>
    </row>
    <row r="2920" spans="1:2">
      <c r="A2920" s="54">
        <v>43461</v>
      </c>
      <c r="B2920">
        <v>70.64</v>
      </c>
    </row>
    <row r="2921" spans="1:2">
      <c r="A2921" s="54">
        <v>43462</v>
      </c>
      <c r="B2921">
        <v>70.28</v>
      </c>
    </row>
    <row r="2922" spans="1:2">
      <c r="A2922" s="54">
        <v>43463</v>
      </c>
      <c r="B2922">
        <v>70.06</v>
      </c>
    </row>
    <row r="2923" spans="1:2">
      <c r="A2923" s="54">
        <v>43464</v>
      </c>
      <c r="B2923">
        <v>69.92</v>
      </c>
    </row>
    <row r="2924" spans="1:2">
      <c r="A2924" s="54">
        <v>43465</v>
      </c>
      <c r="B2924">
        <v>69.739999999999995</v>
      </c>
    </row>
    <row r="2925" spans="1:2">
      <c r="A2925" s="54">
        <v>43466</v>
      </c>
      <c r="B2925">
        <v>69.59</v>
      </c>
    </row>
    <row r="2926" spans="1:2">
      <c r="A2926" s="54">
        <v>43467</v>
      </c>
      <c r="B2926">
        <v>69.22</v>
      </c>
    </row>
    <row r="2927" spans="1:2">
      <c r="A2927" s="54">
        <v>43468</v>
      </c>
      <c r="B2927">
        <v>68.64</v>
      </c>
    </row>
    <row r="2928" spans="1:2">
      <c r="A2928" s="54">
        <v>43469</v>
      </c>
      <c r="B2928">
        <v>68.11</v>
      </c>
    </row>
    <row r="2929" spans="1:2">
      <c r="A2929" s="54">
        <v>43470</v>
      </c>
      <c r="B2929">
        <v>67.67</v>
      </c>
    </row>
    <row r="2930" spans="1:2">
      <c r="A2930" s="54">
        <v>43471</v>
      </c>
      <c r="B2930">
        <v>67.28</v>
      </c>
    </row>
    <row r="2931" spans="1:2">
      <c r="A2931" s="54">
        <v>43472</v>
      </c>
      <c r="B2931">
        <v>66.78</v>
      </c>
    </row>
    <row r="2932" spans="1:2">
      <c r="A2932" s="54">
        <v>43473</v>
      </c>
      <c r="B2932">
        <v>66.319999999999993</v>
      </c>
    </row>
    <row r="2933" spans="1:2">
      <c r="A2933" s="54">
        <v>43474</v>
      </c>
      <c r="B2933">
        <v>65.81</v>
      </c>
    </row>
    <row r="2934" spans="1:2">
      <c r="A2934" s="54">
        <v>43475</v>
      </c>
      <c r="B2934">
        <v>65.23</v>
      </c>
    </row>
    <row r="2935" spans="1:2">
      <c r="A2935" s="54">
        <v>43476</v>
      </c>
      <c r="B2935">
        <v>64.87</v>
      </c>
    </row>
    <row r="2936" spans="1:2">
      <c r="A2936" s="54">
        <v>43477</v>
      </c>
      <c r="B2936">
        <v>64.61</v>
      </c>
    </row>
    <row r="2937" spans="1:2">
      <c r="A2937" s="54">
        <v>43478</v>
      </c>
      <c r="B2937">
        <v>64.44</v>
      </c>
    </row>
    <row r="2938" spans="1:2">
      <c r="A2938" s="54">
        <v>43479</v>
      </c>
      <c r="B2938">
        <v>63.91</v>
      </c>
    </row>
    <row r="2939" spans="1:2">
      <c r="A2939" s="54">
        <v>43480</v>
      </c>
      <c r="B2939">
        <v>62.84</v>
      </c>
    </row>
    <row r="2940" spans="1:2">
      <c r="A2940" s="54">
        <v>43481</v>
      </c>
      <c r="B2940">
        <v>62.3</v>
      </c>
    </row>
    <row r="2941" spans="1:2">
      <c r="A2941" s="54">
        <v>43482</v>
      </c>
      <c r="B2941">
        <v>61.73</v>
      </c>
    </row>
    <row r="2942" spans="1:2">
      <c r="A2942" s="54">
        <v>43483</v>
      </c>
      <c r="B2942">
        <v>61.06</v>
      </c>
    </row>
    <row r="2943" spans="1:2">
      <c r="A2943" s="54">
        <v>43484</v>
      </c>
      <c r="B2943">
        <v>60.45</v>
      </c>
    </row>
    <row r="2944" spans="1:2">
      <c r="A2944" s="54">
        <v>43485</v>
      </c>
      <c r="B2944">
        <v>59.82</v>
      </c>
    </row>
    <row r="2945" spans="1:2">
      <c r="A2945" s="54">
        <v>43486</v>
      </c>
      <c r="B2945">
        <v>59.05</v>
      </c>
    </row>
    <row r="2946" spans="1:2">
      <c r="A2946" s="54">
        <v>43487</v>
      </c>
      <c r="B2946">
        <v>58.24</v>
      </c>
    </row>
    <row r="2947" spans="1:2">
      <c r="A2947" s="54">
        <v>43488</v>
      </c>
      <c r="B2947">
        <v>57.26</v>
      </c>
    </row>
    <row r="2948" spans="1:2">
      <c r="A2948" s="54">
        <v>43489</v>
      </c>
      <c r="B2948">
        <v>56.59</v>
      </c>
    </row>
    <row r="2949" spans="1:2">
      <c r="A2949" s="54">
        <v>43490</v>
      </c>
      <c r="B2949">
        <v>55.87</v>
      </c>
    </row>
    <row r="2950" spans="1:2">
      <c r="A2950" s="54">
        <v>43491</v>
      </c>
      <c r="B2950">
        <v>55.41</v>
      </c>
    </row>
    <row r="2951" spans="1:2">
      <c r="A2951" s="54">
        <v>43492</v>
      </c>
      <c r="B2951">
        <v>55</v>
      </c>
    </row>
    <row r="2952" spans="1:2">
      <c r="A2952" s="54">
        <v>43493</v>
      </c>
      <c r="B2952">
        <v>54.37</v>
      </c>
    </row>
    <row r="2953" spans="1:2">
      <c r="A2953" s="54">
        <v>43494</v>
      </c>
      <c r="B2953">
        <v>53.7</v>
      </c>
    </row>
    <row r="2954" spans="1:2">
      <c r="A2954" s="54">
        <v>43495</v>
      </c>
      <c r="B2954">
        <v>52.98</v>
      </c>
    </row>
    <row r="2955" spans="1:2">
      <c r="A2955" s="54">
        <v>43496</v>
      </c>
      <c r="B2955">
        <v>52.28</v>
      </c>
    </row>
    <row r="2956" spans="1:2">
      <c r="A2956" s="54">
        <v>43497</v>
      </c>
      <c r="B2956">
        <v>51.66</v>
      </c>
    </row>
    <row r="2957" spans="1:2">
      <c r="A2957" s="54">
        <v>43498</v>
      </c>
      <c r="B2957">
        <v>51.22</v>
      </c>
    </row>
    <row r="2958" spans="1:2">
      <c r="A2958" s="54">
        <v>43499</v>
      </c>
      <c r="B2958">
        <v>50.72</v>
      </c>
    </row>
    <row r="2959" spans="1:2">
      <c r="A2959" s="54">
        <v>43500</v>
      </c>
      <c r="B2959">
        <v>50.1</v>
      </c>
    </row>
    <row r="2960" spans="1:2">
      <c r="A2960" s="54">
        <v>43501</v>
      </c>
      <c r="B2960">
        <v>49.51</v>
      </c>
    </row>
    <row r="2961" spans="1:2">
      <c r="A2961" s="54">
        <v>43502</v>
      </c>
      <c r="B2961">
        <v>48.82</v>
      </c>
    </row>
    <row r="2962" spans="1:2">
      <c r="A2962" s="54">
        <v>43503</v>
      </c>
      <c r="B2962">
        <v>48.53</v>
      </c>
    </row>
    <row r="2963" spans="1:2">
      <c r="A2963" s="54">
        <v>43504</v>
      </c>
      <c r="B2963">
        <v>48.12</v>
      </c>
    </row>
    <row r="2964" spans="1:2">
      <c r="A2964" s="54">
        <v>43505</v>
      </c>
      <c r="B2964">
        <v>47.84</v>
      </c>
    </row>
    <row r="2965" spans="1:2">
      <c r="A2965" s="54">
        <v>43506</v>
      </c>
      <c r="B2965">
        <v>47.57</v>
      </c>
    </row>
    <row r="2966" spans="1:2">
      <c r="A2966" s="54">
        <v>43507</v>
      </c>
      <c r="B2966">
        <v>47.05</v>
      </c>
    </row>
    <row r="2967" spans="1:2">
      <c r="A2967" s="54">
        <v>43508</v>
      </c>
      <c r="B2967">
        <v>46.59</v>
      </c>
    </row>
    <row r="2968" spans="1:2">
      <c r="A2968" s="54">
        <v>43509</v>
      </c>
      <c r="B2968">
        <v>46.12</v>
      </c>
    </row>
    <row r="2969" spans="1:2">
      <c r="A2969" s="54">
        <v>43510</v>
      </c>
      <c r="B2969">
        <v>45.73</v>
      </c>
    </row>
    <row r="2970" spans="1:2">
      <c r="A2970" s="54">
        <v>43511</v>
      </c>
      <c r="B2970">
        <v>45.41</v>
      </c>
    </row>
    <row r="2971" spans="1:2">
      <c r="A2971" s="54">
        <v>43512</v>
      </c>
      <c r="B2971">
        <v>45.24</v>
      </c>
    </row>
    <row r="2972" spans="1:2">
      <c r="A2972" s="54">
        <v>43513</v>
      </c>
      <c r="B2972">
        <v>44.75</v>
      </c>
    </row>
    <row r="2973" spans="1:2">
      <c r="A2973" s="54">
        <v>43514</v>
      </c>
      <c r="B2973">
        <v>44.85</v>
      </c>
    </row>
    <row r="2974" spans="1:2">
      <c r="A2974" s="54">
        <v>43515</v>
      </c>
      <c r="B2974">
        <v>44.59</v>
      </c>
    </row>
    <row r="2975" spans="1:2">
      <c r="A2975" s="54">
        <v>43516</v>
      </c>
      <c r="B2975">
        <v>44.3</v>
      </c>
    </row>
    <row r="2976" spans="1:2">
      <c r="A2976" s="54">
        <v>43517</v>
      </c>
      <c r="B2976">
        <v>43.15</v>
      </c>
    </row>
    <row r="2977" spans="1:2">
      <c r="A2977" s="54">
        <v>43518</v>
      </c>
      <c r="B2977">
        <v>43.08</v>
      </c>
    </row>
    <row r="2978" spans="1:2">
      <c r="A2978" s="54">
        <v>43519</v>
      </c>
      <c r="B2978">
        <v>42.9</v>
      </c>
    </row>
    <row r="2979" spans="1:2">
      <c r="A2979" s="54">
        <v>43520</v>
      </c>
      <c r="B2979">
        <v>42.72</v>
      </c>
    </row>
    <row r="2980" spans="1:2">
      <c r="A2980" s="54">
        <v>43521</v>
      </c>
      <c r="B2980">
        <v>42.44</v>
      </c>
    </row>
    <row r="2981" spans="1:2">
      <c r="A2981" s="54">
        <v>43522</v>
      </c>
      <c r="B2981">
        <v>42.27</v>
      </c>
    </row>
    <row r="2982" spans="1:2">
      <c r="A2982" s="54">
        <v>43523</v>
      </c>
      <c r="B2982">
        <v>42.09</v>
      </c>
    </row>
    <row r="2983" spans="1:2">
      <c r="A2983" s="54">
        <v>43524</v>
      </c>
      <c r="B2983">
        <v>41.89</v>
      </c>
    </row>
    <row r="2984" spans="1:2">
      <c r="A2984" s="54">
        <v>43525</v>
      </c>
      <c r="B2984">
        <v>41.77</v>
      </c>
    </row>
    <row r="2985" spans="1:2">
      <c r="A2985" s="54">
        <v>43526</v>
      </c>
      <c r="B2985">
        <v>41.8</v>
      </c>
    </row>
    <row r="2986" spans="1:2">
      <c r="A2986" s="54">
        <v>43527</v>
      </c>
      <c r="B2986">
        <v>41.83</v>
      </c>
    </row>
    <row r="2987" spans="1:2">
      <c r="A2987" s="54">
        <v>43528</v>
      </c>
      <c r="B2987">
        <v>41.75</v>
      </c>
    </row>
    <row r="2988" spans="1:2">
      <c r="A2988" s="54">
        <v>43529</v>
      </c>
      <c r="B2988">
        <v>41.62</v>
      </c>
    </row>
    <row r="2989" spans="1:2">
      <c r="A2989" s="54">
        <v>43530</v>
      </c>
      <c r="B2989">
        <v>41.53</v>
      </c>
    </row>
    <row r="2990" spans="1:2">
      <c r="A2990" s="54">
        <v>43531</v>
      </c>
      <c r="B2990">
        <v>41.48</v>
      </c>
    </row>
    <row r="2991" spans="1:2">
      <c r="A2991" s="54">
        <v>43532</v>
      </c>
      <c r="B2991">
        <v>41.4</v>
      </c>
    </row>
    <row r="2992" spans="1:2">
      <c r="A2992" s="54">
        <v>43533</v>
      </c>
      <c r="B2992">
        <v>41.43</v>
      </c>
    </row>
    <row r="2993" spans="1:2">
      <c r="A2993" s="54">
        <v>43534</v>
      </c>
      <c r="B2993">
        <v>41.45</v>
      </c>
    </row>
    <row r="2994" spans="1:2">
      <c r="A2994" s="54">
        <v>43535</v>
      </c>
      <c r="B2994">
        <v>41.28</v>
      </c>
    </row>
    <row r="2995" spans="1:2">
      <c r="A2995" s="54">
        <v>43536</v>
      </c>
      <c r="B2995">
        <v>41.07</v>
      </c>
    </row>
    <row r="2996" spans="1:2">
      <c r="A2996" s="54">
        <v>43537</v>
      </c>
      <c r="B2996">
        <v>40.86</v>
      </c>
    </row>
    <row r="2997" spans="1:2">
      <c r="A2997" s="54">
        <v>43538</v>
      </c>
      <c r="B2997">
        <v>40.700000000000003</v>
      </c>
    </row>
    <row r="2998" spans="1:2">
      <c r="A2998" s="54">
        <v>43539</v>
      </c>
      <c r="B2998">
        <v>40.65</v>
      </c>
    </row>
    <row r="2999" spans="1:2">
      <c r="A2999" s="54">
        <v>43540</v>
      </c>
      <c r="B2999">
        <v>40.659999999999997</v>
      </c>
    </row>
    <row r="3000" spans="1:2">
      <c r="A3000" s="54">
        <v>43541</v>
      </c>
      <c r="B3000">
        <v>40.700000000000003</v>
      </c>
    </row>
    <row r="3001" spans="1:2">
      <c r="A3001" s="54">
        <v>43542</v>
      </c>
      <c r="B3001">
        <v>40.520000000000003</v>
      </c>
    </row>
    <row r="3002" spans="1:2">
      <c r="A3002" s="54">
        <v>43543</v>
      </c>
      <c r="B3002">
        <v>40.31</v>
      </c>
    </row>
    <row r="3003" spans="1:2">
      <c r="A3003" s="54">
        <v>43544</v>
      </c>
      <c r="B3003">
        <v>40.14</v>
      </c>
    </row>
    <row r="3004" spans="1:2">
      <c r="A3004" s="54">
        <v>43545</v>
      </c>
      <c r="B3004">
        <v>40.06</v>
      </c>
    </row>
    <row r="3005" spans="1:2">
      <c r="A3005" s="54">
        <v>43546</v>
      </c>
      <c r="B3005">
        <v>40.1</v>
      </c>
    </row>
    <row r="3006" spans="1:2">
      <c r="A3006" s="54">
        <v>43547</v>
      </c>
      <c r="B3006">
        <v>40.25</v>
      </c>
    </row>
    <row r="3007" spans="1:2">
      <c r="A3007" s="54">
        <v>43548</v>
      </c>
      <c r="B3007">
        <v>40.26</v>
      </c>
    </row>
    <row r="3008" spans="1:2">
      <c r="A3008" s="54">
        <v>43549</v>
      </c>
      <c r="B3008">
        <v>40.47</v>
      </c>
    </row>
    <row r="3009" spans="1:2">
      <c r="A3009" s="54">
        <v>43550</v>
      </c>
      <c r="B3009">
        <v>40.42</v>
      </c>
    </row>
    <row r="3010" spans="1:2">
      <c r="A3010" s="54">
        <v>43551</v>
      </c>
      <c r="B3010">
        <v>40.340000000000003</v>
      </c>
    </row>
    <row r="3011" spans="1:2">
      <c r="A3011" s="54">
        <v>43552</v>
      </c>
      <c r="B3011">
        <v>40.32</v>
      </c>
    </row>
    <row r="3012" spans="1:2">
      <c r="A3012" s="54">
        <v>43553</v>
      </c>
      <c r="B3012">
        <v>40.46</v>
      </c>
    </row>
    <row r="3013" spans="1:2">
      <c r="A3013" s="54">
        <v>43554</v>
      </c>
      <c r="B3013">
        <v>40.659999999999997</v>
      </c>
    </row>
    <row r="3014" spans="1:2">
      <c r="A3014" s="54">
        <v>43555</v>
      </c>
      <c r="B3014">
        <v>40.44</v>
      </c>
    </row>
    <row r="3015" spans="1:2">
      <c r="A3015" s="54">
        <v>43556</v>
      </c>
      <c r="B3015">
        <v>41.06</v>
      </c>
    </row>
    <row r="3016" spans="1:2">
      <c r="A3016" s="54">
        <v>43557</v>
      </c>
      <c r="B3016">
        <v>43.21</v>
      </c>
    </row>
    <row r="3017" spans="1:2">
      <c r="A3017" s="54">
        <v>43558</v>
      </c>
      <c r="B3017">
        <v>43.44</v>
      </c>
    </row>
    <row r="3018" spans="1:2">
      <c r="A3018" s="54">
        <v>43559</v>
      </c>
      <c r="B3018">
        <v>44.85</v>
      </c>
    </row>
    <row r="3019" spans="1:2">
      <c r="A3019" s="54">
        <v>43560</v>
      </c>
      <c r="B3019">
        <v>43.36</v>
      </c>
    </row>
    <row r="3020" spans="1:2">
      <c r="A3020" s="54">
        <v>43561</v>
      </c>
      <c r="B3020">
        <v>43.6</v>
      </c>
    </row>
    <row r="3021" spans="1:2">
      <c r="A3021" s="54">
        <v>43562</v>
      </c>
      <c r="B3021">
        <v>43.89</v>
      </c>
    </row>
    <row r="3022" spans="1:2">
      <c r="A3022" s="54">
        <v>43563</v>
      </c>
      <c r="B3022">
        <v>44.06</v>
      </c>
    </row>
    <row r="3023" spans="1:2">
      <c r="A3023" s="54">
        <v>43564</v>
      </c>
      <c r="B3023">
        <v>44.19</v>
      </c>
    </row>
    <row r="3024" spans="1:2">
      <c r="A3024" s="54">
        <v>43565</v>
      </c>
      <c r="B3024">
        <v>44.26</v>
      </c>
    </row>
    <row r="3025" spans="1:2">
      <c r="A3025" s="54">
        <v>43566</v>
      </c>
      <c r="B3025">
        <v>44.3</v>
      </c>
    </row>
    <row r="3026" spans="1:2">
      <c r="A3026" s="54">
        <v>43567</v>
      </c>
      <c r="B3026">
        <v>42.29</v>
      </c>
    </row>
    <row r="3027" spans="1:2">
      <c r="A3027" s="54">
        <v>43568</v>
      </c>
      <c r="B3027">
        <v>42.38</v>
      </c>
    </row>
    <row r="3028" spans="1:2">
      <c r="A3028" s="54">
        <v>43569</v>
      </c>
      <c r="B3028">
        <v>41.28</v>
      </c>
    </row>
    <row r="3029" spans="1:2">
      <c r="A3029" s="54">
        <v>43570</v>
      </c>
      <c r="B3029">
        <v>42.57</v>
      </c>
    </row>
    <row r="3030" spans="1:2">
      <c r="A3030" s="54">
        <v>43571</v>
      </c>
      <c r="B3030">
        <v>42.76</v>
      </c>
    </row>
    <row r="3031" spans="1:2">
      <c r="A3031" s="54">
        <v>43572</v>
      </c>
      <c r="B3031">
        <v>43.01</v>
      </c>
    </row>
    <row r="3032" spans="1:2">
      <c r="A3032" s="54">
        <v>43573</v>
      </c>
      <c r="B3032">
        <v>43.39</v>
      </c>
    </row>
    <row r="3033" spans="1:2">
      <c r="A3033" s="54">
        <v>43574</v>
      </c>
      <c r="B3033">
        <v>43.86</v>
      </c>
    </row>
    <row r="3034" spans="1:2">
      <c r="A3034" s="54">
        <v>43575</v>
      </c>
      <c r="B3034">
        <v>44.39</v>
      </c>
    </row>
    <row r="3035" spans="1:2">
      <c r="A3035" s="54">
        <v>43576</v>
      </c>
      <c r="B3035">
        <v>44.98</v>
      </c>
    </row>
    <row r="3036" spans="1:2">
      <c r="A3036" s="54">
        <v>43577</v>
      </c>
      <c r="B3036">
        <v>45.57</v>
      </c>
    </row>
    <row r="3037" spans="1:2">
      <c r="A3037" s="54">
        <v>43578</v>
      </c>
      <c r="B3037">
        <v>46.02</v>
      </c>
    </row>
    <row r="3038" spans="1:2">
      <c r="A3038" s="54">
        <v>43579</v>
      </c>
      <c r="B3038">
        <v>46.48</v>
      </c>
    </row>
    <row r="3039" spans="1:2">
      <c r="A3039" s="54">
        <v>43580</v>
      </c>
      <c r="B3039">
        <v>46.92</v>
      </c>
    </row>
    <row r="3040" spans="1:2">
      <c r="A3040" s="54">
        <v>43581</v>
      </c>
      <c r="B3040">
        <v>47.35</v>
      </c>
    </row>
    <row r="3041" spans="1:2">
      <c r="A3041" s="54">
        <v>43582</v>
      </c>
      <c r="B3041">
        <v>47.76</v>
      </c>
    </row>
    <row r="3042" spans="1:2">
      <c r="A3042" s="54">
        <v>43583</v>
      </c>
      <c r="B3042">
        <v>48.15</v>
      </c>
    </row>
    <row r="3043" spans="1:2">
      <c r="A3043" s="54">
        <v>43584</v>
      </c>
      <c r="B3043">
        <v>48.41</v>
      </c>
    </row>
    <row r="3044" spans="1:2">
      <c r="A3044" s="54">
        <v>43585</v>
      </c>
      <c r="B3044">
        <v>48.7</v>
      </c>
    </row>
    <row r="3045" spans="1:2">
      <c r="A3045" s="54">
        <v>43586</v>
      </c>
      <c r="B3045">
        <v>49.15</v>
      </c>
    </row>
    <row r="3046" spans="1:2">
      <c r="A3046" s="54">
        <v>43587</v>
      </c>
      <c r="B3046">
        <v>49.52</v>
      </c>
    </row>
    <row r="3047" spans="1:2">
      <c r="A3047" s="54">
        <v>43588</v>
      </c>
      <c r="B3047">
        <v>49.87</v>
      </c>
    </row>
    <row r="3048" spans="1:2">
      <c r="A3048" s="54">
        <v>43589</v>
      </c>
      <c r="B3048">
        <v>50.25</v>
      </c>
    </row>
    <row r="3049" spans="1:2">
      <c r="A3049" s="54">
        <v>43590</v>
      </c>
      <c r="B3049">
        <v>50.57</v>
      </c>
    </row>
    <row r="3050" spans="1:2">
      <c r="A3050" s="54">
        <v>43591</v>
      </c>
      <c r="B3050">
        <v>50.75</v>
      </c>
    </row>
    <row r="3051" spans="1:2">
      <c r="A3051" s="54">
        <v>43592</v>
      </c>
      <c r="B3051">
        <v>50.98</v>
      </c>
    </row>
    <row r="3052" spans="1:2">
      <c r="A3052" s="54">
        <v>43593</v>
      </c>
      <c r="B3052">
        <v>51.26</v>
      </c>
    </row>
    <row r="3053" spans="1:2">
      <c r="A3053" s="54">
        <v>43594</v>
      </c>
      <c r="B3053">
        <v>51.52</v>
      </c>
    </row>
    <row r="3054" spans="1:2">
      <c r="A3054" s="54">
        <v>43595</v>
      </c>
      <c r="B3054">
        <v>51.8</v>
      </c>
    </row>
    <row r="3055" spans="1:2">
      <c r="A3055" s="54">
        <v>43596</v>
      </c>
      <c r="B3055">
        <v>52.17</v>
      </c>
    </row>
    <row r="3056" spans="1:2">
      <c r="A3056" s="54">
        <v>43597</v>
      </c>
      <c r="B3056">
        <v>52.53</v>
      </c>
    </row>
    <row r="3057" spans="1:2">
      <c r="A3057" s="54">
        <v>43598</v>
      </c>
      <c r="B3057">
        <v>52.8</v>
      </c>
    </row>
    <row r="3058" spans="1:2">
      <c r="A3058" s="54">
        <v>43599</v>
      </c>
      <c r="B3058">
        <v>53.06</v>
      </c>
    </row>
    <row r="3059" spans="1:2">
      <c r="A3059" s="54">
        <v>43600</v>
      </c>
      <c r="B3059">
        <v>53.25</v>
      </c>
    </row>
    <row r="3060" spans="1:2">
      <c r="A3060" s="54">
        <v>43601</v>
      </c>
      <c r="B3060">
        <v>53.5</v>
      </c>
    </row>
    <row r="3061" spans="1:2">
      <c r="A3061" s="54">
        <v>43602</v>
      </c>
      <c r="B3061">
        <v>53.81</v>
      </c>
    </row>
    <row r="3062" spans="1:2">
      <c r="A3062" s="54">
        <v>43603</v>
      </c>
      <c r="B3062">
        <v>54.25</v>
      </c>
    </row>
    <row r="3063" spans="1:2">
      <c r="A3063" s="54">
        <v>43604</v>
      </c>
      <c r="B3063">
        <v>54.69</v>
      </c>
    </row>
    <row r="3064" spans="1:2">
      <c r="A3064" s="54">
        <v>43605</v>
      </c>
      <c r="B3064">
        <v>55.07</v>
      </c>
    </row>
    <row r="3065" spans="1:2">
      <c r="A3065" s="54">
        <v>43606</v>
      </c>
      <c r="B3065">
        <v>55.45</v>
      </c>
    </row>
    <row r="3066" spans="1:2">
      <c r="A3066" s="54">
        <v>43607</v>
      </c>
      <c r="B3066">
        <v>55.85</v>
      </c>
    </row>
    <row r="3067" spans="1:2">
      <c r="A3067" s="54">
        <v>43608</v>
      </c>
      <c r="B3067">
        <v>56.27</v>
      </c>
    </row>
    <row r="3068" spans="1:2">
      <c r="A3068" s="54">
        <v>43609</v>
      </c>
      <c r="B3068">
        <v>56.72</v>
      </c>
    </row>
    <row r="3069" spans="1:2">
      <c r="A3069" s="54">
        <v>43610</v>
      </c>
      <c r="B3069">
        <v>57.19</v>
      </c>
    </row>
    <row r="3070" spans="1:2">
      <c r="A3070" s="54">
        <v>43611</v>
      </c>
      <c r="B3070">
        <v>57.77</v>
      </c>
    </row>
    <row r="3071" spans="1:2">
      <c r="A3071" s="54">
        <v>43612</v>
      </c>
      <c r="B3071">
        <v>58.21</v>
      </c>
    </row>
    <row r="3072" spans="1:2">
      <c r="A3072" s="54">
        <v>43613</v>
      </c>
      <c r="B3072">
        <v>58.55</v>
      </c>
    </row>
    <row r="3073" spans="1:2">
      <c r="A3073" s="54">
        <v>43614</v>
      </c>
      <c r="B3073">
        <v>58.94</v>
      </c>
    </row>
    <row r="3074" spans="1:2">
      <c r="A3074" s="54">
        <v>43615</v>
      </c>
      <c r="B3074">
        <v>59.4</v>
      </c>
    </row>
    <row r="3075" spans="1:2">
      <c r="A3075" s="54">
        <v>43616</v>
      </c>
      <c r="B3075">
        <v>59.89</v>
      </c>
    </row>
    <row r="3076" spans="1:2">
      <c r="A3076" s="54">
        <v>43617</v>
      </c>
      <c r="B3076">
        <v>60.4</v>
      </c>
    </row>
    <row r="3077" spans="1:2">
      <c r="A3077" s="54">
        <v>43618</v>
      </c>
      <c r="B3077">
        <v>60.97</v>
      </c>
    </row>
    <row r="3078" spans="1:2">
      <c r="A3078" s="54">
        <v>43619</v>
      </c>
      <c r="B3078">
        <v>61.44</v>
      </c>
    </row>
    <row r="3079" spans="1:2">
      <c r="A3079" s="54">
        <v>43620</v>
      </c>
      <c r="B3079">
        <v>61.9</v>
      </c>
    </row>
    <row r="3080" spans="1:2">
      <c r="A3080" s="54">
        <v>43621</v>
      </c>
      <c r="B3080">
        <v>62.29</v>
      </c>
    </row>
    <row r="3081" spans="1:2">
      <c r="A3081" s="54">
        <v>43622</v>
      </c>
      <c r="B3081">
        <v>62.73</v>
      </c>
    </row>
    <row r="3082" spans="1:2">
      <c r="A3082" s="54">
        <v>43623</v>
      </c>
      <c r="B3082">
        <v>63.16</v>
      </c>
    </row>
    <row r="3083" spans="1:2">
      <c r="A3083" s="54">
        <v>43624</v>
      </c>
      <c r="B3083">
        <v>63.65</v>
      </c>
    </row>
    <row r="3084" spans="1:2">
      <c r="A3084" s="54">
        <v>43625</v>
      </c>
      <c r="B3084">
        <v>64.13</v>
      </c>
    </row>
    <row r="3085" spans="1:2">
      <c r="A3085" s="54">
        <v>43626</v>
      </c>
      <c r="B3085">
        <v>64.58</v>
      </c>
    </row>
    <row r="3086" spans="1:2">
      <c r="A3086" s="54">
        <v>43627</v>
      </c>
      <c r="B3086">
        <v>64.97</v>
      </c>
    </row>
    <row r="3087" spans="1:2">
      <c r="A3087" s="54">
        <v>43628</v>
      </c>
      <c r="B3087">
        <v>65.36</v>
      </c>
    </row>
    <row r="3088" spans="1:2">
      <c r="A3088" s="54">
        <v>43629</v>
      </c>
      <c r="B3088">
        <v>65.77</v>
      </c>
    </row>
    <row r="3089" spans="1:2">
      <c r="A3089" s="54">
        <v>43630</v>
      </c>
      <c r="B3089">
        <v>66.17</v>
      </c>
    </row>
    <row r="3090" spans="1:2">
      <c r="A3090" s="54">
        <v>43631</v>
      </c>
      <c r="B3090">
        <v>66.66</v>
      </c>
    </row>
    <row r="3091" spans="1:2">
      <c r="A3091" s="54">
        <v>43632</v>
      </c>
      <c r="B3091">
        <v>67.13</v>
      </c>
    </row>
    <row r="3092" spans="1:2">
      <c r="A3092" s="54">
        <v>43633</v>
      </c>
      <c r="B3092">
        <v>67.52</v>
      </c>
    </row>
    <row r="3093" spans="1:2">
      <c r="A3093" s="54">
        <v>43634</v>
      </c>
      <c r="B3093">
        <v>67.87</v>
      </c>
    </row>
    <row r="3094" spans="1:2">
      <c r="A3094" s="54">
        <v>43635</v>
      </c>
      <c r="B3094">
        <v>68.290000000000006</v>
      </c>
    </row>
    <row r="3095" spans="1:2">
      <c r="A3095" s="54">
        <v>43636</v>
      </c>
      <c r="B3095">
        <v>62.91</v>
      </c>
    </row>
    <row r="3096" spans="1:2">
      <c r="A3096" s="54">
        <v>43637</v>
      </c>
      <c r="B3096">
        <v>69.069999999999993</v>
      </c>
    </row>
    <row r="3097" spans="1:2">
      <c r="A3097" s="54">
        <v>43638</v>
      </c>
      <c r="B3097">
        <v>69.55</v>
      </c>
    </row>
    <row r="3098" spans="1:2">
      <c r="A3098" s="54">
        <v>43639</v>
      </c>
      <c r="B3098">
        <v>70.069999999999993</v>
      </c>
    </row>
    <row r="3099" spans="1:2">
      <c r="A3099" s="54">
        <v>43640</v>
      </c>
      <c r="B3099">
        <v>70.47</v>
      </c>
    </row>
    <row r="3100" spans="1:2">
      <c r="A3100" s="54">
        <v>43641</v>
      </c>
      <c r="B3100">
        <v>70.87</v>
      </c>
    </row>
    <row r="3101" spans="1:2">
      <c r="A3101" s="54">
        <v>43642</v>
      </c>
      <c r="B3101">
        <v>71.27</v>
      </c>
    </row>
    <row r="3102" spans="1:2">
      <c r="A3102" s="54">
        <v>43643</v>
      </c>
      <c r="B3102">
        <v>71.66</v>
      </c>
    </row>
    <row r="3103" spans="1:2">
      <c r="A3103" s="54">
        <v>43644</v>
      </c>
      <c r="B3103">
        <v>72.05</v>
      </c>
    </row>
    <row r="3104" spans="1:2">
      <c r="A3104" s="54">
        <v>43645</v>
      </c>
      <c r="B3104">
        <v>72.5</v>
      </c>
    </row>
    <row r="3105" spans="1:2">
      <c r="A3105" s="54">
        <v>43646</v>
      </c>
      <c r="B3105">
        <v>72.959999999999994</v>
      </c>
    </row>
    <row r="3106" spans="1:2">
      <c r="A3106" s="54">
        <v>43647</v>
      </c>
      <c r="B3106">
        <v>73.23</v>
      </c>
    </row>
    <row r="3107" spans="1:2">
      <c r="A3107" s="54">
        <v>43648</v>
      </c>
      <c r="B3107">
        <v>73.52</v>
      </c>
    </row>
    <row r="3108" spans="1:2">
      <c r="A3108" s="54">
        <v>43649</v>
      </c>
      <c r="B3108">
        <v>73.84</v>
      </c>
    </row>
    <row r="3109" spans="1:2">
      <c r="A3109" s="54">
        <v>43650</v>
      </c>
      <c r="B3109">
        <v>74.150000000000006</v>
      </c>
    </row>
    <row r="3110" spans="1:2">
      <c r="A3110" s="54">
        <v>43651</v>
      </c>
      <c r="B3110">
        <v>74.48</v>
      </c>
    </row>
    <row r="3111" spans="1:2">
      <c r="A3111" s="54">
        <v>43652</v>
      </c>
      <c r="B3111">
        <v>74.930000000000007</v>
      </c>
    </row>
    <row r="3112" spans="1:2">
      <c r="A3112" s="54">
        <v>43653</v>
      </c>
      <c r="B3112">
        <v>75.36</v>
      </c>
    </row>
    <row r="3113" spans="1:2">
      <c r="A3113" s="54">
        <v>43654</v>
      </c>
      <c r="B3113">
        <v>75.67</v>
      </c>
    </row>
    <row r="3114" spans="1:2">
      <c r="A3114" s="54">
        <v>43655</v>
      </c>
      <c r="B3114">
        <v>75.900000000000006</v>
      </c>
    </row>
    <row r="3115" spans="1:2">
      <c r="A3115" s="54">
        <v>43656</v>
      </c>
      <c r="B3115">
        <v>76.180000000000007</v>
      </c>
    </row>
    <row r="3116" spans="1:2">
      <c r="A3116" s="54">
        <v>43657</v>
      </c>
      <c r="B3116">
        <v>76.489999999999995</v>
      </c>
    </row>
    <row r="3117" spans="1:2">
      <c r="A3117" s="54">
        <v>43658</v>
      </c>
      <c r="B3117">
        <v>76.849999999999994</v>
      </c>
    </row>
    <row r="3118" spans="1:2">
      <c r="A3118" s="54">
        <v>43659</v>
      </c>
      <c r="B3118">
        <v>77.27</v>
      </c>
    </row>
    <row r="3119" spans="1:2">
      <c r="A3119" s="54">
        <v>43660</v>
      </c>
      <c r="B3119">
        <v>77.7</v>
      </c>
    </row>
    <row r="3120" spans="1:2">
      <c r="A3120" s="54">
        <v>43661</v>
      </c>
      <c r="B3120">
        <v>78.03</v>
      </c>
    </row>
    <row r="3121" spans="1:2">
      <c r="A3121" s="54">
        <v>43662</v>
      </c>
      <c r="B3121">
        <v>78.27</v>
      </c>
    </row>
    <row r="3122" spans="1:2">
      <c r="A3122" s="54">
        <v>43663</v>
      </c>
      <c r="B3122">
        <v>78.5</v>
      </c>
    </row>
    <row r="3123" spans="1:2">
      <c r="A3123" s="54">
        <v>43664</v>
      </c>
      <c r="B3123">
        <v>78.760000000000005</v>
      </c>
    </row>
    <row r="3124" spans="1:2">
      <c r="A3124" s="54">
        <v>43665</v>
      </c>
      <c r="B3124">
        <v>79.03</v>
      </c>
    </row>
    <row r="3125" spans="1:2">
      <c r="A3125" s="54">
        <v>43666</v>
      </c>
      <c r="B3125">
        <v>79.39</v>
      </c>
    </row>
    <row r="3126" spans="1:2">
      <c r="A3126" s="54">
        <v>43667</v>
      </c>
      <c r="B3126">
        <v>79.78</v>
      </c>
    </row>
    <row r="3127" spans="1:2">
      <c r="A3127" s="54">
        <v>43668</v>
      </c>
      <c r="B3127">
        <v>80.040000000000006</v>
      </c>
    </row>
    <row r="3128" spans="1:2">
      <c r="A3128" s="54">
        <v>43669</v>
      </c>
      <c r="B3128">
        <v>80.31</v>
      </c>
    </row>
    <row r="3129" spans="1:2">
      <c r="A3129" s="54">
        <v>43670</v>
      </c>
      <c r="B3129">
        <v>80.64</v>
      </c>
    </row>
    <row r="3130" spans="1:2">
      <c r="A3130" s="54">
        <v>43671</v>
      </c>
      <c r="B3130">
        <v>80.92</v>
      </c>
    </row>
    <row r="3131" spans="1:2">
      <c r="A3131" s="54">
        <v>43672</v>
      </c>
      <c r="B3131">
        <v>81.31</v>
      </c>
    </row>
    <row r="3132" spans="1:2">
      <c r="A3132" s="54">
        <v>43673</v>
      </c>
      <c r="B3132">
        <v>81.67</v>
      </c>
    </row>
    <row r="3133" spans="1:2">
      <c r="A3133" s="54">
        <v>43674</v>
      </c>
      <c r="B3133">
        <v>82.07</v>
      </c>
    </row>
    <row r="3134" spans="1:2">
      <c r="A3134" s="54">
        <v>43675</v>
      </c>
      <c r="B3134">
        <v>82.01</v>
      </c>
    </row>
    <row r="3135" spans="1:2">
      <c r="A3135" s="54">
        <v>43676</v>
      </c>
      <c r="B3135">
        <v>82.18</v>
      </c>
    </row>
    <row r="3136" spans="1:2">
      <c r="A3136" s="54">
        <v>43677</v>
      </c>
      <c r="B3136">
        <v>82.53</v>
      </c>
    </row>
    <row r="3137" spans="1:2">
      <c r="A3137" s="54">
        <v>43678</v>
      </c>
      <c r="B3137">
        <v>82.71</v>
      </c>
    </row>
    <row r="3138" spans="1:2">
      <c r="A3138" s="54">
        <v>43679</v>
      </c>
      <c r="B3138">
        <v>83.01</v>
      </c>
    </row>
    <row r="3139" spans="1:2">
      <c r="A3139" s="54">
        <v>43680</v>
      </c>
      <c r="B3139">
        <v>83.36</v>
      </c>
    </row>
    <row r="3140" spans="1:2">
      <c r="A3140" s="54">
        <v>43681</v>
      </c>
      <c r="B3140">
        <v>83.64</v>
      </c>
    </row>
    <row r="3141" spans="1:2">
      <c r="A3141" s="54">
        <v>43682</v>
      </c>
      <c r="B3141">
        <v>83.94</v>
      </c>
    </row>
    <row r="3142" spans="1:2">
      <c r="A3142" s="54">
        <v>43683</v>
      </c>
      <c r="B3142">
        <v>84.24</v>
      </c>
    </row>
    <row r="3143" spans="1:2">
      <c r="A3143" s="54">
        <v>43684</v>
      </c>
      <c r="B3143">
        <v>84.57</v>
      </c>
    </row>
    <row r="3144" spans="1:2">
      <c r="A3144" s="54">
        <v>43685</v>
      </c>
      <c r="B3144">
        <v>85.24</v>
      </c>
    </row>
    <row r="3145" spans="1:2">
      <c r="A3145" s="54">
        <v>43686</v>
      </c>
      <c r="B3145">
        <v>85.63</v>
      </c>
    </row>
    <row r="3146" spans="1:2">
      <c r="A3146" s="54">
        <v>43687</v>
      </c>
      <c r="B3146">
        <v>86</v>
      </c>
    </row>
    <row r="3147" spans="1:2">
      <c r="A3147" s="54">
        <v>43688</v>
      </c>
      <c r="B3147">
        <v>86.39</v>
      </c>
    </row>
    <row r="3148" spans="1:2">
      <c r="A3148" s="54">
        <v>43689</v>
      </c>
      <c r="B3148">
        <v>86.7</v>
      </c>
    </row>
    <row r="3149" spans="1:2">
      <c r="A3149" s="54">
        <v>43690</v>
      </c>
      <c r="B3149">
        <v>86.94</v>
      </c>
    </row>
    <row r="3150" spans="1:2">
      <c r="A3150" s="54">
        <v>43691</v>
      </c>
      <c r="B3150">
        <v>87.23</v>
      </c>
    </row>
    <row r="3151" spans="1:2">
      <c r="A3151" s="54">
        <v>43692</v>
      </c>
      <c r="B3151">
        <v>87.62</v>
      </c>
    </row>
    <row r="3152" spans="1:2">
      <c r="A3152" s="54">
        <v>43693</v>
      </c>
      <c r="B3152">
        <v>87.93</v>
      </c>
    </row>
    <row r="3153" spans="1:2">
      <c r="A3153" s="54">
        <v>43694</v>
      </c>
      <c r="B3153">
        <v>88.29</v>
      </c>
    </row>
    <row r="3154" spans="1:2">
      <c r="A3154" s="54">
        <v>43695</v>
      </c>
      <c r="B3154">
        <v>88.7</v>
      </c>
    </row>
    <row r="3155" spans="1:2">
      <c r="A3155" s="54">
        <v>43696</v>
      </c>
      <c r="B3155">
        <v>89.17</v>
      </c>
    </row>
    <row r="3156" spans="1:2">
      <c r="A3156" s="54">
        <v>43697</v>
      </c>
      <c r="B3156">
        <v>89.46</v>
      </c>
    </row>
    <row r="3157" spans="1:2">
      <c r="A3157" s="54">
        <v>43698</v>
      </c>
      <c r="B3157">
        <v>89.72</v>
      </c>
    </row>
    <row r="3158" spans="1:2">
      <c r="A3158" s="54">
        <v>43699</v>
      </c>
      <c r="B3158">
        <v>90.06</v>
      </c>
    </row>
    <row r="3159" spans="1:2">
      <c r="A3159" s="54">
        <v>43700</v>
      </c>
      <c r="B3159">
        <v>90.15</v>
      </c>
    </row>
    <row r="3160" spans="1:2">
      <c r="A3160" s="54">
        <v>43701</v>
      </c>
      <c r="B3160">
        <v>90.45</v>
      </c>
    </row>
    <row r="3161" spans="1:2">
      <c r="A3161" s="54">
        <v>43702</v>
      </c>
      <c r="B3161">
        <v>90.77</v>
      </c>
    </row>
    <row r="3162" spans="1:2">
      <c r="A3162" s="54">
        <v>43703</v>
      </c>
      <c r="B3162">
        <v>90.84</v>
      </c>
    </row>
    <row r="3163" spans="1:2">
      <c r="A3163" s="54">
        <v>43704</v>
      </c>
      <c r="B3163">
        <v>91.01</v>
      </c>
    </row>
    <row r="3164" spans="1:2">
      <c r="A3164" s="54">
        <v>43705</v>
      </c>
      <c r="B3164">
        <v>91.17</v>
      </c>
    </row>
    <row r="3165" spans="1:2">
      <c r="A3165" s="54">
        <v>43706</v>
      </c>
      <c r="B3165">
        <v>91.34</v>
      </c>
    </row>
    <row r="3166" spans="1:2">
      <c r="A3166" s="54">
        <v>43707</v>
      </c>
      <c r="B3166">
        <v>91.56</v>
      </c>
    </row>
    <row r="3167" spans="1:2">
      <c r="A3167" s="54">
        <v>43708</v>
      </c>
      <c r="B3167">
        <v>91.77</v>
      </c>
    </row>
    <row r="3168" spans="1:2">
      <c r="A3168" s="54">
        <v>43709</v>
      </c>
      <c r="B3168">
        <v>92.36</v>
      </c>
    </row>
    <row r="3169" spans="1:2">
      <c r="A3169" s="54">
        <v>43710</v>
      </c>
      <c r="B3169">
        <v>92.57</v>
      </c>
    </row>
    <row r="3170" spans="1:2">
      <c r="A3170" s="54">
        <v>43711</v>
      </c>
      <c r="B3170">
        <v>92.73</v>
      </c>
    </row>
    <row r="3171" spans="1:2">
      <c r="A3171" s="54">
        <v>43712</v>
      </c>
      <c r="B3171">
        <v>92.93</v>
      </c>
    </row>
    <row r="3172" spans="1:2">
      <c r="A3172" s="54">
        <v>43713</v>
      </c>
      <c r="B3172">
        <v>93.09</v>
      </c>
    </row>
    <row r="3173" spans="1:2">
      <c r="A3173" s="54">
        <v>43714</v>
      </c>
      <c r="B3173">
        <v>93.23</v>
      </c>
    </row>
    <row r="3174" spans="1:2">
      <c r="A3174" s="54">
        <v>43715</v>
      </c>
      <c r="B3174">
        <v>93.36</v>
      </c>
    </row>
    <row r="3175" spans="1:2">
      <c r="A3175" s="54">
        <v>43716</v>
      </c>
      <c r="B3175">
        <v>93.52</v>
      </c>
    </row>
    <row r="3176" spans="1:2">
      <c r="A3176" s="54">
        <v>43717</v>
      </c>
      <c r="B3176">
        <v>93.57</v>
      </c>
    </row>
    <row r="3177" spans="1:2">
      <c r="A3177" s="54">
        <v>43718</v>
      </c>
      <c r="B3177">
        <v>93.77</v>
      </c>
    </row>
    <row r="3178" spans="1:2">
      <c r="A3178" s="54">
        <v>43719</v>
      </c>
      <c r="B3178">
        <v>93.93</v>
      </c>
    </row>
    <row r="3179" spans="1:2">
      <c r="A3179" s="54">
        <v>43720</v>
      </c>
      <c r="B3179">
        <v>94.1</v>
      </c>
    </row>
    <row r="3180" spans="1:2">
      <c r="A3180" s="54">
        <v>43721</v>
      </c>
      <c r="B3180">
        <v>94.27</v>
      </c>
    </row>
    <row r="3181" spans="1:2">
      <c r="A3181" s="54">
        <v>43722</v>
      </c>
      <c r="B3181">
        <v>94.5</v>
      </c>
    </row>
    <row r="3182" spans="1:2">
      <c r="A3182" s="54">
        <v>43723</v>
      </c>
      <c r="B3182">
        <v>94.75</v>
      </c>
    </row>
    <row r="3183" spans="1:2">
      <c r="A3183" s="54">
        <v>43724</v>
      </c>
      <c r="B3183">
        <v>94.95</v>
      </c>
    </row>
    <row r="3184" spans="1:2">
      <c r="A3184" s="54">
        <v>43725</v>
      </c>
      <c r="B3184">
        <v>95.09</v>
      </c>
    </row>
    <row r="3185" spans="1:2">
      <c r="A3185" s="54">
        <v>43726</v>
      </c>
      <c r="B3185">
        <v>95.18</v>
      </c>
    </row>
    <row r="3186" spans="1:2">
      <c r="A3186" s="54">
        <v>43727</v>
      </c>
      <c r="B3186">
        <v>95.23</v>
      </c>
    </row>
    <row r="3187" spans="1:2">
      <c r="A3187" s="54">
        <v>43728</v>
      </c>
      <c r="B3187">
        <v>95.32</v>
      </c>
    </row>
    <row r="3188" spans="1:2">
      <c r="A3188" s="54">
        <v>43729</v>
      </c>
      <c r="B3188">
        <v>95.53</v>
      </c>
    </row>
    <row r="3189" spans="1:2">
      <c r="A3189" s="54">
        <v>43730</v>
      </c>
      <c r="B3189">
        <v>95.73</v>
      </c>
    </row>
    <row r="3190" spans="1:2">
      <c r="A3190" s="54">
        <v>43731</v>
      </c>
      <c r="B3190">
        <v>95.83</v>
      </c>
    </row>
    <row r="3191" spans="1:2">
      <c r="A3191" s="54">
        <v>43732</v>
      </c>
      <c r="B3191">
        <v>95.97</v>
      </c>
    </row>
    <row r="3192" spans="1:2">
      <c r="A3192" s="54">
        <v>43733</v>
      </c>
      <c r="B3192">
        <v>96.03</v>
      </c>
    </row>
    <row r="3193" spans="1:2">
      <c r="A3193" s="54">
        <v>43734</v>
      </c>
      <c r="B3193">
        <v>96.14</v>
      </c>
    </row>
    <row r="3194" spans="1:2">
      <c r="A3194" s="54">
        <v>43735</v>
      </c>
      <c r="B3194">
        <v>96.28</v>
      </c>
    </row>
    <row r="3195" spans="1:2">
      <c r="A3195" s="54">
        <v>43736</v>
      </c>
      <c r="B3195">
        <v>96.48</v>
      </c>
    </row>
    <row r="3196" spans="1:2">
      <c r="A3196" s="54">
        <v>43737</v>
      </c>
      <c r="B3196">
        <v>96.71</v>
      </c>
    </row>
    <row r="3197" spans="1:2">
      <c r="A3197" s="54">
        <v>43738</v>
      </c>
      <c r="B3197">
        <v>96.69</v>
      </c>
    </row>
    <row r="3198" spans="1:2">
      <c r="A3198" s="54">
        <v>43739</v>
      </c>
      <c r="B3198">
        <v>96.93</v>
      </c>
    </row>
    <row r="3199" spans="1:2">
      <c r="A3199" s="54">
        <v>43740</v>
      </c>
      <c r="B3199">
        <v>97.04</v>
      </c>
    </row>
    <row r="3200" spans="1:2">
      <c r="A3200" s="54">
        <v>43741</v>
      </c>
      <c r="B3200">
        <v>97.06</v>
      </c>
    </row>
    <row r="3201" spans="1:2">
      <c r="A3201" s="54">
        <v>43742</v>
      </c>
      <c r="B3201">
        <v>97.06</v>
      </c>
    </row>
    <row r="3202" spans="1:2">
      <c r="A3202" s="54">
        <v>43743</v>
      </c>
      <c r="B3202">
        <v>97.18</v>
      </c>
    </row>
    <row r="3203" spans="1:2">
      <c r="A3203" s="54">
        <v>43744</v>
      </c>
      <c r="B3203">
        <v>97.33</v>
      </c>
    </row>
    <row r="3204" spans="1:2">
      <c r="A3204" s="54">
        <v>43745</v>
      </c>
      <c r="B3204">
        <v>97.28</v>
      </c>
    </row>
    <row r="3205" spans="1:2">
      <c r="A3205" s="54">
        <v>43746</v>
      </c>
      <c r="B3205">
        <v>97.29</v>
      </c>
    </row>
    <row r="3206" spans="1:2">
      <c r="A3206" s="54">
        <v>43747</v>
      </c>
      <c r="B3206">
        <v>97.29</v>
      </c>
    </row>
    <row r="3207" spans="1:2">
      <c r="A3207" s="54">
        <v>43748</v>
      </c>
      <c r="B3207">
        <v>97.01</v>
      </c>
    </row>
    <row r="3208" spans="1:2">
      <c r="A3208" s="54">
        <v>43749</v>
      </c>
      <c r="B3208">
        <v>97.06</v>
      </c>
    </row>
    <row r="3209" spans="1:2">
      <c r="A3209" s="54">
        <v>43750</v>
      </c>
      <c r="B3209">
        <v>97.19</v>
      </c>
    </row>
    <row r="3210" spans="1:2">
      <c r="A3210" s="54">
        <v>43751</v>
      </c>
      <c r="B3210">
        <v>97.37</v>
      </c>
    </row>
    <row r="3211" spans="1:2">
      <c r="A3211" s="54">
        <v>43752</v>
      </c>
      <c r="B3211">
        <v>97.43</v>
      </c>
    </row>
    <row r="3212" spans="1:2">
      <c r="A3212" s="54">
        <v>43753</v>
      </c>
      <c r="B3212">
        <v>97.49</v>
      </c>
    </row>
    <row r="3213" spans="1:2">
      <c r="A3213" s="54">
        <v>43754</v>
      </c>
      <c r="B3213">
        <v>97.46</v>
      </c>
    </row>
    <row r="3214" spans="1:2">
      <c r="A3214" s="54">
        <v>43755</v>
      </c>
      <c r="B3214">
        <v>97.49</v>
      </c>
    </row>
    <row r="3215" spans="1:2">
      <c r="A3215" s="54">
        <v>43756</v>
      </c>
      <c r="B3215">
        <v>97.5</v>
      </c>
    </row>
    <row r="3216" spans="1:2">
      <c r="A3216" s="54">
        <v>43757</v>
      </c>
      <c r="B3216">
        <v>97.59</v>
      </c>
    </row>
    <row r="3217" spans="1:2">
      <c r="A3217" s="54">
        <v>43758</v>
      </c>
      <c r="B3217">
        <v>97.56</v>
      </c>
    </row>
    <row r="3218" spans="1:2">
      <c r="A3218" s="54">
        <v>43759</v>
      </c>
      <c r="B3218">
        <v>97.58</v>
      </c>
    </row>
    <row r="3219" spans="1:2">
      <c r="A3219" s="54">
        <v>43760</v>
      </c>
      <c r="B3219">
        <v>97.57</v>
      </c>
    </row>
    <row r="3220" spans="1:2">
      <c r="A3220" s="54">
        <v>43761</v>
      </c>
      <c r="B3220">
        <v>97.51</v>
      </c>
    </row>
    <row r="3221" spans="1:2">
      <c r="A3221" s="54">
        <v>43762</v>
      </c>
      <c r="B3221">
        <v>97.56</v>
      </c>
    </row>
    <row r="3222" spans="1:2">
      <c r="A3222" s="54">
        <v>43763</v>
      </c>
      <c r="B3222">
        <v>97.6</v>
      </c>
    </row>
    <row r="3223" spans="1:2">
      <c r="A3223" s="54">
        <v>43764</v>
      </c>
      <c r="B3223">
        <v>97.65</v>
      </c>
    </row>
    <row r="3224" spans="1:2">
      <c r="A3224" s="54">
        <v>43765</v>
      </c>
      <c r="B3224">
        <v>97.83</v>
      </c>
    </row>
    <row r="3225" spans="1:2">
      <c r="A3225" s="54">
        <v>43766</v>
      </c>
      <c r="B3225">
        <v>97.79</v>
      </c>
    </row>
    <row r="3226" spans="1:2">
      <c r="A3226" s="54">
        <v>43767</v>
      </c>
      <c r="B3226">
        <v>97.75</v>
      </c>
    </row>
    <row r="3227" spans="1:2">
      <c r="A3227" s="54">
        <v>43768</v>
      </c>
      <c r="B3227">
        <v>97.65</v>
      </c>
    </row>
    <row r="3228" spans="1:2">
      <c r="A3228" s="54">
        <v>43769</v>
      </c>
      <c r="B3228">
        <v>97.29</v>
      </c>
    </row>
    <row r="3229" spans="1:2">
      <c r="A3229" s="54">
        <v>43770</v>
      </c>
      <c r="B3229">
        <v>97.34</v>
      </c>
    </row>
    <row r="3230" spans="1:2">
      <c r="A3230" s="54">
        <v>43771</v>
      </c>
      <c r="B3230">
        <v>97.48</v>
      </c>
    </row>
    <row r="3231" spans="1:2">
      <c r="A3231" s="54">
        <v>43772</v>
      </c>
      <c r="B3231">
        <v>97.6</v>
      </c>
    </row>
    <row r="3232" spans="1:2">
      <c r="A3232" s="54">
        <v>43773</v>
      </c>
      <c r="B3232">
        <v>97.64</v>
      </c>
    </row>
    <row r="3233" spans="1:2">
      <c r="A3233" s="54">
        <v>43774</v>
      </c>
      <c r="B3233">
        <v>97.62</v>
      </c>
    </row>
    <row r="3234" spans="1:2">
      <c r="A3234" s="54">
        <v>43775</v>
      </c>
      <c r="B3234">
        <v>97.61</v>
      </c>
    </row>
    <row r="3235" spans="1:2">
      <c r="A3235" s="54">
        <v>43776</v>
      </c>
      <c r="B3235">
        <v>97.57</v>
      </c>
    </row>
    <row r="3236" spans="1:2">
      <c r="A3236" s="54">
        <v>43777</v>
      </c>
      <c r="B3236">
        <v>97.49</v>
      </c>
    </row>
    <row r="3237" spans="1:2">
      <c r="A3237" s="54">
        <v>43778</v>
      </c>
      <c r="B3237">
        <v>97.49</v>
      </c>
    </row>
    <row r="3238" spans="1:2">
      <c r="A3238" s="54">
        <v>43779</v>
      </c>
      <c r="B3238">
        <v>97.46</v>
      </c>
    </row>
    <row r="3239" spans="1:2">
      <c r="A3239" s="54">
        <v>43780</v>
      </c>
      <c r="B3239">
        <v>97.34</v>
      </c>
    </row>
    <row r="3240" spans="1:2">
      <c r="A3240" s="54">
        <v>43781</v>
      </c>
      <c r="B3240">
        <v>97.17</v>
      </c>
    </row>
    <row r="3241" spans="1:2">
      <c r="A3241" s="54">
        <v>43782</v>
      </c>
      <c r="B3241">
        <v>96.98</v>
      </c>
    </row>
    <row r="3242" spans="1:2">
      <c r="A3242" s="54">
        <v>43783</v>
      </c>
      <c r="B3242">
        <v>96.77</v>
      </c>
    </row>
    <row r="3243" spans="1:2">
      <c r="A3243" s="54">
        <v>43784</v>
      </c>
      <c r="B3243">
        <v>96.63</v>
      </c>
    </row>
    <row r="3244" spans="1:2">
      <c r="A3244" s="54">
        <v>43785</v>
      </c>
      <c r="B3244">
        <v>96.5</v>
      </c>
    </row>
    <row r="3245" spans="1:2">
      <c r="A3245" s="54">
        <v>43786</v>
      </c>
      <c r="B3245">
        <v>96.4</v>
      </c>
    </row>
    <row r="3246" spans="1:2">
      <c r="A3246" s="54">
        <v>43787</v>
      </c>
      <c r="B3246">
        <v>96.16</v>
      </c>
    </row>
    <row r="3247" spans="1:2">
      <c r="A3247" s="54">
        <v>43788</v>
      </c>
      <c r="B3247">
        <v>95.84</v>
      </c>
    </row>
    <row r="3248" spans="1:2">
      <c r="A3248" s="54">
        <v>43789</v>
      </c>
      <c r="B3248">
        <v>95.47</v>
      </c>
    </row>
    <row r="3249" spans="1:2">
      <c r="A3249" s="54">
        <v>43790</v>
      </c>
      <c r="B3249">
        <v>95.06</v>
      </c>
    </row>
    <row r="3250" spans="1:2">
      <c r="A3250" s="54">
        <v>43791</v>
      </c>
      <c r="B3250">
        <v>94.85</v>
      </c>
    </row>
    <row r="3251" spans="1:2">
      <c r="A3251" s="54">
        <v>43792</v>
      </c>
      <c r="B3251">
        <v>94.83</v>
      </c>
    </row>
    <row r="3252" spans="1:2">
      <c r="A3252" s="54">
        <v>43793</v>
      </c>
      <c r="B3252">
        <v>94.82</v>
      </c>
    </row>
    <row r="3253" spans="1:2">
      <c r="A3253" s="54">
        <v>43794</v>
      </c>
      <c r="B3253">
        <v>94.69</v>
      </c>
    </row>
    <row r="3254" spans="1:2">
      <c r="A3254" s="54">
        <v>43795</v>
      </c>
      <c r="B3254">
        <v>94.62</v>
      </c>
    </row>
    <row r="3255" spans="1:2">
      <c r="A3255" s="54">
        <v>43796</v>
      </c>
      <c r="B3255">
        <v>94.57</v>
      </c>
    </row>
    <row r="3256" spans="1:2">
      <c r="A3256" s="54">
        <v>43797</v>
      </c>
      <c r="B3256">
        <v>94.54</v>
      </c>
    </row>
    <row r="3257" spans="1:2">
      <c r="A3257" s="54">
        <v>43798</v>
      </c>
      <c r="B3257">
        <v>94.49</v>
      </c>
    </row>
    <row r="3258" spans="1:2">
      <c r="A3258" s="54">
        <v>43799</v>
      </c>
      <c r="B3258">
        <v>94.22</v>
      </c>
    </row>
    <row r="3259" spans="1:2">
      <c r="A3259" s="54">
        <v>43800</v>
      </c>
      <c r="B3259">
        <v>94.25</v>
      </c>
    </row>
    <row r="3260" spans="1:2">
      <c r="A3260" s="54">
        <v>43801</v>
      </c>
      <c r="B3260">
        <v>93.93</v>
      </c>
    </row>
    <row r="3261" spans="1:2">
      <c r="A3261" s="54">
        <v>43802</v>
      </c>
      <c r="B3261">
        <v>93.6</v>
      </c>
    </row>
    <row r="3262" spans="1:2">
      <c r="A3262" s="54">
        <v>43803</v>
      </c>
      <c r="B3262">
        <v>93.23</v>
      </c>
    </row>
    <row r="3263" spans="1:2">
      <c r="A3263" s="54">
        <v>43804</v>
      </c>
      <c r="B3263">
        <v>92.83</v>
      </c>
    </row>
    <row r="3264" spans="1:2">
      <c r="A3264" s="54">
        <v>43805</v>
      </c>
      <c r="B3264">
        <v>92.56</v>
      </c>
    </row>
    <row r="3265" spans="1:2">
      <c r="A3265" s="54">
        <v>43806</v>
      </c>
      <c r="B3265">
        <v>92.42</v>
      </c>
    </row>
    <row r="3266" spans="1:2">
      <c r="A3266" s="54">
        <v>43807</v>
      </c>
      <c r="B3266">
        <v>92.41</v>
      </c>
    </row>
    <row r="3267" spans="1:2">
      <c r="A3267" s="54">
        <v>43808</v>
      </c>
      <c r="B3267">
        <v>92.14</v>
      </c>
    </row>
    <row r="3268" spans="1:2">
      <c r="A3268" s="54">
        <v>43809</v>
      </c>
      <c r="B3268">
        <v>91.83</v>
      </c>
    </row>
    <row r="3269" spans="1:2">
      <c r="A3269" s="54">
        <v>43810</v>
      </c>
      <c r="B3269">
        <v>91.46</v>
      </c>
    </row>
    <row r="3270" spans="1:2">
      <c r="A3270" s="54">
        <v>43811</v>
      </c>
      <c r="B3270">
        <v>90.93</v>
      </c>
    </row>
    <row r="3271" spans="1:2">
      <c r="A3271" s="54">
        <v>43812</v>
      </c>
      <c r="B3271">
        <v>90.59</v>
      </c>
    </row>
    <row r="3272" spans="1:2">
      <c r="A3272" s="54">
        <v>43813</v>
      </c>
      <c r="B3272">
        <v>90.44</v>
      </c>
    </row>
    <row r="3273" spans="1:2">
      <c r="A3273" s="54">
        <v>43814</v>
      </c>
      <c r="B3273">
        <v>90.32</v>
      </c>
    </row>
    <row r="3274" spans="1:2">
      <c r="A3274" s="54">
        <v>43815</v>
      </c>
      <c r="B3274">
        <v>90.07</v>
      </c>
    </row>
    <row r="3275" spans="1:2">
      <c r="A3275" s="54">
        <v>43816</v>
      </c>
      <c r="B3275">
        <v>89.85</v>
      </c>
    </row>
    <row r="3276" spans="1:2">
      <c r="A3276" s="54">
        <v>43817</v>
      </c>
      <c r="B3276">
        <v>89.62</v>
      </c>
    </row>
    <row r="3277" spans="1:2">
      <c r="A3277" s="54">
        <v>43818</v>
      </c>
      <c r="B3277">
        <v>89.55</v>
      </c>
    </row>
    <row r="3278" spans="1:2">
      <c r="A3278" s="54">
        <v>43819</v>
      </c>
      <c r="B3278">
        <v>89.5</v>
      </c>
    </row>
    <row r="3279" spans="1:2">
      <c r="A3279" s="54">
        <v>43820</v>
      </c>
      <c r="B3279">
        <v>89.53</v>
      </c>
    </row>
    <row r="3280" spans="1:2">
      <c r="A3280" s="54">
        <v>43821</v>
      </c>
      <c r="B3280">
        <v>89.56</v>
      </c>
    </row>
    <row r="3281" spans="1:3">
      <c r="A3281" s="54">
        <v>43822</v>
      </c>
      <c r="B3281">
        <v>89.56</v>
      </c>
    </row>
    <row r="3282" spans="1:3">
      <c r="A3282" s="54">
        <v>43823</v>
      </c>
      <c r="B3282">
        <v>89.56</v>
      </c>
    </row>
    <row r="3283" spans="1:3">
      <c r="A3283" s="54">
        <v>43824</v>
      </c>
      <c r="B3283">
        <v>89.57</v>
      </c>
    </row>
    <row r="3284" spans="1:3">
      <c r="A3284" s="54">
        <v>43825</v>
      </c>
      <c r="B3284">
        <v>89.53</v>
      </c>
    </row>
    <row r="3285" spans="1:3">
      <c r="A3285" s="54">
        <v>43826</v>
      </c>
      <c r="B3285">
        <v>89.38</v>
      </c>
    </row>
    <row r="3286" spans="1:3">
      <c r="A3286" s="54">
        <v>43827</v>
      </c>
      <c r="B3286">
        <v>89.2</v>
      </c>
    </row>
    <row r="3287" spans="1:3">
      <c r="A3287" s="54">
        <v>43828</v>
      </c>
      <c r="B3287">
        <v>88.97</v>
      </c>
    </row>
    <row r="3288" spans="1:3">
      <c r="A3288" s="54">
        <v>43829</v>
      </c>
      <c r="B3288">
        <v>88.67</v>
      </c>
    </row>
    <row r="3289" spans="1:3">
      <c r="A3289" s="54">
        <v>43830</v>
      </c>
      <c r="B3289">
        <v>88.39</v>
      </c>
    </row>
    <row r="3290" spans="1:3">
      <c r="A3290" s="54">
        <v>43831</v>
      </c>
      <c r="B3290">
        <v>88.13</v>
      </c>
    </row>
    <row r="3291" spans="1:3">
      <c r="A3291" s="54">
        <v>43832</v>
      </c>
      <c r="B3291">
        <v>87.63</v>
      </c>
    </row>
    <row r="3292" spans="1:3">
      <c r="A3292" s="54">
        <v>43833</v>
      </c>
      <c r="B3292">
        <v>87.24</v>
      </c>
    </row>
    <row r="3293" spans="1:3">
      <c r="A3293" s="54">
        <v>43834</v>
      </c>
      <c r="B3293">
        <v>86.88</v>
      </c>
    </row>
    <row r="3294" spans="1:3">
      <c r="A3294" s="54">
        <v>43835</v>
      </c>
      <c r="B3294">
        <v>86.51</v>
      </c>
    </row>
    <row r="3295" spans="1:3">
      <c r="A3295" s="54">
        <v>43836</v>
      </c>
      <c r="B3295" s="258">
        <v>85.73</v>
      </c>
      <c r="C3295" s="258"/>
    </row>
    <row r="3296" spans="1:3">
      <c r="A3296" s="54">
        <v>43837</v>
      </c>
      <c r="B3296" s="258">
        <v>85.16</v>
      </c>
      <c r="C3296" s="258"/>
    </row>
    <row r="3297" spans="1:3">
      <c r="A3297" s="54">
        <v>43838</v>
      </c>
      <c r="B3297" s="258">
        <v>84.63</v>
      </c>
      <c r="C3297" s="258"/>
    </row>
    <row r="3298" spans="1:3">
      <c r="A3298" s="54">
        <v>43839</v>
      </c>
      <c r="B3298" s="258">
        <v>84.13</v>
      </c>
      <c r="C3298" s="258"/>
    </row>
    <row r="3299" spans="1:3">
      <c r="A3299" s="54">
        <v>43840</v>
      </c>
      <c r="B3299" s="258">
        <v>83.69</v>
      </c>
      <c r="C3299" s="258"/>
    </row>
    <row r="3300" spans="1:3">
      <c r="A3300" s="54">
        <v>43841</v>
      </c>
      <c r="B3300" s="258">
        <v>83.26</v>
      </c>
      <c r="C3300" s="258"/>
    </row>
    <row r="3301" spans="1:3">
      <c r="A3301" s="54">
        <v>43842</v>
      </c>
      <c r="B3301" s="258">
        <v>82.84</v>
      </c>
      <c r="C3301" s="258"/>
    </row>
    <row r="3302" spans="1:3">
      <c r="A3302" s="54">
        <v>43843</v>
      </c>
      <c r="B3302" s="258">
        <v>82.33</v>
      </c>
      <c r="C3302" s="258"/>
    </row>
    <row r="3303" spans="1:3">
      <c r="A3303" s="54">
        <v>43844</v>
      </c>
      <c r="B3303" s="258">
        <v>81.790000000000006</v>
      </c>
      <c r="C3303" s="258"/>
    </row>
    <row r="3304" spans="1:3">
      <c r="A3304" s="54">
        <v>43845</v>
      </c>
      <c r="B3304" s="258">
        <v>81.25</v>
      </c>
      <c r="C3304" s="258"/>
    </row>
    <row r="3305" spans="1:3">
      <c r="A3305" s="54">
        <v>43846</v>
      </c>
      <c r="B3305" s="258">
        <v>80.69</v>
      </c>
      <c r="C3305" s="258"/>
    </row>
    <row r="3306" spans="1:3">
      <c r="A3306" s="54">
        <v>43847</v>
      </c>
      <c r="B3306" s="258">
        <v>80.13</v>
      </c>
      <c r="C3306" s="258"/>
    </row>
    <row r="3307" spans="1:3">
      <c r="A3307" s="54">
        <v>43848</v>
      </c>
      <c r="B3307" s="258">
        <v>79.569999999999993</v>
      </c>
      <c r="C3307" s="258"/>
    </row>
    <row r="3308" spans="1:3">
      <c r="A3308" s="54">
        <v>43849</v>
      </c>
      <c r="B3308" s="258">
        <v>78.959999999999994</v>
      </c>
      <c r="C3308" s="258"/>
    </row>
    <row r="3309" spans="1:3">
      <c r="A3309" s="54">
        <v>43850</v>
      </c>
      <c r="B3309" s="258">
        <v>78.28</v>
      </c>
      <c r="C3309" s="258"/>
    </row>
    <row r="3310" spans="1:3">
      <c r="A3310" s="54">
        <v>43851</v>
      </c>
      <c r="B3310" s="258">
        <v>77.510000000000005</v>
      </c>
      <c r="C3310" s="258"/>
    </row>
    <row r="3311" spans="1:3">
      <c r="A3311" s="54">
        <v>43852</v>
      </c>
      <c r="B3311" s="258">
        <v>76.75</v>
      </c>
      <c r="C3311" s="258"/>
    </row>
    <row r="3312" spans="1:3">
      <c r="A3312" s="54">
        <v>43853</v>
      </c>
      <c r="B3312" s="258">
        <v>76.010000000000005</v>
      </c>
      <c r="C3312" s="258"/>
    </row>
    <row r="3313" spans="1:3">
      <c r="A3313" s="54">
        <v>43854</v>
      </c>
      <c r="B3313" s="258">
        <v>75.260000000000005</v>
      </c>
      <c r="C3313" s="258"/>
    </row>
    <row r="3314" spans="1:3">
      <c r="A3314" s="54">
        <v>43855</v>
      </c>
      <c r="B3314" s="258">
        <v>74.64</v>
      </c>
      <c r="C3314" s="258"/>
    </row>
    <row r="3315" spans="1:3">
      <c r="A3315" s="54">
        <v>43856</v>
      </c>
      <c r="B3315" s="258">
        <v>74.11</v>
      </c>
      <c r="C3315" s="258"/>
    </row>
    <row r="3316" spans="1:3">
      <c r="A3316" s="54">
        <v>43857</v>
      </c>
      <c r="B3316" s="258">
        <v>73.489999999999995</v>
      </c>
      <c r="C3316" s="258"/>
    </row>
    <row r="3317" spans="1:3">
      <c r="A3317" s="54">
        <v>43858</v>
      </c>
      <c r="B3317" s="258">
        <v>72.72</v>
      </c>
      <c r="C3317" s="258"/>
    </row>
    <row r="3318" spans="1:3">
      <c r="A3318" s="54">
        <v>43859</v>
      </c>
      <c r="B3318" s="258">
        <v>72.08</v>
      </c>
      <c r="C3318" s="258"/>
    </row>
    <row r="3319" spans="1:3">
      <c r="A3319" s="54">
        <v>43860</v>
      </c>
      <c r="B3319" s="258">
        <v>71.650000000000006</v>
      </c>
      <c r="C3319" s="258"/>
    </row>
    <row r="3320" spans="1:3">
      <c r="A3320" s="54">
        <v>43861</v>
      </c>
      <c r="B3320" s="258">
        <v>71.14</v>
      </c>
      <c r="C3320" s="258"/>
    </row>
    <row r="3321" spans="1:3">
      <c r="A3321" s="54">
        <v>43862</v>
      </c>
      <c r="B3321" s="258">
        <v>70.959999999999994</v>
      </c>
      <c r="C3321" s="258"/>
    </row>
    <row r="3322" spans="1:3">
      <c r="A3322" s="54">
        <v>43863</v>
      </c>
      <c r="B3322" s="258">
        <v>70.760000000000005</v>
      </c>
      <c r="C3322" s="258"/>
    </row>
    <row r="3323" spans="1:3">
      <c r="A3323" s="54">
        <v>43864</v>
      </c>
      <c r="B3323" s="258">
        <v>70.39</v>
      </c>
      <c r="C3323" s="258"/>
    </row>
    <row r="3324" spans="1:3">
      <c r="A3324" s="54">
        <v>43865</v>
      </c>
      <c r="B3324" s="258">
        <v>69.94</v>
      </c>
      <c r="C3324" s="258"/>
    </row>
    <row r="3325" spans="1:3">
      <c r="A3325" s="54">
        <v>43866</v>
      </c>
      <c r="B3325" s="258">
        <v>69.41</v>
      </c>
      <c r="C3325" s="258"/>
    </row>
    <row r="3326" spans="1:3">
      <c r="A3326" s="54">
        <v>43867</v>
      </c>
      <c r="B3326" s="258">
        <v>68.739999999999995</v>
      </c>
      <c r="C3326" s="258"/>
    </row>
    <row r="3327" spans="1:3">
      <c r="A3327" s="54">
        <v>43868</v>
      </c>
      <c r="B3327" s="258">
        <v>68.23</v>
      </c>
      <c r="C3327" s="258"/>
    </row>
    <row r="3328" spans="1:3">
      <c r="A3328" s="54">
        <v>43869</v>
      </c>
      <c r="B3328" s="258">
        <v>67.83</v>
      </c>
      <c r="C3328" s="258"/>
    </row>
    <row r="3329" spans="1:3">
      <c r="A3329" s="54">
        <v>43870</v>
      </c>
      <c r="B3329" s="258">
        <v>67.540000000000006</v>
      </c>
      <c r="C3329" s="258"/>
    </row>
    <row r="3330" spans="1:3">
      <c r="A3330" s="54">
        <v>43871</v>
      </c>
      <c r="B3330" s="258">
        <v>67.19</v>
      </c>
      <c r="C3330" s="258"/>
    </row>
    <row r="3331" spans="1:3">
      <c r="A3331" s="54">
        <v>43872</v>
      </c>
      <c r="B3331" s="258">
        <v>66.81</v>
      </c>
      <c r="C3331" s="258"/>
    </row>
    <row r="3332" spans="1:3">
      <c r="A3332" s="54">
        <v>43873</v>
      </c>
      <c r="B3332" s="258">
        <v>66.23</v>
      </c>
      <c r="C3332" s="258"/>
    </row>
    <row r="3333" spans="1:3">
      <c r="A3333" s="54">
        <v>43874</v>
      </c>
      <c r="B3333" s="258">
        <v>65.7</v>
      </c>
      <c r="C3333" s="258"/>
    </row>
    <row r="3334" spans="1:3">
      <c r="A3334" s="54">
        <v>43875</v>
      </c>
      <c r="B3334" s="258">
        <v>65.27</v>
      </c>
      <c r="C3334" s="258"/>
    </row>
    <row r="3335" spans="1:3">
      <c r="A3335" s="54">
        <v>43876</v>
      </c>
      <c r="B3335" s="258">
        <v>65.06</v>
      </c>
      <c r="C3335" s="258"/>
    </row>
    <row r="3336" spans="1:3">
      <c r="A3336" s="54">
        <v>43877</v>
      </c>
      <c r="B3336" s="258">
        <v>64.91</v>
      </c>
      <c r="C3336" s="258"/>
    </row>
    <row r="3337" spans="1:3">
      <c r="A3337" s="54">
        <v>43878</v>
      </c>
      <c r="B3337" s="258">
        <v>64.59</v>
      </c>
      <c r="C3337" s="258"/>
    </row>
    <row r="3338" spans="1:3">
      <c r="A3338" s="54">
        <v>43879</v>
      </c>
      <c r="B3338" s="258">
        <v>64.209999999999994</v>
      </c>
      <c r="C3338" s="258"/>
    </row>
    <row r="3339" spans="1:3">
      <c r="A3339" s="54">
        <v>43880</v>
      </c>
      <c r="B3339" s="258">
        <v>63.78</v>
      </c>
      <c r="C3339" s="258"/>
    </row>
    <row r="3340" spans="1:3">
      <c r="A3340" s="54">
        <v>43881</v>
      </c>
      <c r="B3340" s="258">
        <v>63.42</v>
      </c>
      <c r="C3340" s="258"/>
    </row>
    <row r="3341" spans="1:3">
      <c r="A3341" s="54">
        <v>43882</v>
      </c>
      <c r="B3341" s="258">
        <v>63.06</v>
      </c>
      <c r="C3341" s="258"/>
    </row>
    <row r="3342" spans="1:3">
      <c r="A3342" s="54">
        <v>43883</v>
      </c>
      <c r="B3342" s="258">
        <v>62.83</v>
      </c>
      <c r="C3342" s="258"/>
    </row>
    <row r="3343" spans="1:3">
      <c r="A3343" s="54">
        <v>43884</v>
      </c>
      <c r="B3343" s="258">
        <v>62.66</v>
      </c>
      <c r="C3343" s="258"/>
    </row>
    <row r="3344" spans="1:3">
      <c r="A3344" s="54">
        <v>43885</v>
      </c>
      <c r="B3344" s="258">
        <v>62.36</v>
      </c>
      <c r="C3344" s="258"/>
    </row>
    <row r="3345" spans="1:3">
      <c r="A3345" s="54">
        <v>43886</v>
      </c>
      <c r="B3345" s="258">
        <v>62.05</v>
      </c>
      <c r="C3345" s="258"/>
    </row>
    <row r="3346" spans="1:3">
      <c r="A3346" s="54">
        <v>43887</v>
      </c>
      <c r="B3346" s="258">
        <v>61.54</v>
      </c>
      <c r="C3346" s="258"/>
    </row>
    <row r="3347" spans="1:3">
      <c r="A3347" s="54">
        <v>43888</v>
      </c>
      <c r="B3347" s="258">
        <v>61</v>
      </c>
      <c r="C3347" s="258"/>
    </row>
    <row r="3348" spans="1:3">
      <c r="A3348" s="54">
        <v>43889</v>
      </c>
      <c r="B3348" s="258">
        <v>60.55</v>
      </c>
      <c r="C3348" s="258"/>
    </row>
    <row r="3349" spans="1:3">
      <c r="A3349" s="54">
        <v>43890</v>
      </c>
      <c r="B3349" s="258">
        <v>60.33</v>
      </c>
      <c r="C3349" s="258"/>
    </row>
    <row r="3350" spans="1:3">
      <c r="A3350" s="54">
        <v>43891</v>
      </c>
      <c r="B3350" s="258">
        <v>60.17</v>
      </c>
      <c r="C3350" s="258"/>
    </row>
    <row r="3351" spans="1:3">
      <c r="A3351" s="54">
        <v>43892</v>
      </c>
      <c r="B3351" s="258">
        <v>59.73</v>
      </c>
      <c r="C3351" s="258"/>
    </row>
    <row r="3352" spans="1:3">
      <c r="A3352" s="54">
        <v>43893</v>
      </c>
      <c r="B3352" s="258">
        <v>59.31</v>
      </c>
      <c r="C3352" s="258"/>
    </row>
    <row r="3353" spans="1:3">
      <c r="A3353" s="54">
        <v>43894</v>
      </c>
      <c r="B3353" s="258">
        <v>58.85</v>
      </c>
      <c r="C3353" s="258"/>
    </row>
    <row r="3354" spans="1:3">
      <c r="A3354" s="54">
        <v>43895</v>
      </c>
      <c r="B3354" s="258">
        <v>58.4</v>
      </c>
      <c r="C3354" s="258"/>
    </row>
    <row r="3355" spans="1:3">
      <c r="A3355" s="54">
        <v>43896</v>
      </c>
      <c r="B3355" s="258">
        <v>58.04</v>
      </c>
      <c r="C3355" s="258"/>
    </row>
    <row r="3356" spans="1:3">
      <c r="A3356" s="54">
        <v>43897</v>
      </c>
      <c r="B3356" s="258">
        <v>57.86</v>
      </c>
      <c r="C3356" s="258"/>
    </row>
    <row r="3357" spans="1:3">
      <c r="A3357" s="54">
        <v>43898</v>
      </c>
      <c r="B3357" s="258">
        <v>57.71</v>
      </c>
      <c r="C3357" s="258"/>
    </row>
    <row r="3358" spans="1:3">
      <c r="A3358" s="54">
        <v>43899</v>
      </c>
      <c r="B3358" s="258">
        <v>57.39</v>
      </c>
      <c r="C3358" s="258"/>
    </row>
    <row r="3359" spans="1:3">
      <c r="A3359" s="54">
        <v>43900</v>
      </c>
      <c r="B3359" s="258">
        <v>57.14</v>
      </c>
      <c r="C3359" s="258"/>
    </row>
    <row r="3360" spans="1:3">
      <c r="A3360" s="54">
        <v>43901</v>
      </c>
      <c r="B3360" s="258">
        <v>56.99</v>
      </c>
      <c r="C3360" s="258"/>
    </row>
    <row r="3361" spans="1:3">
      <c r="A3361" s="54">
        <v>43902</v>
      </c>
      <c r="B3361" s="258">
        <v>56.85</v>
      </c>
      <c r="C3361" s="258"/>
    </row>
    <row r="3362" spans="1:3">
      <c r="A3362" s="54">
        <v>43903</v>
      </c>
      <c r="B3362" s="258">
        <v>56.62</v>
      </c>
      <c r="C3362" s="258"/>
    </row>
    <row r="3363" spans="1:3">
      <c r="A3363" s="54">
        <v>43904</v>
      </c>
      <c r="B3363" s="258">
        <v>56.47</v>
      </c>
      <c r="C3363" s="258"/>
    </row>
    <row r="3364" spans="1:3">
      <c r="A3364" s="54">
        <v>43905</v>
      </c>
      <c r="B3364" s="258">
        <v>56.42</v>
      </c>
      <c r="C3364" s="258"/>
    </row>
    <row r="3365" spans="1:3">
      <c r="A3365" s="54">
        <v>43906</v>
      </c>
      <c r="B3365" s="258">
        <v>56.24</v>
      </c>
      <c r="C3365" s="258"/>
    </row>
    <row r="3366" spans="1:3">
      <c r="A3366" s="54">
        <v>43907</v>
      </c>
      <c r="B3366" s="258">
        <v>56.07</v>
      </c>
      <c r="C3366" s="258"/>
    </row>
    <row r="3367" spans="1:3">
      <c r="A3367" s="54">
        <v>43908</v>
      </c>
      <c r="B3367" s="258">
        <v>55.97</v>
      </c>
      <c r="C3367" s="258"/>
    </row>
    <row r="3368" spans="1:3">
      <c r="A3368" s="54">
        <v>43909</v>
      </c>
      <c r="B3368" s="258">
        <v>55.87</v>
      </c>
      <c r="C3368" s="258"/>
    </row>
    <row r="3369" spans="1:3">
      <c r="A3369" s="54">
        <v>43910</v>
      </c>
      <c r="B3369" s="258">
        <v>55.81</v>
      </c>
      <c r="C3369" s="258"/>
    </row>
    <row r="3370" spans="1:3">
      <c r="A3370" s="54">
        <v>43911</v>
      </c>
      <c r="B3370" s="258">
        <v>55.8</v>
      </c>
      <c r="C3370" s="258"/>
    </row>
    <row r="3371" spans="1:3">
      <c r="A3371" s="54">
        <v>43912</v>
      </c>
      <c r="B3371" s="258">
        <v>55.71</v>
      </c>
      <c r="C3371" s="258"/>
    </row>
    <row r="3372" spans="1:3">
      <c r="A3372" s="54">
        <v>43913</v>
      </c>
      <c r="B3372" s="258">
        <v>55.45</v>
      </c>
      <c r="C3372" s="258"/>
    </row>
    <row r="3373" spans="1:3">
      <c r="A3373" s="54">
        <v>43914</v>
      </c>
      <c r="B3373" s="258">
        <v>55.22</v>
      </c>
      <c r="C3373" s="258"/>
    </row>
    <row r="3374" spans="1:3">
      <c r="A3374" s="54">
        <v>43915</v>
      </c>
      <c r="B3374" s="258">
        <v>54.94</v>
      </c>
      <c r="C3374" s="258"/>
    </row>
    <row r="3375" spans="1:3">
      <c r="A3375" s="54">
        <v>43916</v>
      </c>
      <c r="B3375" s="258">
        <v>54.7</v>
      </c>
      <c r="C3375" s="258"/>
    </row>
    <row r="3376" spans="1:3">
      <c r="A3376" s="54">
        <v>43917</v>
      </c>
      <c r="B3376" s="258">
        <v>54.56</v>
      </c>
      <c r="C3376" s="258"/>
    </row>
    <row r="3377" spans="1:3">
      <c r="A3377" s="54">
        <v>43918</v>
      </c>
      <c r="B3377" s="258">
        <v>54.58</v>
      </c>
      <c r="C3377" s="258"/>
    </row>
    <row r="3378" spans="1:3">
      <c r="A3378" s="54">
        <v>43919</v>
      </c>
      <c r="B3378" s="258">
        <v>54.47</v>
      </c>
      <c r="C3378" s="258"/>
    </row>
    <row r="3379" spans="1:3">
      <c r="A3379" s="54">
        <v>43920</v>
      </c>
      <c r="B3379" s="258">
        <v>54.23</v>
      </c>
      <c r="C3379" s="258"/>
    </row>
    <row r="3380" spans="1:3">
      <c r="A3380" s="54">
        <v>43921</v>
      </c>
      <c r="B3380" s="258">
        <v>53.91</v>
      </c>
      <c r="C3380" s="258"/>
    </row>
    <row r="3381" spans="1:3">
      <c r="A3381" s="54">
        <v>43922</v>
      </c>
      <c r="B3381" s="258">
        <v>54.12</v>
      </c>
      <c r="C3381" s="258"/>
    </row>
    <row r="3382" spans="1:3">
      <c r="A3382" s="54">
        <v>43923</v>
      </c>
      <c r="B3382" s="258">
        <v>54.05</v>
      </c>
      <c r="C3382" s="258"/>
    </row>
    <row r="3383" spans="1:3">
      <c r="A3383" s="54">
        <v>43924</v>
      </c>
      <c r="B3383" s="258">
        <v>54.06</v>
      </c>
      <c r="C3383" s="258"/>
    </row>
    <row r="3384" spans="1:3">
      <c r="A3384" s="54">
        <v>43925</v>
      </c>
      <c r="B3384" s="258">
        <v>54.21</v>
      </c>
      <c r="C3384" s="258"/>
    </row>
    <row r="3385" spans="1:3">
      <c r="A3385" s="54">
        <v>43926</v>
      </c>
      <c r="B3385" s="258">
        <v>54.44</v>
      </c>
      <c r="C3385" s="258"/>
    </row>
    <row r="3386" spans="1:3">
      <c r="A3386" s="54">
        <v>43927</v>
      </c>
      <c r="B3386" s="258">
        <v>54.71</v>
      </c>
      <c r="C3386" s="258"/>
    </row>
    <row r="3387" spans="1:3">
      <c r="A3387" s="54">
        <v>43928</v>
      </c>
      <c r="B3387" s="258">
        <v>54.93</v>
      </c>
      <c r="C3387" s="258"/>
    </row>
    <row r="3388" spans="1:3">
      <c r="A3388" s="54">
        <v>43929</v>
      </c>
      <c r="B3388" s="258">
        <v>55.2</v>
      </c>
      <c r="C3388" s="258"/>
    </row>
    <row r="3389" spans="1:3">
      <c r="A3389" s="54">
        <v>43930</v>
      </c>
      <c r="B3389" s="258">
        <v>55.53</v>
      </c>
      <c r="C3389" s="258"/>
    </row>
    <row r="3390" spans="1:3">
      <c r="A3390" s="54">
        <v>43931</v>
      </c>
      <c r="B3390" s="258">
        <v>55.86</v>
      </c>
      <c r="C3390" s="258"/>
    </row>
    <row r="3391" spans="1:3">
      <c r="A3391" s="54">
        <v>43932</v>
      </c>
      <c r="B3391" s="258">
        <v>56.25</v>
      </c>
      <c r="C3391" s="258"/>
    </row>
    <row r="3392" spans="1:3">
      <c r="A3392" s="54">
        <v>43933</v>
      </c>
      <c r="B3392" s="258">
        <v>56.73</v>
      </c>
      <c r="C3392" s="258"/>
    </row>
    <row r="3393" spans="1:3">
      <c r="A3393" s="54">
        <v>43934</v>
      </c>
      <c r="B3393" s="258">
        <v>57</v>
      </c>
      <c r="C3393" s="258"/>
    </row>
    <row r="3394" spans="1:3">
      <c r="A3394" s="54">
        <v>43935</v>
      </c>
      <c r="B3394" s="258">
        <v>57.27</v>
      </c>
      <c r="C3394" s="258"/>
    </row>
    <row r="3395" spans="1:3">
      <c r="A3395" s="54">
        <v>43936</v>
      </c>
      <c r="B3395" s="258">
        <v>57.49</v>
      </c>
      <c r="C3395" s="258"/>
    </row>
    <row r="3396" spans="1:3">
      <c r="A3396" s="54">
        <v>43937</v>
      </c>
      <c r="B3396" s="258">
        <v>57.78</v>
      </c>
      <c r="C3396" s="258"/>
    </row>
    <row r="3397" spans="1:3">
      <c r="A3397" s="54">
        <v>43938</v>
      </c>
      <c r="B3397" s="258">
        <v>58.08</v>
      </c>
      <c r="C3397" s="258"/>
    </row>
    <row r="3398" spans="1:3">
      <c r="A3398" s="54">
        <v>43939</v>
      </c>
      <c r="B3398" s="258">
        <v>58.43</v>
      </c>
      <c r="C3398" s="258"/>
    </row>
    <row r="3399" spans="1:3">
      <c r="A3399" s="54">
        <v>43940</v>
      </c>
      <c r="B3399" s="258">
        <v>58.86</v>
      </c>
      <c r="C3399" s="258"/>
    </row>
    <row r="3400" spans="1:3">
      <c r="A3400" s="54">
        <v>43941</v>
      </c>
      <c r="B3400" s="258">
        <v>59.13</v>
      </c>
      <c r="C3400" s="258"/>
    </row>
    <row r="3401" spans="1:3">
      <c r="A3401" s="54">
        <v>43942</v>
      </c>
      <c r="B3401" s="258">
        <v>59.47</v>
      </c>
      <c r="C3401" s="258"/>
    </row>
    <row r="3402" spans="1:3">
      <c r="A3402" s="54">
        <v>43943</v>
      </c>
      <c r="B3402" s="258">
        <v>59.21</v>
      </c>
      <c r="C3402" s="258"/>
    </row>
    <row r="3403" spans="1:3">
      <c r="A3403" s="54">
        <v>43944</v>
      </c>
      <c r="B3403" s="258">
        <v>60.13</v>
      </c>
      <c r="C3403" s="258"/>
    </row>
    <row r="3404" spans="1:3">
      <c r="A3404" s="54">
        <v>43945</v>
      </c>
      <c r="B3404" s="258">
        <v>60.49</v>
      </c>
      <c r="C3404" s="258"/>
    </row>
    <row r="3405" spans="1:3">
      <c r="A3405" s="54">
        <v>43946</v>
      </c>
      <c r="B3405" s="258">
        <v>60.81</v>
      </c>
      <c r="C3405" s="258"/>
    </row>
    <row r="3406" spans="1:3">
      <c r="A3406" s="54">
        <v>43947</v>
      </c>
      <c r="B3406" s="258">
        <v>61.23</v>
      </c>
      <c r="C3406" s="258"/>
    </row>
    <row r="3407" spans="1:3">
      <c r="A3407" s="54">
        <v>43948</v>
      </c>
      <c r="B3407" s="258">
        <v>61.53</v>
      </c>
      <c r="C3407" s="258"/>
    </row>
    <row r="3408" spans="1:3">
      <c r="A3408" s="54">
        <v>43949</v>
      </c>
      <c r="B3408" s="258">
        <v>61.79</v>
      </c>
      <c r="C3408" s="258"/>
    </row>
    <row r="3409" spans="1:3">
      <c r="A3409" s="54">
        <v>43950</v>
      </c>
      <c r="B3409" s="258">
        <v>62.11</v>
      </c>
      <c r="C3409" s="258"/>
    </row>
    <row r="3410" spans="1:3">
      <c r="A3410" s="54">
        <v>43951</v>
      </c>
      <c r="B3410" s="258">
        <v>62.43</v>
      </c>
      <c r="C3410" s="258"/>
    </row>
    <row r="3411" spans="1:3">
      <c r="A3411" s="54">
        <v>43952</v>
      </c>
      <c r="B3411" s="258">
        <v>63.23</v>
      </c>
      <c r="C3411" s="258"/>
    </row>
    <row r="3412" spans="1:3">
      <c r="A3412" s="54">
        <v>43953</v>
      </c>
      <c r="B3412" s="258">
        <v>63.57</v>
      </c>
      <c r="C3412" s="258"/>
    </row>
    <row r="3413" spans="1:3">
      <c r="A3413" s="54">
        <v>43954</v>
      </c>
      <c r="B3413" s="258">
        <v>63.92</v>
      </c>
      <c r="C3413" s="258"/>
    </row>
    <row r="3414" spans="1:3">
      <c r="A3414" s="54">
        <v>43955</v>
      </c>
      <c r="B3414" s="258">
        <v>64.239999999999995</v>
      </c>
      <c r="C3414" s="258"/>
    </row>
    <row r="3415" spans="1:3">
      <c r="A3415" s="54">
        <v>43956</v>
      </c>
      <c r="B3415" s="258">
        <v>64.53</v>
      </c>
      <c r="C3415" s="258"/>
    </row>
    <row r="3416" spans="1:3">
      <c r="A3416" s="54">
        <v>43957</v>
      </c>
      <c r="B3416" s="258">
        <v>64.819999999999993</v>
      </c>
      <c r="C3416" s="258"/>
    </row>
    <row r="3417" spans="1:3">
      <c r="A3417" s="54">
        <v>43958</v>
      </c>
      <c r="B3417" s="258">
        <v>65.150000000000006</v>
      </c>
      <c r="C3417" s="258"/>
    </row>
    <row r="3418" spans="1:3">
      <c r="A3418" s="54">
        <v>43959</v>
      </c>
      <c r="B3418" s="258">
        <v>65.55</v>
      </c>
      <c r="C3418" s="258"/>
    </row>
    <row r="3419" spans="1:3">
      <c r="A3419" s="54">
        <v>43960</v>
      </c>
      <c r="B3419" s="258">
        <v>66.040000000000006</v>
      </c>
      <c r="C3419" s="258"/>
    </row>
    <row r="3420" spans="1:3">
      <c r="A3420" s="54">
        <v>43961</v>
      </c>
      <c r="B3420" s="258">
        <v>66.45</v>
      </c>
      <c r="C3420" s="258"/>
    </row>
    <row r="3421" spans="1:3">
      <c r="A3421" s="54">
        <v>43962</v>
      </c>
      <c r="B3421" s="258">
        <v>66.78</v>
      </c>
      <c r="C3421" s="258"/>
    </row>
    <row r="3422" spans="1:3">
      <c r="A3422" s="54">
        <v>43963</v>
      </c>
      <c r="B3422" s="258">
        <v>66.92</v>
      </c>
      <c r="C3422" s="258"/>
    </row>
    <row r="3423" spans="1:3">
      <c r="A3423" s="54">
        <v>43964</v>
      </c>
      <c r="B3423" s="258">
        <v>67.11</v>
      </c>
      <c r="C3423" s="258"/>
    </row>
    <row r="3424" spans="1:3">
      <c r="A3424" s="54">
        <v>43965</v>
      </c>
      <c r="B3424" s="258">
        <v>67.319999999999993</v>
      </c>
      <c r="C3424" s="258"/>
    </row>
    <row r="3425" spans="1:3">
      <c r="A3425" s="54">
        <v>43966</v>
      </c>
      <c r="B3425" s="258">
        <v>67.569999999999993</v>
      </c>
      <c r="C3425" s="258"/>
    </row>
    <row r="3426" spans="1:3">
      <c r="A3426" s="54">
        <v>43967</v>
      </c>
      <c r="B3426" s="258">
        <v>67.930000000000007</v>
      </c>
      <c r="C3426" s="258"/>
    </row>
    <row r="3427" spans="1:3">
      <c r="A3427" s="54">
        <v>43968</v>
      </c>
      <c r="B3427" s="258">
        <v>68.319999999999993</v>
      </c>
      <c r="C3427" s="258"/>
    </row>
    <row r="3428" spans="1:3">
      <c r="A3428" s="54">
        <v>43969</v>
      </c>
      <c r="B3428" s="258">
        <v>68.650000000000006</v>
      </c>
      <c r="C3428" s="258"/>
    </row>
    <row r="3429" spans="1:3">
      <c r="A3429" s="54">
        <v>43970</v>
      </c>
      <c r="B3429" s="258">
        <v>68.959999999999994</v>
      </c>
      <c r="C3429" s="258"/>
    </row>
    <row r="3430" spans="1:3">
      <c r="A3430" s="54">
        <v>43971</v>
      </c>
      <c r="B3430" s="258">
        <v>69.239999999999995</v>
      </c>
      <c r="C3430" s="258"/>
    </row>
    <row r="3431" spans="1:3">
      <c r="A3431" s="54">
        <v>43972</v>
      </c>
      <c r="B3431" s="258">
        <v>69.55</v>
      </c>
      <c r="C3431" s="258"/>
    </row>
    <row r="3432" spans="1:3">
      <c r="A3432" s="54">
        <v>43973</v>
      </c>
      <c r="B3432" s="258">
        <v>69.989999999999995</v>
      </c>
      <c r="C3432" s="258"/>
    </row>
    <row r="3433" spans="1:3">
      <c r="A3433" s="54">
        <v>43974</v>
      </c>
      <c r="B3433" s="258">
        <v>70.42</v>
      </c>
      <c r="C3433" s="258"/>
    </row>
    <row r="3434" spans="1:3">
      <c r="A3434" s="54">
        <v>43975</v>
      </c>
      <c r="B3434" s="258">
        <v>70.819999999999993</v>
      </c>
      <c r="C3434" s="258"/>
    </row>
    <row r="3435" spans="1:3">
      <c r="A3435" s="54">
        <v>43976</v>
      </c>
      <c r="B3435" s="258">
        <v>71.13</v>
      </c>
      <c r="C3435" s="258"/>
    </row>
    <row r="3436" spans="1:3">
      <c r="A3436" s="54">
        <v>43977</v>
      </c>
      <c r="B3436" s="258">
        <v>71.44</v>
      </c>
      <c r="C3436" s="258"/>
    </row>
    <row r="3437" spans="1:3">
      <c r="A3437" s="54">
        <v>43978</v>
      </c>
      <c r="B3437" s="258">
        <v>71.64</v>
      </c>
      <c r="C3437" s="258"/>
    </row>
    <row r="3438" spans="1:3">
      <c r="A3438" s="54">
        <v>43979</v>
      </c>
      <c r="B3438" s="258">
        <v>71.88</v>
      </c>
      <c r="C3438" s="258"/>
    </row>
    <row r="3439" spans="1:3">
      <c r="A3439" s="54">
        <v>43980</v>
      </c>
      <c r="B3439" s="258">
        <v>72.13</v>
      </c>
      <c r="C3439" s="258"/>
    </row>
    <row r="3440" spans="1:3">
      <c r="A3440" s="54">
        <v>43981</v>
      </c>
      <c r="B3440" s="258">
        <v>71.709999999999994</v>
      </c>
      <c r="C3440" s="258"/>
    </row>
    <row r="3441" spans="1:3">
      <c r="A3441" s="54">
        <v>43982</v>
      </c>
      <c r="B3441" s="258">
        <v>72.8</v>
      </c>
      <c r="C3441" s="258"/>
    </row>
    <row r="3442" spans="1:3">
      <c r="A3442" s="54">
        <v>43983</v>
      </c>
      <c r="B3442" s="258">
        <v>73</v>
      </c>
      <c r="C3442" s="258"/>
    </row>
    <row r="3443" spans="1:3">
      <c r="A3443" s="54">
        <v>43984</v>
      </c>
      <c r="B3443" s="258">
        <v>73.25</v>
      </c>
      <c r="C3443" s="258"/>
    </row>
    <row r="3444" spans="1:3">
      <c r="A3444" s="54">
        <v>43985</v>
      </c>
      <c r="B3444" s="258">
        <v>73.5</v>
      </c>
      <c r="C3444" s="258"/>
    </row>
    <row r="3445" spans="1:3">
      <c r="A3445" s="54">
        <v>43986</v>
      </c>
      <c r="B3445" s="258">
        <v>73.77</v>
      </c>
      <c r="C3445" s="258"/>
    </row>
    <row r="3446" spans="1:3">
      <c r="A3446" s="54">
        <v>43987</v>
      </c>
      <c r="B3446" s="258">
        <v>74.010000000000005</v>
      </c>
      <c r="C3446" s="258"/>
    </row>
    <row r="3447" spans="1:3">
      <c r="A3447" s="54">
        <v>43988</v>
      </c>
      <c r="B3447" s="258">
        <v>74.349999999999994</v>
      </c>
      <c r="C3447" s="258"/>
    </row>
    <row r="3448" spans="1:3">
      <c r="A3448" s="54">
        <v>43989</v>
      </c>
      <c r="B3448" s="258">
        <v>74.69</v>
      </c>
      <c r="C3448" s="258"/>
    </row>
    <row r="3449" spans="1:3">
      <c r="A3449" s="54">
        <v>43990</v>
      </c>
      <c r="B3449" s="258">
        <v>74.849999999999994</v>
      </c>
      <c r="C3449" s="258"/>
    </row>
    <row r="3450" spans="1:3">
      <c r="A3450" s="54">
        <v>43991</v>
      </c>
      <c r="B3450" s="258">
        <v>75</v>
      </c>
      <c r="C3450" s="258"/>
    </row>
    <row r="3451" spans="1:3">
      <c r="A3451" s="54">
        <v>43992</v>
      </c>
      <c r="B3451" s="258">
        <v>75.16</v>
      </c>
      <c r="C3451" s="258"/>
    </row>
    <row r="3452" spans="1:3">
      <c r="A3452" s="54">
        <v>43993</v>
      </c>
      <c r="B3452" s="258">
        <v>75.39</v>
      </c>
      <c r="C3452" s="258"/>
    </row>
    <row r="3453" spans="1:3">
      <c r="A3453" s="54">
        <v>43994</v>
      </c>
      <c r="B3453" s="258">
        <v>75.66</v>
      </c>
      <c r="C3453" s="258"/>
    </row>
    <row r="3454" spans="1:3">
      <c r="A3454" s="54">
        <v>43995</v>
      </c>
      <c r="B3454" s="258">
        <v>76.03</v>
      </c>
      <c r="C3454" s="258"/>
    </row>
    <row r="3455" spans="1:3">
      <c r="A3455" s="54">
        <v>43996</v>
      </c>
      <c r="B3455" s="258">
        <v>76.39</v>
      </c>
      <c r="C3455" s="258"/>
    </row>
    <row r="3456" spans="1:3">
      <c r="A3456" s="54">
        <v>43997</v>
      </c>
      <c r="B3456" s="258">
        <v>76.59</v>
      </c>
      <c r="C3456" s="258"/>
    </row>
    <row r="3457" spans="1:3">
      <c r="A3457" s="54">
        <v>43998</v>
      </c>
      <c r="B3457" s="258">
        <v>76.78</v>
      </c>
      <c r="C3457" s="258"/>
    </row>
    <row r="3458" spans="1:3">
      <c r="A3458" s="54">
        <v>43999</v>
      </c>
      <c r="B3458" s="258">
        <v>76.95</v>
      </c>
      <c r="C3458" s="258"/>
    </row>
    <row r="3459" spans="1:3">
      <c r="A3459" s="54">
        <v>44000</v>
      </c>
      <c r="B3459" s="258">
        <v>77.16</v>
      </c>
      <c r="C3459" s="258"/>
    </row>
    <row r="3460" spans="1:3">
      <c r="A3460" s="54">
        <v>44001</v>
      </c>
      <c r="B3460" s="258">
        <v>77.38</v>
      </c>
      <c r="C3460" s="258"/>
    </row>
    <row r="3461" spans="1:3">
      <c r="A3461" s="54">
        <v>44002</v>
      </c>
      <c r="B3461" s="258">
        <v>77.73</v>
      </c>
      <c r="C3461" s="258"/>
    </row>
    <row r="3462" spans="1:3">
      <c r="A3462" s="54">
        <v>44003</v>
      </c>
      <c r="B3462" s="258">
        <v>78.09</v>
      </c>
      <c r="C3462" s="258"/>
    </row>
    <row r="3463" spans="1:3">
      <c r="A3463" s="54">
        <v>44004</v>
      </c>
      <c r="B3463" s="258">
        <v>78.36</v>
      </c>
      <c r="C3463" s="258"/>
    </row>
    <row r="3464" spans="1:3">
      <c r="A3464" s="54">
        <v>44005</v>
      </c>
      <c r="B3464" s="258">
        <v>78.59</v>
      </c>
      <c r="C3464" s="258"/>
    </row>
    <row r="3465" spans="1:3">
      <c r="A3465" s="54">
        <v>44006</v>
      </c>
      <c r="B3465" s="258">
        <v>78.8</v>
      </c>
      <c r="C3465" s="258"/>
    </row>
    <row r="3466" spans="1:3">
      <c r="A3466" s="54">
        <v>44007</v>
      </c>
      <c r="B3466" s="258">
        <v>79.010000000000005</v>
      </c>
      <c r="C3466" s="258"/>
    </row>
    <row r="3467" spans="1:3">
      <c r="A3467" s="54">
        <v>44008</v>
      </c>
      <c r="B3467" s="258">
        <v>79.27</v>
      </c>
      <c r="C3467" s="258"/>
    </row>
    <row r="3468" spans="1:3">
      <c r="A3468" s="54">
        <v>44009</v>
      </c>
      <c r="B3468" s="258">
        <v>79.61</v>
      </c>
      <c r="C3468" s="258"/>
    </row>
    <row r="3469" spans="1:3">
      <c r="A3469" s="54">
        <v>44010</v>
      </c>
      <c r="B3469" s="258">
        <v>79.98</v>
      </c>
      <c r="C3469" s="258"/>
    </row>
    <row r="3470" spans="1:3">
      <c r="A3470" s="54">
        <v>44011</v>
      </c>
      <c r="B3470" s="258">
        <v>80.23</v>
      </c>
      <c r="C3470" s="258"/>
    </row>
    <row r="3471" spans="1:3">
      <c r="A3471" s="54">
        <v>44012</v>
      </c>
      <c r="B3471" s="258">
        <v>80.34</v>
      </c>
      <c r="C3471" s="258"/>
    </row>
    <row r="3472" spans="1:3">
      <c r="A3472" s="54">
        <v>44013</v>
      </c>
      <c r="B3472" s="258">
        <v>80.52</v>
      </c>
      <c r="C3472" s="258"/>
    </row>
    <row r="3473" spans="1:3">
      <c r="A3473" s="54">
        <v>44014</v>
      </c>
      <c r="B3473" s="258">
        <v>80.709999999999994</v>
      </c>
      <c r="C3473" s="258"/>
    </row>
    <row r="3474" spans="1:3">
      <c r="A3474" s="54">
        <v>44015</v>
      </c>
      <c r="B3474" s="258">
        <v>81.010000000000005</v>
      </c>
      <c r="C3474" s="258"/>
    </row>
    <row r="3475" spans="1:3">
      <c r="A3475" s="54">
        <v>44016</v>
      </c>
      <c r="B3475" s="258">
        <v>81.39</v>
      </c>
      <c r="C3475" s="258"/>
    </row>
    <row r="3476" spans="1:3">
      <c r="A3476" s="54">
        <v>44017</v>
      </c>
      <c r="B3476" s="258">
        <v>81.78</v>
      </c>
      <c r="C3476" s="258"/>
    </row>
    <row r="3477" spans="1:3">
      <c r="A3477" s="54">
        <v>44018</v>
      </c>
      <c r="B3477" s="258">
        <v>81.99</v>
      </c>
      <c r="C3477" s="258"/>
    </row>
    <row r="3478" spans="1:3">
      <c r="A3478" s="54">
        <v>44019</v>
      </c>
      <c r="B3478" s="258">
        <v>82.11</v>
      </c>
      <c r="C3478" s="258"/>
    </row>
    <row r="3479" spans="1:3">
      <c r="A3479" s="54">
        <v>44020</v>
      </c>
      <c r="B3479" s="258">
        <v>82.22</v>
      </c>
      <c r="C3479" s="258"/>
    </row>
    <row r="3480" spans="1:3">
      <c r="A3480" s="54">
        <v>44021</v>
      </c>
      <c r="B3480" s="258">
        <v>82.32</v>
      </c>
      <c r="C3480" s="258"/>
    </row>
    <row r="3481" spans="1:3">
      <c r="A3481" s="54">
        <v>44022</v>
      </c>
      <c r="B3481" s="258">
        <v>82.52</v>
      </c>
      <c r="C3481" s="258"/>
    </row>
    <row r="3482" spans="1:3">
      <c r="A3482" s="54">
        <v>44023</v>
      </c>
      <c r="B3482" s="258">
        <v>82.83</v>
      </c>
      <c r="C3482" s="258"/>
    </row>
    <row r="3483" spans="1:3">
      <c r="A3483" s="54">
        <v>44024</v>
      </c>
      <c r="B3483" s="258">
        <v>83.21</v>
      </c>
      <c r="C3483" s="258"/>
    </row>
    <row r="3484" spans="1:3">
      <c r="A3484" s="54">
        <v>44025</v>
      </c>
      <c r="B3484" s="258">
        <v>83.48</v>
      </c>
      <c r="C3484" s="258"/>
    </row>
    <row r="3485" spans="1:3">
      <c r="A3485" s="54">
        <v>44026</v>
      </c>
      <c r="B3485" s="258">
        <v>83.57</v>
      </c>
      <c r="C3485" s="258"/>
    </row>
    <row r="3486" spans="1:3">
      <c r="A3486" s="54">
        <v>44027</v>
      </c>
      <c r="B3486" s="258">
        <v>83.54</v>
      </c>
      <c r="C3486" s="258"/>
    </row>
    <row r="3487" spans="1:3">
      <c r="A3487" s="54">
        <v>44028</v>
      </c>
      <c r="B3487" s="258">
        <v>83.61</v>
      </c>
      <c r="C3487" s="258"/>
    </row>
    <row r="3488" spans="1:3">
      <c r="A3488" s="54">
        <v>44029</v>
      </c>
      <c r="B3488" s="258">
        <v>83.69</v>
      </c>
      <c r="C3488" s="258"/>
    </row>
    <row r="3489" spans="1:3">
      <c r="A3489" s="54">
        <v>44030</v>
      </c>
      <c r="B3489" s="258">
        <v>83.8</v>
      </c>
      <c r="C3489" s="258"/>
    </row>
    <row r="3490" spans="1:3">
      <c r="A3490" s="54">
        <v>44031</v>
      </c>
      <c r="B3490" s="258">
        <v>83.99</v>
      </c>
      <c r="C3490" s="258"/>
    </row>
    <row r="3491" spans="1:3">
      <c r="A3491" s="54">
        <v>44032</v>
      </c>
      <c r="B3491" s="258">
        <v>84.07</v>
      </c>
      <c r="C3491" s="258"/>
    </row>
    <row r="3492" spans="1:3">
      <c r="A3492" s="54">
        <v>44033</v>
      </c>
      <c r="B3492" s="258">
        <v>84.1</v>
      </c>
      <c r="C3492" s="258"/>
    </row>
    <row r="3493" spans="1:3">
      <c r="A3493" s="54">
        <v>44034</v>
      </c>
      <c r="B3493" s="258">
        <v>84.12</v>
      </c>
      <c r="C3493" s="258"/>
    </row>
    <row r="3494" spans="1:3">
      <c r="A3494" s="54">
        <v>44035</v>
      </c>
      <c r="B3494" s="258">
        <v>84.16</v>
      </c>
      <c r="C3494" s="258"/>
    </row>
    <row r="3495" spans="1:3">
      <c r="A3495" s="54">
        <v>44036</v>
      </c>
      <c r="B3495" s="258">
        <v>84.22</v>
      </c>
      <c r="C3495" s="258"/>
    </row>
    <row r="3496" spans="1:3">
      <c r="A3496" s="54">
        <v>44037</v>
      </c>
      <c r="B3496" s="258">
        <v>84.27</v>
      </c>
      <c r="C3496" s="258"/>
    </row>
    <row r="3497" spans="1:3">
      <c r="A3497" s="54">
        <v>44038</v>
      </c>
      <c r="B3497" s="258">
        <v>84.58</v>
      </c>
      <c r="C3497" s="258"/>
    </row>
    <row r="3498" spans="1:3">
      <c r="A3498" s="54">
        <v>44039</v>
      </c>
      <c r="B3498" s="258">
        <v>84.78</v>
      </c>
      <c r="C3498" s="258"/>
    </row>
    <row r="3499" spans="1:3">
      <c r="A3499" s="54">
        <v>44040</v>
      </c>
      <c r="B3499" s="258">
        <v>84.99</v>
      </c>
      <c r="C3499" s="258"/>
    </row>
    <row r="3500" spans="1:3">
      <c r="A3500" s="54">
        <v>44041</v>
      </c>
      <c r="B3500" s="258">
        <v>85.17</v>
      </c>
      <c r="C3500" s="258"/>
    </row>
    <row r="3501" spans="1:3">
      <c r="A3501" s="54">
        <v>44042</v>
      </c>
      <c r="B3501" s="258">
        <v>85.33</v>
      </c>
      <c r="C3501" s="258"/>
    </row>
    <row r="3502" spans="1:3">
      <c r="A3502" s="54">
        <v>44043</v>
      </c>
      <c r="B3502" s="258">
        <v>85.18</v>
      </c>
      <c r="C3502" s="258"/>
    </row>
    <row r="3503" spans="1:3">
      <c r="A3503" s="54">
        <v>44044</v>
      </c>
      <c r="B3503" s="258">
        <v>85.69</v>
      </c>
      <c r="C3503" s="258"/>
    </row>
    <row r="3504" spans="1:3">
      <c r="A3504" s="54">
        <v>44045</v>
      </c>
      <c r="B3504" s="258">
        <v>85.98</v>
      </c>
      <c r="C3504" s="258"/>
    </row>
    <row r="3505" spans="1:3">
      <c r="A3505" s="54">
        <v>44046</v>
      </c>
      <c r="B3505" s="258">
        <v>86.18</v>
      </c>
      <c r="C3505" s="258"/>
    </row>
    <row r="3506" spans="1:3">
      <c r="A3506" s="54">
        <v>44047</v>
      </c>
      <c r="B3506" s="258">
        <v>86.35</v>
      </c>
      <c r="C3506" s="258"/>
    </row>
    <row r="3507" spans="1:3">
      <c r="A3507" s="54">
        <v>44048</v>
      </c>
      <c r="B3507" s="258">
        <v>86.51</v>
      </c>
      <c r="C3507" s="258"/>
    </row>
    <row r="3508" spans="1:3">
      <c r="A3508" s="54">
        <v>44049</v>
      </c>
      <c r="B3508" s="258">
        <v>86.7</v>
      </c>
      <c r="C3508" s="258"/>
    </row>
    <row r="3509" spans="1:3">
      <c r="A3509" s="54">
        <v>44050</v>
      </c>
      <c r="B3509" s="258">
        <v>86.92</v>
      </c>
      <c r="C3509" s="258"/>
    </row>
    <row r="3510" spans="1:3">
      <c r="A3510" s="54">
        <v>44051</v>
      </c>
      <c r="B3510" s="258">
        <v>87.22</v>
      </c>
      <c r="C3510" s="258"/>
    </row>
    <row r="3511" spans="1:3">
      <c r="A3511" s="54">
        <v>44052</v>
      </c>
      <c r="B3511" s="258">
        <v>87.55</v>
      </c>
      <c r="C3511" s="258"/>
    </row>
    <row r="3512" spans="1:3">
      <c r="A3512" s="54">
        <v>44053</v>
      </c>
      <c r="B3512" s="258">
        <v>87.72</v>
      </c>
      <c r="C3512" s="258"/>
    </row>
    <row r="3513" spans="1:3">
      <c r="A3513" s="54">
        <v>44054</v>
      </c>
      <c r="B3513" s="258">
        <v>87.9</v>
      </c>
      <c r="C3513" s="258"/>
    </row>
    <row r="3514" spans="1:3">
      <c r="A3514" s="54">
        <v>44055</v>
      </c>
      <c r="B3514" s="258">
        <v>88.09</v>
      </c>
      <c r="C3514" s="258"/>
    </row>
    <row r="3515" spans="1:3">
      <c r="A3515" s="54">
        <v>44056</v>
      </c>
      <c r="B3515" s="258">
        <v>88.27</v>
      </c>
      <c r="C3515" s="258"/>
    </row>
    <row r="3516" spans="1:3">
      <c r="A3516" s="54">
        <v>44057</v>
      </c>
      <c r="B3516" s="258">
        <v>88.5</v>
      </c>
      <c r="C3516" s="258"/>
    </row>
    <row r="3517" spans="1:3">
      <c r="A3517" s="54">
        <v>44058</v>
      </c>
      <c r="B3517" s="258">
        <v>88.77</v>
      </c>
      <c r="C3517" s="258"/>
    </row>
    <row r="3518" spans="1:3">
      <c r="A3518" s="54">
        <v>44059</v>
      </c>
      <c r="B3518" s="258">
        <v>89.07</v>
      </c>
      <c r="C3518" s="258"/>
    </row>
    <row r="3519" spans="1:3">
      <c r="A3519" s="54">
        <v>44060</v>
      </c>
      <c r="B3519" s="258">
        <v>89.29</v>
      </c>
      <c r="C3519" s="258"/>
    </row>
    <row r="3520" spans="1:3">
      <c r="A3520" s="54">
        <v>44061</v>
      </c>
      <c r="B3520" s="258">
        <v>89.47</v>
      </c>
      <c r="C3520" s="258"/>
    </row>
    <row r="3521" spans="1:3">
      <c r="A3521" s="54">
        <v>44062</v>
      </c>
      <c r="B3521" s="258">
        <v>89.66</v>
      </c>
      <c r="C3521" s="258"/>
    </row>
    <row r="3522" spans="1:3">
      <c r="A3522" s="54">
        <v>44063</v>
      </c>
      <c r="B3522" s="258">
        <v>89.84</v>
      </c>
      <c r="C3522" s="258"/>
    </row>
    <row r="3523" spans="1:3">
      <c r="A3523" s="54">
        <v>44064</v>
      </c>
      <c r="B3523" s="258">
        <v>90.08</v>
      </c>
      <c r="C3523" s="258"/>
    </row>
    <row r="3524" spans="1:3">
      <c r="A3524" s="54">
        <v>44065</v>
      </c>
      <c r="B3524" s="258">
        <v>90.38</v>
      </c>
      <c r="C3524" s="258"/>
    </row>
    <row r="3525" spans="1:3">
      <c r="A3525" s="54">
        <v>44066</v>
      </c>
      <c r="B3525" s="258">
        <v>90.68</v>
      </c>
      <c r="C3525" s="258"/>
    </row>
    <row r="3526" spans="1:3">
      <c r="A3526" s="54">
        <v>44067</v>
      </c>
      <c r="B3526" s="258">
        <v>90.79</v>
      </c>
      <c r="C3526" s="258"/>
    </row>
    <row r="3527" spans="1:3">
      <c r="A3527" s="54">
        <v>44068</v>
      </c>
      <c r="B3527" s="258">
        <v>90.93</v>
      </c>
      <c r="C3527" s="258"/>
    </row>
    <row r="3528" spans="1:3">
      <c r="A3528" s="54">
        <v>44069</v>
      </c>
      <c r="B3528" s="258">
        <v>91.05</v>
      </c>
      <c r="C3528" s="258"/>
    </row>
    <row r="3529" spans="1:3">
      <c r="A3529" s="54">
        <v>44070</v>
      </c>
      <c r="B3529" s="258">
        <v>91.12</v>
      </c>
      <c r="C3529" s="258"/>
    </row>
    <row r="3530" spans="1:3">
      <c r="A3530" s="54">
        <v>44071</v>
      </c>
      <c r="B3530" s="258">
        <v>91.04</v>
      </c>
      <c r="C3530" s="258"/>
    </row>
    <row r="3531" spans="1:3">
      <c r="A3531" s="54">
        <v>44072</v>
      </c>
      <c r="B3531" s="258">
        <v>91.18</v>
      </c>
      <c r="C3531" s="258"/>
    </row>
    <row r="3532" spans="1:3">
      <c r="A3532" s="54">
        <v>44073</v>
      </c>
      <c r="B3532" s="258">
        <v>91.33</v>
      </c>
      <c r="C3532" s="258"/>
    </row>
    <row r="3533" spans="1:3">
      <c r="A3533" s="54">
        <v>44074</v>
      </c>
      <c r="B3533" s="258">
        <v>91.07</v>
      </c>
      <c r="C3533" s="258"/>
    </row>
    <row r="3534" spans="1:3">
      <c r="A3534" s="54">
        <v>44075</v>
      </c>
      <c r="B3534" s="258">
        <v>91.09</v>
      </c>
      <c r="C3534" s="258"/>
    </row>
    <row r="3535" spans="1:3">
      <c r="A3535" s="54">
        <v>44076</v>
      </c>
      <c r="B3535" s="258">
        <v>91.36</v>
      </c>
      <c r="C3535" s="258"/>
    </row>
    <row r="3536" spans="1:3">
      <c r="A3536" s="54">
        <v>44077</v>
      </c>
      <c r="B3536" s="258">
        <v>91.52</v>
      </c>
      <c r="C3536" s="258"/>
    </row>
    <row r="3537" spans="1:3">
      <c r="A3537" s="54">
        <v>44078</v>
      </c>
      <c r="B3537" s="258">
        <v>91.67</v>
      </c>
      <c r="C3537" s="258"/>
    </row>
    <row r="3538" spans="1:3">
      <c r="A3538" s="54">
        <v>44079</v>
      </c>
      <c r="B3538" s="258">
        <v>91.91</v>
      </c>
      <c r="C3538" s="258"/>
    </row>
    <row r="3539" spans="1:3">
      <c r="A3539" s="54">
        <v>44080</v>
      </c>
      <c r="B3539" s="258">
        <v>92.15</v>
      </c>
      <c r="C3539" s="258"/>
    </row>
    <row r="3540" spans="1:3">
      <c r="A3540" s="54">
        <v>44081</v>
      </c>
      <c r="B3540" s="258">
        <v>92.27</v>
      </c>
      <c r="C3540" s="258"/>
    </row>
    <row r="3541" spans="1:3">
      <c r="A3541" s="54">
        <v>44082</v>
      </c>
      <c r="B3541" s="258">
        <v>92.39</v>
      </c>
      <c r="C3541" s="258"/>
    </row>
    <row r="3542" spans="1:3">
      <c r="A3542" s="54">
        <v>44083</v>
      </c>
      <c r="B3542" s="258">
        <v>92.52</v>
      </c>
      <c r="C3542" s="258"/>
    </row>
    <row r="3543" spans="1:3">
      <c r="A3543" s="54">
        <v>44084</v>
      </c>
      <c r="B3543" s="258">
        <v>92.62</v>
      </c>
      <c r="C3543" s="258"/>
    </row>
    <row r="3544" spans="1:3">
      <c r="A3544" s="54">
        <v>44085</v>
      </c>
      <c r="B3544" s="258">
        <v>92.77</v>
      </c>
      <c r="C3544" s="258"/>
    </row>
    <row r="3545" spans="1:3">
      <c r="A3545" s="54">
        <v>44086</v>
      </c>
      <c r="B3545" s="258">
        <v>93.03</v>
      </c>
      <c r="C3545" s="258"/>
    </row>
    <row r="3546" spans="1:3">
      <c r="A3546" s="54">
        <v>44087</v>
      </c>
      <c r="B3546" s="258">
        <v>93.3</v>
      </c>
      <c r="C3546" s="258"/>
    </row>
    <row r="3547" spans="1:3">
      <c r="A3547" s="54">
        <v>44088</v>
      </c>
      <c r="B3547" s="258">
        <v>93.4</v>
      </c>
      <c r="C3547" s="258"/>
    </row>
    <row r="3548" spans="1:3">
      <c r="A3548" s="54">
        <v>44089</v>
      </c>
      <c r="B3548" s="258">
        <v>93.51</v>
      </c>
      <c r="C3548" s="258"/>
    </row>
    <row r="3549" spans="1:3">
      <c r="A3549" s="54">
        <v>44090</v>
      </c>
      <c r="B3549" s="258">
        <v>93.61</v>
      </c>
      <c r="C3549" s="258"/>
    </row>
    <row r="3550" spans="1:3">
      <c r="A3550" s="54">
        <v>44091</v>
      </c>
      <c r="B3550" s="258">
        <v>93.57</v>
      </c>
      <c r="C3550" s="258"/>
    </row>
    <row r="3551" spans="1:3">
      <c r="A3551" s="54">
        <v>44092</v>
      </c>
      <c r="B3551" s="258">
        <v>93.71</v>
      </c>
      <c r="C3551" s="258"/>
    </row>
    <row r="3552" spans="1:3">
      <c r="A3552" s="54">
        <v>44093</v>
      </c>
      <c r="B3552" s="258">
        <v>93.91</v>
      </c>
      <c r="C3552" s="258"/>
    </row>
    <row r="3553" spans="1:3">
      <c r="A3553" s="54">
        <v>44094</v>
      </c>
      <c r="B3553" s="258">
        <v>94.11</v>
      </c>
      <c r="C3553" s="258"/>
    </row>
    <row r="3554" spans="1:3">
      <c r="A3554" s="54">
        <v>44095</v>
      </c>
      <c r="B3554" s="258">
        <v>94.19</v>
      </c>
      <c r="C3554" s="258"/>
    </row>
    <row r="3555" spans="1:3">
      <c r="A3555" s="54">
        <v>44096</v>
      </c>
      <c r="B3555" s="258">
        <v>94.28</v>
      </c>
      <c r="C3555" s="258"/>
    </row>
    <row r="3556" spans="1:3">
      <c r="A3556" s="54">
        <v>44097</v>
      </c>
      <c r="B3556" s="258">
        <v>94.37</v>
      </c>
      <c r="C3556" s="258"/>
    </row>
    <row r="3557" spans="1:3">
      <c r="A3557" s="54">
        <v>44098</v>
      </c>
      <c r="B3557" s="258">
        <v>94.49</v>
      </c>
      <c r="C3557" s="258"/>
    </row>
    <row r="3558" spans="1:3">
      <c r="A3558" s="54">
        <v>44099</v>
      </c>
      <c r="B3558" s="258">
        <v>94.61</v>
      </c>
      <c r="C3558" s="258"/>
    </row>
    <row r="3559" spans="1:3">
      <c r="A3559" s="54">
        <v>44100</v>
      </c>
      <c r="B3559" s="258">
        <v>94.75</v>
      </c>
      <c r="C3559" s="258"/>
    </row>
    <row r="3560" spans="1:3">
      <c r="A3560" s="54">
        <v>44101</v>
      </c>
      <c r="B3560" s="258">
        <v>94.87</v>
      </c>
      <c r="C3560" s="258"/>
    </row>
    <row r="3561" spans="1:3">
      <c r="A3561" s="54">
        <v>44102</v>
      </c>
      <c r="B3561" s="258">
        <v>94.82</v>
      </c>
      <c r="C3561" s="258"/>
    </row>
    <row r="3562" spans="1:3">
      <c r="A3562" s="54">
        <v>44103</v>
      </c>
      <c r="B3562" s="258">
        <v>94.77</v>
      </c>
      <c r="C3562" s="258"/>
    </row>
    <row r="3563" spans="1:3">
      <c r="A3563" s="54">
        <v>44104</v>
      </c>
      <c r="B3563" s="258">
        <v>94.69</v>
      </c>
      <c r="C3563" s="258"/>
    </row>
    <row r="3564" spans="1:3">
      <c r="A3564" s="54">
        <v>44105</v>
      </c>
      <c r="B3564" s="258">
        <v>94.64</v>
      </c>
      <c r="C3564" s="258"/>
    </row>
    <row r="3565" spans="1:3">
      <c r="A3565" s="54">
        <v>44106</v>
      </c>
      <c r="B3565" s="258">
        <v>94.75</v>
      </c>
      <c r="C3565" s="258"/>
    </row>
    <row r="3566" spans="1:3">
      <c r="A3566" s="54">
        <v>44107</v>
      </c>
      <c r="B3566" s="258">
        <v>94.96</v>
      </c>
      <c r="C3566" s="258"/>
    </row>
    <row r="3567" spans="1:3">
      <c r="A3567" s="54">
        <v>44108</v>
      </c>
      <c r="B3567" s="258">
        <v>95.18</v>
      </c>
      <c r="C3567" s="258"/>
    </row>
    <row r="3568" spans="1:3">
      <c r="A3568" s="54">
        <v>44109</v>
      </c>
      <c r="B3568" s="258">
        <v>95.23</v>
      </c>
      <c r="C3568" s="258"/>
    </row>
    <row r="3569" spans="1:3">
      <c r="A3569" s="54">
        <v>44110</v>
      </c>
      <c r="B3569" s="258">
        <v>95.3</v>
      </c>
      <c r="C3569" s="258"/>
    </row>
    <row r="3570" spans="1:3">
      <c r="A3570" s="54">
        <v>44111</v>
      </c>
      <c r="B3570" s="258">
        <v>95.34</v>
      </c>
      <c r="C3570" s="258"/>
    </row>
    <row r="3571" spans="1:3">
      <c r="A3571" s="54">
        <v>44112</v>
      </c>
      <c r="B3571" s="258">
        <v>95.39</v>
      </c>
      <c r="C3571" s="258"/>
    </row>
    <row r="3572" spans="1:3">
      <c r="A3572" s="54">
        <v>44113</v>
      </c>
      <c r="B3572" s="258">
        <v>95.45</v>
      </c>
      <c r="C3572" s="258"/>
    </row>
    <row r="3573" spans="1:3">
      <c r="A3573" s="54">
        <v>44114</v>
      </c>
      <c r="B3573" s="258">
        <v>95.69</v>
      </c>
      <c r="C3573" s="258"/>
    </row>
    <row r="3574" spans="1:3">
      <c r="A3574" s="54">
        <v>44115</v>
      </c>
      <c r="B3574" s="258">
        <v>95.73</v>
      </c>
      <c r="C3574" s="258"/>
    </row>
    <row r="3575" spans="1:3">
      <c r="A3575" s="54">
        <v>44116</v>
      </c>
      <c r="B3575" s="258">
        <v>95.68</v>
      </c>
      <c r="C3575" s="258"/>
    </row>
    <row r="3576" spans="1:3">
      <c r="A3576" s="54">
        <v>44117</v>
      </c>
      <c r="B3576" s="258">
        <v>95.36</v>
      </c>
      <c r="C3576" s="258"/>
    </row>
    <row r="3577" spans="1:3">
      <c r="A3577" s="54">
        <v>44118</v>
      </c>
      <c r="B3577" s="258">
        <v>95.23</v>
      </c>
      <c r="C3577" s="258"/>
    </row>
    <row r="3578" spans="1:3">
      <c r="A3578" s="54">
        <v>44119</v>
      </c>
      <c r="B3578" s="258">
        <v>95.07</v>
      </c>
      <c r="C3578" s="258"/>
    </row>
    <row r="3579" spans="1:3">
      <c r="A3579" s="54">
        <v>44120</v>
      </c>
      <c r="B3579" s="258">
        <v>94.89</v>
      </c>
      <c r="C3579" s="258"/>
    </row>
    <row r="3580" spans="1:3">
      <c r="A3580" s="54">
        <v>44121</v>
      </c>
      <c r="B3580" s="258">
        <v>94.66</v>
      </c>
      <c r="C3580" s="258"/>
    </row>
    <row r="3581" spans="1:3">
      <c r="A3581" s="54">
        <v>44122</v>
      </c>
      <c r="B3581" s="258">
        <v>94.77</v>
      </c>
      <c r="C3581" s="258"/>
    </row>
    <row r="3582" spans="1:3">
      <c r="A3582" s="54">
        <v>44123</v>
      </c>
      <c r="B3582" s="258">
        <v>94.65</v>
      </c>
      <c r="C3582" s="258"/>
    </row>
    <row r="3583" spans="1:3">
      <c r="A3583" s="54">
        <v>44124</v>
      </c>
      <c r="B3583" s="258">
        <v>94.56</v>
      </c>
      <c r="C3583" s="258"/>
    </row>
    <row r="3584" spans="1:3">
      <c r="A3584" s="54">
        <v>44125</v>
      </c>
      <c r="B3584" s="258">
        <v>94.52</v>
      </c>
      <c r="C3584" s="258"/>
    </row>
    <row r="3585" spans="1:3">
      <c r="A3585" s="54">
        <v>44126</v>
      </c>
      <c r="B3585" s="258">
        <v>94.47</v>
      </c>
      <c r="C3585" s="258"/>
    </row>
    <row r="3586" spans="1:3">
      <c r="A3586" s="54">
        <v>44127</v>
      </c>
      <c r="B3586" s="258">
        <v>94.43</v>
      </c>
      <c r="C3586" s="258"/>
    </row>
    <row r="3587" spans="1:3">
      <c r="A3587" s="54">
        <v>44128</v>
      </c>
      <c r="B3587" s="258">
        <v>94.46</v>
      </c>
      <c r="C3587" s="258"/>
    </row>
    <row r="3588" spans="1:3">
      <c r="A3588" s="54">
        <v>44129</v>
      </c>
      <c r="B3588" s="258">
        <v>94.65</v>
      </c>
      <c r="C3588" s="258"/>
    </row>
    <row r="3589" spans="1:3">
      <c r="A3589" s="54">
        <v>44130</v>
      </c>
      <c r="B3589" s="258">
        <v>94.65</v>
      </c>
      <c r="C3589" s="258"/>
    </row>
    <row r="3590" spans="1:3">
      <c r="A3590" s="54">
        <v>44131</v>
      </c>
      <c r="B3590" s="258">
        <v>94.5</v>
      </c>
      <c r="C3590" s="258"/>
    </row>
    <row r="3591" spans="1:3">
      <c r="A3591" s="54">
        <v>44132</v>
      </c>
      <c r="B3591" s="258">
        <v>94.42</v>
      </c>
      <c r="C3591" s="258"/>
    </row>
    <row r="3592" spans="1:3">
      <c r="A3592" s="54">
        <v>44133</v>
      </c>
      <c r="B3592" s="258">
        <v>94.38</v>
      </c>
      <c r="C3592" s="258"/>
    </row>
    <row r="3593" spans="1:3">
      <c r="A3593" s="54">
        <v>44134</v>
      </c>
      <c r="B3593" s="258">
        <v>94.42</v>
      </c>
      <c r="C3593" s="258"/>
    </row>
    <row r="3594" spans="1:3">
      <c r="A3594" s="54">
        <v>44135</v>
      </c>
      <c r="B3594" s="258">
        <v>94.53</v>
      </c>
      <c r="C3594" s="258"/>
    </row>
    <row r="3595" spans="1:3">
      <c r="A3595" s="54">
        <v>44136</v>
      </c>
      <c r="B3595" s="258">
        <v>94.66</v>
      </c>
      <c r="C3595" s="258"/>
    </row>
    <row r="3596" spans="1:3">
      <c r="A3596" s="54">
        <v>44137</v>
      </c>
      <c r="B3596" s="258">
        <v>94.72</v>
      </c>
      <c r="C3596" s="258"/>
    </row>
    <row r="3597" spans="1:3">
      <c r="A3597" s="54">
        <v>44138</v>
      </c>
      <c r="B3597" s="258">
        <v>94.62</v>
      </c>
      <c r="C3597" s="258"/>
    </row>
    <row r="3598" spans="1:3">
      <c r="A3598" s="54">
        <v>44139</v>
      </c>
      <c r="B3598" s="258">
        <v>94.43</v>
      </c>
      <c r="C3598" s="258"/>
    </row>
    <row r="3599" spans="1:3">
      <c r="A3599" s="54">
        <v>44140</v>
      </c>
      <c r="B3599" s="258">
        <v>94.23</v>
      </c>
      <c r="C3599" s="258"/>
    </row>
    <row r="3600" spans="1:3">
      <c r="A3600" s="54">
        <v>44141</v>
      </c>
      <c r="B3600" s="258">
        <v>94.09</v>
      </c>
      <c r="C3600" s="258"/>
    </row>
    <row r="3601" spans="1:3">
      <c r="A3601" s="54">
        <v>44142</v>
      </c>
      <c r="B3601" s="258">
        <v>94.03</v>
      </c>
      <c r="C3601" s="258"/>
    </row>
    <row r="3602" spans="1:3">
      <c r="A3602" s="54">
        <v>44143</v>
      </c>
      <c r="B3602" s="258">
        <v>94</v>
      </c>
      <c r="C3602" s="258"/>
    </row>
    <row r="3603" spans="1:3">
      <c r="A3603" s="54">
        <v>44144</v>
      </c>
      <c r="B3603" s="258">
        <v>93.83</v>
      </c>
      <c r="C3603" s="258"/>
    </row>
    <row r="3604" spans="1:3">
      <c r="A3604" s="54">
        <v>44145</v>
      </c>
      <c r="B3604" s="258">
        <v>93.56</v>
      </c>
      <c r="C3604" s="258"/>
    </row>
    <row r="3605" spans="1:3">
      <c r="A3605" s="54">
        <v>44146</v>
      </c>
      <c r="B3605" s="258">
        <v>93.37</v>
      </c>
      <c r="C3605" s="258"/>
    </row>
    <row r="3606" spans="1:3">
      <c r="A3606" s="54">
        <v>44147</v>
      </c>
      <c r="B3606" s="258">
        <v>93.17</v>
      </c>
      <c r="C3606" s="258"/>
    </row>
    <row r="3607" spans="1:3">
      <c r="A3607" s="54">
        <v>44148</v>
      </c>
      <c r="B3607" s="258">
        <v>92.99</v>
      </c>
      <c r="C3607" s="258"/>
    </row>
    <row r="3608" spans="1:3">
      <c r="A3608" s="54">
        <v>44149</v>
      </c>
      <c r="B3608" s="258">
        <v>92.97</v>
      </c>
      <c r="C3608" s="258"/>
    </row>
    <row r="3609" spans="1:3">
      <c r="A3609" s="54">
        <v>44150</v>
      </c>
      <c r="B3609" s="258">
        <v>93</v>
      </c>
      <c r="C3609" s="258"/>
    </row>
    <row r="3610" spans="1:3">
      <c r="A3610" s="54">
        <v>44151</v>
      </c>
      <c r="B3610" s="258">
        <v>92.86</v>
      </c>
      <c r="C3610" s="258"/>
    </row>
    <row r="3611" spans="1:3">
      <c r="A3611" s="54">
        <v>44152</v>
      </c>
      <c r="B3611" s="258">
        <v>92.71</v>
      </c>
      <c r="C3611" s="258"/>
    </row>
    <row r="3612" spans="1:3">
      <c r="A3612" s="54">
        <v>44153</v>
      </c>
      <c r="B3612" s="258">
        <v>92.58</v>
      </c>
      <c r="C3612" s="258"/>
    </row>
    <row r="3613" spans="1:3">
      <c r="A3613" s="54">
        <v>44154</v>
      </c>
      <c r="B3613" s="258">
        <v>92.37</v>
      </c>
      <c r="C3613" s="258"/>
    </row>
    <row r="3614" spans="1:3">
      <c r="A3614" s="54">
        <v>44155</v>
      </c>
      <c r="B3614" s="258">
        <v>92.07</v>
      </c>
      <c r="C3614" s="258"/>
    </row>
    <row r="3615" spans="1:3">
      <c r="A3615" s="54">
        <v>44156</v>
      </c>
      <c r="B3615" s="258">
        <v>91.86</v>
      </c>
      <c r="C3615" s="258"/>
    </row>
    <row r="3616" spans="1:3">
      <c r="A3616" s="54">
        <v>44157</v>
      </c>
      <c r="B3616" s="258">
        <v>91.63</v>
      </c>
      <c r="C3616" s="258"/>
    </row>
    <row r="3617" spans="1:3">
      <c r="A3617" s="54">
        <v>44158</v>
      </c>
      <c r="B3617" s="258">
        <v>91.27</v>
      </c>
      <c r="C3617" s="258"/>
    </row>
    <row r="3618" spans="1:3">
      <c r="A3618" s="54">
        <v>44159</v>
      </c>
      <c r="B3618" s="258">
        <v>90.88</v>
      </c>
      <c r="C3618" s="258"/>
    </row>
    <row r="3619" spans="1:3">
      <c r="A3619" s="54">
        <v>44160</v>
      </c>
      <c r="B3619" s="258">
        <v>90.4</v>
      </c>
      <c r="C3619" s="258"/>
    </row>
    <row r="3620" spans="1:3">
      <c r="A3620" s="54">
        <v>44161</v>
      </c>
      <c r="B3620" s="258">
        <v>89.88</v>
      </c>
      <c r="C3620" s="258"/>
    </row>
    <row r="3621" spans="1:3">
      <c r="A3621" s="54">
        <v>44162</v>
      </c>
      <c r="B3621" s="258">
        <v>89.35</v>
      </c>
      <c r="C3621" s="258"/>
    </row>
    <row r="3622" spans="1:3">
      <c r="A3622" s="54">
        <v>44163</v>
      </c>
      <c r="B3622" s="258">
        <v>88.93</v>
      </c>
      <c r="C3622" s="258"/>
    </row>
    <row r="3623" spans="1:3">
      <c r="A3623" s="54">
        <v>44164</v>
      </c>
      <c r="B3623" s="258">
        <v>88.49</v>
      </c>
      <c r="C3623" s="258"/>
    </row>
    <row r="3624" spans="1:3">
      <c r="A3624" s="54">
        <v>44165</v>
      </c>
      <c r="B3624" s="258">
        <v>87.96</v>
      </c>
      <c r="C3624" s="258"/>
    </row>
    <row r="3625" spans="1:3">
      <c r="A3625" s="54">
        <v>44166</v>
      </c>
      <c r="B3625" s="258">
        <v>87.36</v>
      </c>
      <c r="C3625" s="258"/>
    </row>
    <row r="3626" spans="1:3">
      <c r="A3626" s="54">
        <v>44167</v>
      </c>
      <c r="B3626" s="258">
        <v>86.7</v>
      </c>
      <c r="C3626" s="258"/>
    </row>
    <row r="3627" spans="1:3">
      <c r="A3627" s="54">
        <v>44168</v>
      </c>
      <c r="B3627" s="258">
        <v>86.06</v>
      </c>
      <c r="C3627" s="258"/>
    </row>
    <row r="3628" spans="1:3">
      <c r="A3628" s="54">
        <v>44169</v>
      </c>
      <c r="B3628" s="258">
        <v>85.47</v>
      </c>
      <c r="C3628" s="258"/>
    </row>
    <row r="3629" spans="1:3">
      <c r="A3629" s="54">
        <v>44170</v>
      </c>
      <c r="B3629" s="258">
        <v>85.05</v>
      </c>
      <c r="C3629" s="258"/>
    </row>
    <row r="3630" spans="1:3">
      <c r="A3630" s="54">
        <v>44171</v>
      </c>
      <c r="B3630" s="258">
        <v>84.62</v>
      </c>
      <c r="C3630" s="258"/>
    </row>
    <row r="3631" spans="1:3">
      <c r="A3631" s="54">
        <v>44172</v>
      </c>
      <c r="B3631" s="258">
        <v>84.06</v>
      </c>
      <c r="C3631" s="258"/>
    </row>
    <row r="3632" spans="1:3">
      <c r="A3632" s="54">
        <v>44173</v>
      </c>
      <c r="B3632" s="258">
        <v>83.49</v>
      </c>
      <c r="C3632" s="258"/>
    </row>
    <row r="3633" spans="1:3">
      <c r="A3633" s="54">
        <v>44174</v>
      </c>
      <c r="B3633" s="258">
        <v>82.78</v>
      </c>
      <c r="C3633" s="258"/>
    </row>
    <row r="3634" spans="1:3">
      <c r="A3634" s="54">
        <v>44175</v>
      </c>
      <c r="B3634" s="258">
        <v>82.14</v>
      </c>
      <c r="C3634" s="258"/>
    </row>
    <row r="3635" spans="1:3">
      <c r="A3635" s="54">
        <v>44176</v>
      </c>
      <c r="B3635" s="258">
        <v>81.55</v>
      </c>
      <c r="C3635" s="258"/>
    </row>
    <row r="3636" spans="1:3">
      <c r="A3636" s="54">
        <v>44177</v>
      </c>
      <c r="B3636" s="258">
        <v>81.099999999999994</v>
      </c>
      <c r="C3636" s="258"/>
    </row>
    <row r="3637" spans="1:3">
      <c r="A3637" s="54">
        <v>44178</v>
      </c>
      <c r="B3637" s="258">
        <v>80.73</v>
      </c>
      <c r="C3637" s="258"/>
    </row>
    <row r="3638" spans="1:3">
      <c r="A3638" s="54">
        <v>44179</v>
      </c>
      <c r="B3638" s="258">
        <v>80.27</v>
      </c>
      <c r="C3638" s="258"/>
    </row>
    <row r="3639" spans="1:3">
      <c r="A3639" s="54">
        <v>44180</v>
      </c>
      <c r="B3639" s="258">
        <v>79.81</v>
      </c>
      <c r="C3639" s="258"/>
    </row>
    <row r="3640" spans="1:3">
      <c r="A3640" s="54">
        <v>44181</v>
      </c>
      <c r="B3640" s="258">
        <v>79.38</v>
      </c>
      <c r="C3640" s="258"/>
    </row>
    <row r="3641" spans="1:3">
      <c r="A3641" s="54">
        <v>44182</v>
      </c>
      <c r="B3641" s="258">
        <v>78.959999999999994</v>
      </c>
      <c r="C3641" s="258"/>
    </row>
    <row r="3642" spans="1:3">
      <c r="A3642" s="54">
        <v>44183</v>
      </c>
      <c r="B3642" s="258">
        <v>78.599999999999994</v>
      </c>
      <c r="C3642" s="258"/>
    </row>
    <row r="3643" spans="1:3">
      <c r="A3643" s="54">
        <v>44184</v>
      </c>
      <c r="B3643" s="258">
        <v>78.349999999999994</v>
      </c>
      <c r="C3643" s="258"/>
    </row>
    <row r="3644" spans="1:3">
      <c r="A3644" s="54">
        <v>44185</v>
      </c>
      <c r="B3644" s="258">
        <v>78.069999999999993</v>
      </c>
      <c r="C3644" s="258"/>
    </row>
    <row r="3645" spans="1:3">
      <c r="A3645" s="54">
        <v>44186</v>
      </c>
      <c r="B3645" s="258">
        <v>77.69</v>
      </c>
      <c r="C3645" s="258"/>
    </row>
    <row r="3646" spans="1:3">
      <c r="A3646" s="54">
        <v>44187</v>
      </c>
      <c r="B3646" s="258">
        <v>77.36</v>
      </c>
      <c r="C3646" s="258"/>
    </row>
    <row r="3647" spans="1:3">
      <c r="A3647" s="54">
        <v>44188</v>
      </c>
      <c r="B3647" s="258">
        <v>77.13</v>
      </c>
      <c r="C3647" s="258"/>
    </row>
    <row r="3648" spans="1:3">
      <c r="A3648" s="54">
        <v>44189</v>
      </c>
      <c r="B3648" s="258">
        <v>76.94</v>
      </c>
      <c r="C3648" s="258"/>
    </row>
    <row r="3649" spans="1:3">
      <c r="A3649" s="54">
        <v>44190</v>
      </c>
      <c r="B3649" s="258">
        <v>76.58</v>
      </c>
      <c r="C3649" s="258"/>
    </row>
    <row r="3650" spans="1:3">
      <c r="A3650" s="54">
        <v>44191</v>
      </c>
      <c r="B3650" s="258">
        <v>76.400000000000006</v>
      </c>
      <c r="C3650" s="258"/>
    </row>
    <row r="3651" spans="1:3">
      <c r="A3651" s="54">
        <v>44192</v>
      </c>
      <c r="B3651" s="258">
        <v>76.03</v>
      </c>
      <c r="C3651" s="258"/>
    </row>
    <row r="3652" spans="1:3">
      <c r="A3652" s="54">
        <v>44193</v>
      </c>
      <c r="B3652" s="258">
        <v>75.53</v>
      </c>
      <c r="C3652" s="258"/>
    </row>
    <row r="3653" spans="1:3">
      <c r="A3653" s="54">
        <v>44194</v>
      </c>
      <c r="B3653" s="258">
        <v>75.02</v>
      </c>
      <c r="C3653" s="258"/>
    </row>
    <row r="3654" spans="1:3">
      <c r="A3654" s="54">
        <v>44195</v>
      </c>
      <c r="B3654" s="258">
        <v>74.52</v>
      </c>
      <c r="C3654" s="258"/>
    </row>
    <row r="3655" spans="1:3">
      <c r="A3655" s="54">
        <v>44196</v>
      </c>
      <c r="B3655" s="258">
        <v>74.06</v>
      </c>
      <c r="C3655" s="258"/>
    </row>
    <row r="3656" spans="1:3">
      <c r="A3656" s="54">
        <v>44197</v>
      </c>
      <c r="B3656" s="258">
        <v>73.680000000000007</v>
      </c>
      <c r="C3656" s="258"/>
    </row>
    <row r="3657" spans="1:3">
      <c r="A3657" s="54">
        <v>44198</v>
      </c>
      <c r="B3657" s="258">
        <v>73.150000000000006</v>
      </c>
      <c r="C3657" s="258"/>
    </row>
    <row r="3658" spans="1:3">
      <c r="A3658" s="54">
        <v>44199</v>
      </c>
      <c r="B3658" s="258">
        <v>72.430000000000007</v>
      </c>
      <c r="C3658" s="258"/>
    </row>
    <row r="3659" spans="1:3">
      <c r="A3659" s="54">
        <v>44200</v>
      </c>
      <c r="B3659" s="258">
        <v>71.81</v>
      </c>
      <c r="C3659" s="258"/>
    </row>
    <row r="3660" spans="1:3">
      <c r="A3660" s="54">
        <v>44201</v>
      </c>
      <c r="B3660" s="258">
        <v>70.98</v>
      </c>
      <c r="C3660" s="258"/>
    </row>
    <row r="3661" spans="1:3">
      <c r="A3661" s="54">
        <v>44202</v>
      </c>
      <c r="B3661" s="258">
        <v>70.17</v>
      </c>
      <c r="C3661" s="258"/>
    </row>
    <row r="3662" spans="1:3">
      <c r="A3662" s="54">
        <v>44203</v>
      </c>
      <c r="B3662" s="258">
        <v>69.27</v>
      </c>
      <c r="C3662" s="258"/>
    </row>
    <row r="3663" spans="1:3">
      <c r="A3663" s="54">
        <v>44204</v>
      </c>
      <c r="B3663" s="258">
        <v>68.180000000000007</v>
      </c>
      <c r="C3663" s="258"/>
    </row>
    <row r="3664" spans="1:3">
      <c r="A3664" s="54">
        <v>44205</v>
      </c>
      <c r="B3664" s="258">
        <v>67.38</v>
      </c>
      <c r="C3664" s="258"/>
    </row>
    <row r="3665" spans="1:3">
      <c r="A3665" s="54">
        <v>44206</v>
      </c>
      <c r="B3665" s="258">
        <v>66.62</v>
      </c>
      <c r="C3665" s="258"/>
    </row>
    <row r="3666" spans="1:3">
      <c r="A3666" s="54">
        <v>44207</v>
      </c>
      <c r="B3666" s="258">
        <v>65.739999999999995</v>
      </c>
      <c r="C3666" s="258"/>
    </row>
    <row r="3667" spans="1:3">
      <c r="A3667" s="54">
        <v>44208</v>
      </c>
      <c r="B3667" s="258">
        <v>64.88</v>
      </c>
      <c r="C3667" s="258"/>
    </row>
    <row r="3668" spans="1:3">
      <c r="A3668" s="54">
        <v>44209</v>
      </c>
      <c r="B3668" s="258">
        <v>64.069999999999993</v>
      </c>
      <c r="C3668" s="258"/>
    </row>
    <row r="3669" spans="1:3">
      <c r="A3669" s="54">
        <v>44210</v>
      </c>
      <c r="B3669" s="258">
        <v>63.21</v>
      </c>
      <c r="C3669" s="258"/>
    </row>
    <row r="3670" spans="1:3">
      <c r="A3670" s="54">
        <v>44211</v>
      </c>
      <c r="B3670" s="258">
        <v>62.27</v>
      </c>
      <c r="C3670" s="258"/>
    </row>
    <row r="3671" spans="1:3">
      <c r="A3671" s="54">
        <v>44212</v>
      </c>
      <c r="B3671" s="258">
        <v>61.49</v>
      </c>
      <c r="C3671" s="258"/>
    </row>
    <row r="3672" spans="1:3">
      <c r="A3672" s="54">
        <v>44213</v>
      </c>
      <c r="B3672" s="258">
        <v>60.74</v>
      </c>
      <c r="C3672" s="258"/>
    </row>
    <row r="3673" spans="1:3">
      <c r="A3673" s="54">
        <v>44214</v>
      </c>
      <c r="B3673" s="258">
        <v>59.87</v>
      </c>
      <c r="C3673" s="258"/>
    </row>
    <row r="3674" spans="1:3">
      <c r="A3674" s="54">
        <v>44215</v>
      </c>
      <c r="B3674" s="258">
        <v>59.11</v>
      </c>
      <c r="C3674" s="258"/>
    </row>
    <row r="3675" spans="1:3">
      <c r="A3675" s="54">
        <v>44216</v>
      </c>
      <c r="B3675" s="258">
        <v>58.52</v>
      </c>
      <c r="C3675" s="258"/>
    </row>
    <row r="3676" spans="1:3">
      <c r="A3676" s="54">
        <v>44217</v>
      </c>
      <c r="B3676" s="258">
        <v>57.93</v>
      </c>
      <c r="C3676" s="258"/>
    </row>
    <row r="3677" spans="1:3">
      <c r="A3677" s="54">
        <v>44218</v>
      </c>
      <c r="B3677" s="258">
        <v>57.33</v>
      </c>
      <c r="C3677" s="258"/>
    </row>
    <row r="3678" spans="1:3">
      <c r="A3678" s="54">
        <v>44219</v>
      </c>
      <c r="B3678">
        <v>56.62</v>
      </c>
    </row>
    <row r="3679" spans="1:3">
      <c r="A3679" s="54">
        <v>44220</v>
      </c>
      <c r="B3679">
        <v>56.03</v>
      </c>
    </row>
    <row r="3680" spans="1:3">
      <c r="A3680" s="54">
        <v>44221</v>
      </c>
      <c r="B3680">
        <v>55.24</v>
      </c>
    </row>
    <row r="3681" spans="1:2">
      <c r="A3681" s="54">
        <v>44222</v>
      </c>
      <c r="B3681">
        <v>54.46</v>
      </c>
    </row>
    <row r="3682" spans="1:2">
      <c r="A3682" s="54">
        <v>44223</v>
      </c>
      <c r="B3682">
        <v>53.71</v>
      </c>
    </row>
    <row r="3683" spans="1:2">
      <c r="A3683" s="54">
        <v>44224</v>
      </c>
      <c r="B3683">
        <v>53.08</v>
      </c>
    </row>
    <row r="3684" spans="1:2">
      <c r="A3684" s="54">
        <v>44225</v>
      </c>
      <c r="B3684">
        <v>52.57</v>
      </c>
    </row>
    <row r="3685" spans="1:2">
      <c r="A3685" s="54">
        <v>44226</v>
      </c>
      <c r="B3685">
        <v>52.1</v>
      </c>
    </row>
    <row r="3686" spans="1:2">
      <c r="A3686" s="54">
        <v>44227</v>
      </c>
      <c r="B3686">
        <v>51.52</v>
      </c>
    </row>
    <row r="3687" spans="1:2">
      <c r="A3687" s="54">
        <v>44228</v>
      </c>
      <c r="B3687">
        <v>50.84</v>
      </c>
    </row>
    <row r="3688" spans="1:2">
      <c r="A3688" s="54">
        <v>44229</v>
      </c>
      <c r="B3688">
        <v>50.24</v>
      </c>
    </row>
    <row r="3689" spans="1:2">
      <c r="A3689" s="54">
        <v>44230</v>
      </c>
      <c r="B3689">
        <v>49.78</v>
      </c>
    </row>
    <row r="3690" spans="1:2">
      <c r="A3690" s="54">
        <v>44231</v>
      </c>
      <c r="B3690">
        <v>49.27</v>
      </c>
    </row>
    <row r="3691" spans="1:2">
      <c r="A3691" s="54">
        <v>44232</v>
      </c>
      <c r="B3691">
        <v>48.79</v>
      </c>
    </row>
    <row r="3692" spans="1:2">
      <c r="A3692" s="54">
        <v>44233</v>
      </c>
      <c r="B3692">
        <v>48.4</v>
      </c>
    </row>
    <row r="3693" spans="1:2">
      <c r="A3693" s="54">
        <v>44234</v>
      </c>
      <c r="B3693">
        <v>47.87</v>
      </c>
    </row>
    <row r="3694" spans="1:2">
      <c r="A3694" s="54">
        <v>44235</v>
      </c>
      <c r="B3694">
        <v>47.03</v>
      </c>
    </row>
    <row r="3695" spans="1:2">
      <c r="A3695" s="54">
        <v>44236</v>
      </c>
      <c r="B3695">
        <v>46.13</v>
      </c>
    </row>
    <row r="3696" spans="1:2">
      <c r="A3696" s="54">
        <v>44237</v>
      </c>
      <c r="B3696">
        <v>45.24</v>
      </c>
    </row>
    <row r="3697" spans="1:2">
      <c r="A3697" s="54">
        <v>44238</v>
      </c>
      <c r="B3697">
        <v>44.33</v>
      </c>
    </row>
    <row r="3698" spans="1:2">
      <c r="A3698" s="54">
        <v>44239</v>
      </c>
      <c r="B3698">
        <v>43.41</v>
      </c>
    </row>
    <row r="3699" spans="1:2">
      <c r="A3699" s="54">
        <v>44240</v>
      </c>
      <c r="B3699">
        <v>42.56</v>
      </c>
    </row>
    <row r="3700" spans="1:2">
      <c r="A3700" s="54">
        <v>44241</v>
      </c>
      <c r="B3700">
        <v>41.73</v>
      </c>
    </row>
    <row r="3701" spans="1:2">
      <c r="A3701" s="54">
        <v>44242</v>
      </c>
      <c r="B3701">
        <v>40.94</v>
      </c>
    </row>
    <row r="3702" spans="1:2">
      <c r="A3702" s="54">
        <v>44243</v>
      </c>
      <c r="B3702">
        <v>40.299999999999997</v>
      </c>
    </row>
    <row r="3703" spans="1:2">
      <c r="A3703" s="54">
        <v>44244</v>
      </c>
      <c r="B3703">
        <v>39.82</v>
      </c>
    </row>
    <row r="3704" spans="1:2">
      <c r="A3704" s="54">
        <v>44245</v>
      </c>
      <c r="B3704">
        <v>39.270000000000003</v>
      </c>
    </row>
    <row r="3705" spans="1:2">
      <c r="A3705" s="54">
        <v>44246</v>
      </c>
      <c r="B3705">
        <v>38.83</v>
      </c>
    </row>
    <row r="3706" spans="1:2">
      <c r="A3706" s="54">
        <v>44247</v>
      </c>
      <c r="B3706">
        <v>38.590000000000003</v>
      </c>
    </row>
    <row r="3707" spans="1:2">
      <c r="A3707" s="54">
        <v>44248</v>
      </c>
      <c r="B3707">
        <v>38.42</v>
      </c>
    </row>
    <row r="3708" spans="1:2">
      <c r="A3708" s="54">
        <v>44249</v>
      </c>
      <c r="B3708">
        <v>38.020000000000003</v>
      </c>
    </row>
    <row r="3709" spans="1:2">
      <c r="A3709" s="54">
        <v>44250</v>
      </c>
      <c r="B3709">
        <v>37.74</v>
      </c>
    </row>
    <row r="3710" spans="1:2">
      <c r="A3710" s="54">
        <v>44251</v>
      </c>
      <c r="B3710">
        <v>37.56</v>
      </c>
    </row>
    <row r="3711" spans="1:2">
      <c r="A3711" s="54">
        <v>44252</v>
      </c>
      <c r="B3711">
        <v>37.33</v>
      </c>
    </row>
    <row r="3712" spans="1:2">
      <c r="A3712" s="54">
        <v>44253</v>
      </c>
      <c r="B3712">
        <v>37.07</v>
      </c>
    </row>
    <row r="3713" spans="1:2">
      <c r="A3713" s="54">
        <v>44254</v>
      </c>
      <c r="B3713">
        <v>36.869999999999997</v>
      </c>
    </row>
    <row r="3714" spans="1:2">
      <c r="A3714" s="54">
        <v>44255</v>
      </c>
      <c r="B3714">
        <v>36.61</v>
      </c>
    </row>
    <row r="3715" spans="1:2">
      <c r="A3715" s="54">
        <v>44256</v>
      </c>
      <c r="B3715">
        <v>36.24</v>
      </c>
    </row>
    <row r="3716" spans="1:2">
      <c r="A3716" s="54">
        <v>44257</v>
      </c>
      <c r="B3716">
        <v>35.92</v>
      </c>
    </row>
    <row r="3717" spans="1:2">
      <c r="A3717" s="54">
        <v>44258</v>
      </c>
      <c r="B3717">
        <v>35.56</v>
      </c>
    </row>
    <row r="3718" spans="1:2">
      <c r="A3718" s="54">
        <v>44259</v>
      </c>
      <c r="B3718">
        <v>35.18</v>
      </c>
    </row>
    <row r="3719" spans="1:2">
      <c r="A3719" s="54">
        <v>44260</v>
      </c>
      <c r="B3719">
        <v>34.770000000000003</v>
      </c>
    </row>
    <row r="3720" spans="1:2">
      <c r="A3720" s="54">
        <v>44261</v>
      </c>
      <c r="B3720">
        <v>34.46</v>
      </c>
    </row>
    <row r="3721" spans="1:2">
      <c r="A3721" s="54">
        <v>44262</v>
      </c>
      <c r="B3721">
        <v>34.14</v>
      </c>
    </row>
    <row r="3722" spans="1:2">
      <c r="A3722" s="54">
        <v>44263</v>
      </c>
      <c r="B3722">
        <v>33.68</v>
      </c>
    </row>
    <row r="3723" spans="1:2">
      <c r="A3723" s="54">
        <v>44264</v>
      </c>
      <c r="B3723">
        <v>33.24</v>
      </c>
    </row>
    <row r="3724" spans="1:2">
      <c r="A3724" s="54">
        <v>44265</v>
      </c>
      <c r="B3724">
        <v>32.909999999999997</v>
      </c>
    </row>
    <row r="3725" spans="1:2">
      <c r="A3725" s="54">
        <v>44266</v>
      </c>
      <c r="B3725">
        <v>32.729999999999997</v>
      </c>
    </row>
    <row r="3726" spans="1:2">
      <c r="A3726" s="54">
        <v>44267</v>
      </c>
      <c r="B3726">
        <v>32.770000000000003</v>
      </c>
    </row>
    <row r="3727" spans="1:2">
      <c r="A3727" s="54">
        <v>44268</v>
      </c>
      <c r="B3727">
        <v>32.49</v>
      </c>
    </row>
    <row r="3728" spans="1:2">
      <c r="A3728" s="54">
        <v>44269</v>
      </c>
      <c r="B3728">
        <v>32.380000000000003</v>
      </c>
    </row>
    <row r="3729" spans="1:2">
      <c r="A3729" s="54">
        <v>44270</v>
      </c>
      <c r="B3729">
        <v>32.18</v>
      </c>
    </row>
    <row r="3730" spans="1:2">
      <c r="A3730" s="54">
        <v>44271</v>
      </c>
      <c r="B3730">
        <v>32.01</v>
      </c>
    </row>
    <row r="3731" spans="1:2">
      <c r="A3731" s="54">
        <v>44272</v>
      </c>
      <c r="B3731">
        <v>31.76</v>
      </c>
    </row>
    <row r="3732" spans="1:2">
      <c r="A3732" s="54">
        <v>44273</v>
      </c>
      <c r="B3732">
        <v>31.39</v>
      </c>
    </row>
    <row r="3733" spans="1:2">
      <c r="A3733" s="54">
        <v>44274</v>
      </c>
      <c r="B3733">
        <v>31.06</v>
      </c>
    </row>
    <row r="3734" spans="1:2">
      <c r="A3734" s="54">
        <v>44275</v>
      </c>
      <c r="B3734">
        <v>30.84</v>
      </c>
    </row>
    <row r="3735" spans="1:2">
      <c r="A3735" s="54">
        <v>44276</v>
      </c>
      <c r="B3735">
        <v>30.67</v>
      </c>
    </row>
    <row r="3736" spans="1:2">
      <c r="A3736" s="54">
        <v>44277</v>
      </c>
      <c r="B3736">
        <v>30.37</v>
      </c>
    </row>
    <row r="3737" spans="1:2">
      <c r="A3737" s="54">
        <v>44278</v>
      </c>
      <c r="B3737">
        <v>30.12</v>
      </c>
    </row>
    <row r="3738" spans="1:2">
      <c r="A3738" s="54">
        <v>44279</v>
      </c>
      <c r="B3738">
        <v>29.95</v>
      </c>
    </row>
    <row r="3739" spans="1:2">
      <c r="A3739" s="54">
        <v>44280</v>
      </c>
      <c r="B3739">
        <v>29.85</v>
      </c>
    </row>
    <row r="3740" spans="1:2">
      <c r="A3740" s="54">
        <v>44281</v>
      </c>
      <c r="B3740">
        <v>29.86</v>
      </c>
    </row>
    <row r="3741" spans="1:2">
      <c r="A3741" s="54">
        <v>44282</v>
      </c>
      <c r="B3741">
        <v>29.93</v>
      </c>
    </row>
    <row r="3742" spans="1:2">
      <c r="A3742" s="54">
        <v>44283</v>
      </c>
      <c r="B3742">
        <v>29.95</v>
      </c>
    </row>
    <row r="3743" spans="1:2">
      <c r="A3743" s="54">
        <v>44284</v>
      </c>
      <c r="B3743">
        <v>29.97</v>
      </c>
    </row>
    <row r="3744" spans="1:2">
      <c r="A3744" s="54">
        <v>44285</v>
      </c>
      <c r="B3744">
        <v>30.13</v>
      </c>
    </row>
    <row r="3745" spans="1:2">
      <c r="A3745" s="54">
        <v>44286</v>
      </c>
      <c r="B3745">
        <v>30.06</v>
      </c>
    </row>
    <row r="3746" spans="1:2">
      <c r="A3746" s="54">
        <v>44287</v>
      </c>
      <c r="B3746">
        <v>30.62</v>
      </c>
    </row>
    <row r="3747" spans="1:2">
      <c r="A3747" s="54">
        <v>44288</v>
      </c>
      <c r="B3747">
        <v>30.8</v>
      </c>
    </row>
    <row r="3748" spans="1:2">
      <c r="A3748" s="54">
        <v>44289</v>
      </c>
      <c r="B3748">
        <v>31</v>
      </c>
    </row>
    <row r="3749" spans="1:2">
      <c r="A3749" s="54">
        <v>44290</v>
      </c>
      <c r="B3749">
        <v>31.19</v>
      </c>
    </row>
    <row r="3750" spans="1:2">
      <c r="A3750" s="54">
        <v>44291</v>
      </c>
      <c r="B3750">
        <v>31.28</v>
      </c>
    </row>
    <row r="3751" spans="1:2">
      <c r="A3751" s="54">
        <v>44292</v>
      </c>
      <c r="B3751">
        <v>31.11</v>
      </c>
    </row>
    <row r="3752" spans="1:2">
      <c r="A3752" s="54">
        <v>44293</v>
      </c>
      <c r="B3752">
        <v>30.83</v>
      </c>
    </row>
    <row r="3753" spans="1:2">
      <c r="A3753" s="54">
        <v>44294</v>
      </c>
      <c r="B3753">
        <v>30.59</v>
      </c>
    </row>
    <row r="3754" spans="1:2">
      <c r="A3754" s="54">
        <v>44295</v>
      </c>
      <c r="B3754">
        <v>30.44</v>
      </c>
    </row>
    <row r="3755" spans="1:2">
      <c r="A3755" s="54">
        <v>44296</v>
      </c>
      <c r="B3755">
        <v>30.4</v>
      </c>
    </row>
    <row r="3756" spans="1:2">
      <c r="A3756" s="54">
        <v>44297</v>
      </c>
      <c r="B3756">
        <v>30.41</v>
      </c>
    </row>
    <row r="3757" spans="1:2">
      <c r="A3757" s="54">
        <v>44298</v>
      </c>
      <c r="B3757">
        <v>30.15</v>
      </c>
    </row>
    <row r="3758" spans="1:2">
      <c r="A3758" s="54">
        <v>44299</v>
      </c>
      <c r="B3758">
        <v>29.86</v>
      </c>
    </row>
    <row r="3759" spans="1:2">
      <c r="A3759" s="54">
        <v>44300</v>
      </c>
      <c r="B3759">
        <v>29.59</v>
      </c>
    </row>
    <row r="3760" spans="1:2">
      <c r="A3760" s="54">
        <v>44301</v>
      </c>
      <c r="B3760">
        <v>29.35</v>
      </c>
    </row>
    <row r="3761" spans="1:2">
      <c r="A3761" s="54">
        <v>44302</v>
      </c>
      <c r="B3761">
        <v>29.21</v>
      </c>
    </row>
    <row r="3762" spans="1:2">
      <c r="A3762" s="54">
        <v>44303</v>
      </c>
      <c r="B3762">
        <v>29.2</v>
      </c>
    </row>
    <row r="3763" spans="1:2">
      <c r="A3763" s="54">
        <v>44304</v>
      </c>
      <c r="B3763">
        <v>29.24</v>
      </c>
    </row>
    <row r="3764" spans="1:2">
      <c r="A3764" s="54">
        <v>44305</v>
      </c>
      <c r="B3764">
        <v>29.19</v>
      </c>
    </row>
    <row r="3765" spans="1:2">
      <c r="A3765" s="54">
        <v>44306</v>
      </c>
      <c r="B3765">
        <v>29.19</v>
      </c>
    </row>
    <row r="3766" spans="1:2">
      <c r="A3766" s="54">
        <v>44307</v>
      </c>
      <c r="B3766">
        <v>29.25</v>
      </c>
    </row>
    <row r="3767" spans="1:2">
      <c r="A3767" s="54">
        <v>44308</v>
      </c>
      <c r="B3767">
        <v>29.31</v>
      </c>
    </row>
    <row r="3768" spans="1:2">
      <c r="A3768" s="54">
        <v>44309</v>
      </c>
      <c r="B3768">
        <v>29.4</v>
      </c>
    </row>
    <row r="3769" spans="1:2">
      <c r="A3769" s="54">
        <v>44310</v>
      </c>
      <c r="B3769">
        <v>29.66</v>
      </c>
    </row>
    <row r="3770" spans="1:2">
      <c r="A3770" s="54">
        <v>44311</v>
      </c>
      <c r="B3770">
        <v>29.87</v>
      </c>
    </row>
    <row r="3771" spans="1:2">
      <c r="A3771" s="54">
        <v>44312</v>
      </c>
      <c r="B3771">
        <v>29.96</v>
      </c>
    </row>
    <row r="3772" spans="1:2">
      <c r="A3772" s="54">
        <v>44313</v>
      </c>
      <c r="B3772">
        <v>30.04</v>
      </c>
    </row>
    <row r="3773" spans="1:2">
      <c r="A3773" s="54">
        <v>44314</v>
      </c>
      <c r="B3773">
        <v>30.13</v>
      </c>
    </row>
    <row r="3774" spans="1:2">
      <c r="A3774" s="54">
        <v>44315</v>
      </c>
      <c r="B3774">
        <v>30.23</v>
      </c>
    </row>
    <row r="3775" spans="1:2">
      <c r="A3775" s="54">
        <v>44316</v>
      </c>
      <c r="B3775">
        <v>30.04</v>
      </c>
    </row>
    <row r="3776" spans="1:2">
      <c r="A3776" s="54">
        <v>44317</v>
      </c>
      <c r="B3776">
        <v>30.2</v>
      </c>
    </row>
    <row r="3777" spans="1:2">
      <c r="A3777" s="54">
        <v>44318</v>
      </c>
      <c r="B3777">
        <v>30.42</v>
      </c>
    </row>
    <row r="3778" spans="1:2">
      <c r="A3778" s="54">
        <v>44319</v>
      </c>
      <c r="B3778">
        <v>30.52</v>
      </c>
    </row>
    <row r="3779" spans="1:2">
      <c r="A3779" s="54">
        <v>44320</v>
      </c>
      <c r="B3779">
        <v>30.64</v>
      </c>
    </row>
    <row r="3780" spans="1:2">
      <c r="A3780" s="54">
        <v>44321</v>
      </c>
      <c r="B3780">
        <v>30.67</v>
      </c>
    </row>
    <row r="3781" spans="1:2">
      <c r="A3781" s="54">
        <v>44322</v>
      </c>
      <c r="B3781">
        <v>30.66</v>
      </c>
    </row>
    <row r="3782" spans="1:2">
      <c r="A3782" s="54">
        <v>44323</v>
      </c>
      <c r="B3782">
        <v>30.71</v>
      </c>
    </row>
    <row r="3783" spans="1:2">
      <c r="A3783" s="54">
        <v>44324</v>
      </c>
      <c r="B3783">
        <v>30.99</v>
      </c>
    </row>
    <row r="3784" spans="1:2">
      <c r="A3784" s="54">
        <v>44325</v>
      </c>
      <c r="B3784">
        <v>31.39</v>
      </c>
    </row>
    <row r="3785" spans="1:2">
      <c r="A3785" s="54">
        <v>44326</v>
      </c>
      <c r="B3785">
        <v>31.76</v>
      </c>
    </row>
    <row r="3786" spans="1:2">
      <c r="A3786" s="54">
        <v>44327</v>
      </c>
      <c r="B3786">
        <v>32.07</v>
      </c>
    </row>
    <row r="3787" spans="1:2">
      <c r="A3787" s="54">
        <v>44328</v>
      </c>
      <c r="B3787">
        <v>32.36</v>
      </c>
    </row>
    <row r="3788" spans="1:2">
      <c r="A3788" s="54">
        <v>44329</v>
      </c>
      <c r="B3788">
        <v>32.67</v>
      </c>
    </row>
    <row r="3789" spans="1:2">
      <c r="A3789" s="54">
        <v>44330</v>
      </c>
      <c r="B3789">
        <v>33</v>
      </c>
    </row>
    <row r="3790" spans="1:2">
      <c r="A3790" s="54">
        <v>44331</v>
      </c>
      <c r="B3790">
        <v>33.33</v>
      </c>
    </row>
    <row r="3791" spans="1:2">
      <c r="A3791" s="54">
        <v>44332</v>
      </c>
      <c r="B3791">
        <v>33.67</v>
      </c>
    </row>
    <row r="3792" spans="1:2">
      <c r="A3792" s="54">
        <v>44333</v>
      </c>
      <c r="B3792">
        <v>33.880000000000003</v>
      </c>
    </row>
    <row r="3793" spans="1:2">
      <c r="A3793" s="54">
        <v>44334</v>
      </c>
      <c r="B3793">
        <v>34.020000000000003</v>
      </c>
    </row>
    <row r="3794" spans="1:2">
      <c r="A3794" s="54">
        <v>44335</v>
      </c>
      <c r="B3794">
        <v>34.18</v>
      </c>
    </row>
    <row r="3795" spans="1:2">
      <c r="A3795" s="54">
        <v>44336</v>
      </c>
      <c r="B3795">
        <v>34.44</v>
      </c>
    </row>
    <row r="3796" spans="1:2">
      <c r="A3796" s="54">
        <v>44337</v>
      </c>
      <c r="B3796">
        <v>34.75</v>
      </c>
    </row>
    <row r="3797" spans="1:2">
      <c r="A3797" s="54">
        <v>44338</v>
      </c>
      <c r="B3797">
        <v>35.1</v>
      </c>
    </row>
    <row r="3798" spans="1:2">
      <c r="A3798" s="54">
        <v>44339</v>
      </c>
      <c r="B3798">
        <v>35.47</v>
      </c>
    </row>
    <row r="3799" spans="1:2">
      <c r="A3799" s="54">
        <v>44340</v>
      </c>
      <c r="B3799">
        <v>35.79</v>
      </c>
    </row>
    <row r="3800" spans="1:2">
      <c r="A3800" s="54">
        <v>44341</v>
      </c>
      <c r="B3800">
        <v>36.03</v>
      </c>
    </row>
    <row r="3801" spans="1:2">
      <c r="A3801" s="54">
        <v>44342</v>
      </c>
      <c r="B3801">
        <v>36.22</v>
      </c>
    </row>
    <row r="3802" spans="1:2">
      <c r="A3802" s="54">
        <v>44343</v>
      </c>
      <c r="B3802">
        <v>36.380000000000003</v>
      </c>
    </row>
    <row r="3803" spans="1:2">
      <c r="A3803" s="54">
        <v>44344</v>
      </c>
      <c r="B3803">
        <v>36.630000000000003</v>
      </c>
    </row>
    <row r="3804" spans="1:2">
      <c r="A3804" s="54">
        <v>44345</v>
      </c>
      <c r="B3804">
        <v>37.04</v>
      </c>
    </row>
    <row r="3805" spans="1:2">
      <c r="A3805" s="54">
        <v>44346</v>
      </c>
      <c r="B3805">
        <v>37.46</v>
      </c>
    </row>
    <row r="3806" spans="1:2">
      <c r="A3806" s="54">
        <v>44347</v>
      </c>
      <c r="B3806">
        <v>37.69</v>
      </c>
    </row>
    <row r="3807" spans="1:2">
      <c r="A3807" s="54">
        <v>44348</v>
      </c>
      <c r="B3807">
        <v>38.049999999999997</v>
      </c>
    </row>
    <row r="3808" spans="1:2">
      <c r="A3808" s="54">
        <v>44349</v>
      </c>
      <c r="B3808">
        <v>38.47</v>
      </c>
    </row>
    <row r="3809" spans="1:2">
      <c r="A3809" s="54">
        <v>44350</v>
      </c>
      <c r="B3809">
        <v>38.869999999999997</v>
      </c>
    </row>
    <row r="3810" spans="1:2">
      <c r="A3810" s="54">
        <v>44351</v>
      </c>
      <c r="B3810">
        <v>39.26</v>
      </c>
    </row>
    <row r="3811" spans="1:2">
      <c r="A3811" s="54">
        <v>44352</v>
      </c>
      <c r="B3811">
        <v>39.68</v>
      </c>
    </row>
    <row r="3812" spans="1:2">
      <c r="A3812" s="54">
        <v>44353</v>
      </c>
      <c r="B3812">
        <v>40.119999999999997</v>
      </c>
    </row>
    <row r="3813" spans="1:2">
      <c r="A3813" s="54">
        <v>44354</v>
      </c>
      <c r="B3813">
        <v>40.43</v>
      </c>
    </row>
    <row r="3814" spans="1:2">
      <c r="A3814" s="54">
        <v>44355</v>
      </c>
      <c r="B3814">
        <v>40.74</v>
      </c>
    </row>
    <row r="3815" spans="1:2">
      <c r="A3815" s="54">
        <v>44356</v>
      </c>
      <c r="B3815">
        <v>40.97</v>
      </c>
    </row>
    <row r="3816" spans="1:2">
      <c r="A3816" s="54">
        <v>44357</v>
      </c>
      <c r="B3816">
        <v>41.26</v>
      </c>
    </row>
    <row r="3817" spans="1:2">
      <c r="A3817" s="54">
        <v>44358</v>
      </c>
      <c r="B3817">
        <v>41.57</v>
      </c>
    </row>
    <row r="3818" spans="1:2">
      <c r="A3818" s="54">
        <v>44359</v>
      </c>
      <c r="B3818">
        <v>42</v>
      </c>
    </row>
    <row r="3819" spans="1:2">
      <c r="A3819" s="54">
        <v>44360</v>
      </c>
      <c r="B3819">
        <v>42.46</v>
      </c>
    </row>
    <row r="3820" spans="1:2">
      <c r="A3820" s="54">
        <v>44361</v>
      </c>
      <c r="B3820">
        <v>42.81</v>
      </c>
    </row>
    <row r="3821" spans="1:2">
      <c r="A3821" s="54">
        <v>44362</v>
      </c>
      <c r="B3821">
        <v>43.1</v>
      </c>
    </row>
    <row r="3822" spans="1:2">
      <c r="A3822" s="54">
        <v>44363</v>
      </c>
      <c r="B3822">
        <v>43.38</v>
      </c>
    </row>
    <row r="3823" spans="1:2">
      <c r="A3823" s="54">
        <v>44364</v>
      </c>
      <c r="B3823">
        <v>43.65</v>
      </c>
    </row>
    <row r="3824" spans="1:2">
      <c r="A3824" s="54">
        <v>44365</v>
      </c>
      <c r="B3824">
        <v>43.99</v>
      </c>
    </row>
    <row r="3825" spans="1:2">
      <c r="A3825" s="54">
        <v>44366</v>
      </c>
      <c r="B3825">
        <v>44.38</v>
      </c>
    </row>
    <row r="3826" spans="1:2">
      <c r="A3826" s="54">
        <v>44367</v>
      </c>
      <c r="B3826">
        <v>44.78</v>
      </c>
    </row>
    <row r="3827" spans="1:2">
      <c r="A3827" s="54">
        <v>44368</v>
      </c>
      <c r="B3827">
        <v>45.08</v>
      </c>
    </row>
    <row r="3828" spans="1:2">
      <c r="A3828" s="54">
        <v>44369</v>
      </c>
      <c r="B3828">
        <v>45.27</v>
      </c>
    </row>
    <row r="3829" spans="1:2">
      <c r="A3829" s="54">
        <v>44370</v>
      </c>
      <c r="B3829">
        <v>45.47</v>
      </c>
    </row>
    <row r="3830" spans="1:2">
      <c r="A3830" s="54">
        <v>44371</v>
      </c>
      <c r="B3830">
        <v>45.69</v>
      </c>
    </row>
    <row r="3831" spans="1:2">
      <c r="A3831" s="54">
        <v>44372</v>
      </c>
      <c r="B3831">
        <v>45.94</v>
      </c>
    </row>
    <row r="3832" spans="1:2">
      <c r="A3832" s="54">
        <v>44373</v>
      </c>
      <c r="B3832">
        <v>46.31</v>
      </c>
    </row>
    <row r="3833" spans="1:2">
      <c r="A3833" s="54">
        <v>44374</v>
      </c>
      <c r="B3833">
        <v>46.7</v>
      </c>
    </row>
    <row r="3834" spans="1:2">
      <c r="A3834" s="54">
        <v>44375</v>
      </c>
      <c r="B3834">
        <v>47</v>
      </c>
    </row>
    <row r="3835" spans="1:2">
      <c r="A3835" s="54">
        <v>44376</v>
      </c>
      <c r="B3835">
        <v>47.28</v>
      </c>
    </row>
    <row r="3836" spans="1:2">
      <c r="A3836" s="54">
        <v>44377</v>
      </c>
      <c r="B3836">
        <v>47.55</v>
      </c>
    </row>
    <row r="3837" spans="1:2">
      <c r="A3837" s="54">
        <v>44378</v>
      </c>
      <c r="B3837">
        <v>47.84</v>
      </c>
    </row>
    <row r="3838" spans="1:2">
      <c r="A3838" s="54">
        <v>44379</v>
      </c>
      <c r="B3838">
        <v>48.1</v>
      </c>
    </row>
    <row r="3839" spans="1:2">
      <c r="A3839" s="54">
        <v>44380</v>
      </c>
      <c r="B3839">
        <v>48.52</v>
      </c>
    </row>
    <row r="3840" spans="1:2">
      <c r="A3840" s="54">
        <v>44381</v>
      </c>
      <c r="B3840">
        <v>48.96</v>
      </c>
    </row>
    <row r="3841" spans="1:2">
      <c r="A3841" s="54">
        <v>44382</v>
      </c>
      <c r="B3841">
        <v>49.33</v>
      </c>
    </row>
    <row r="3842" spans="1:2">
      <c r="A3842" s="54">
        <v>44383</v>
      </c>
      <c r="B3842">
        <v>49.6</v>
      </c>
    </row>
    <row r="3843" spans="1:2">
      <c r="A3843" s="54">
        <v>44384</v>
      </c>
      <c r="B3843">
        <v>49.82</v>
      </c>
    </row>
    <row r="3844" spans="1:2">
      <c r="A3844" s="54">
        <v>44385</v>
      </c>
      <c r="B3844">
        <v>50.04</v>
      </c>
    </row>
    <row r="3845" spans="1:2">
      <c r="A3845" s="54">
        <v>44386</v>
      </c>
      <c r="B3845">
        <v>50.33</v>
      </c>
    </row>
    <row r="3846" spans="1:2">
      <c r="A3846" s="54">
        <v>44387</v>
      </c>
      <c r="B3846">
        <v>50.74</v>
      </c>
    </row>
    <row r="3847" spans="1:2">
      <c r="A3847" s="54">
        <v>44388</v>
      </c>
      <c r="B3847">
        <v>51.16</v>
      </c>
    </row>
    <row r="3848" spans="1:2">
      <c r="A3848" s="54">
        <v>44389</v>
      </c>
      <c r="B3848">
        <v>51.45</v>
      </c>
    </row>
    <row r="3849" spans="1:2">
      <c r="A3849" s="54">
        <v>44390</v>
      </c>
      <c r="B3849">
        <v>51.61</v>
      </c>
    </row>
    <row r="3850" spans="1:2">
      <c r="A3850" s="54">
        <v>44391</v>
      </c>
      <c r="B3850">
        <v>51.78</v>
      </c>
    </row>
    <row r="3851" spans="1:2">
      <c r="A3851" s="54">
        <v>44392</v>
      </c>
      <c r="B3851">
        <v>51.98</v>
      </c>
    </row>
    <row r="3852" spans="1:2">
      <c r="A3852" s="54">
        <v>44393</v>
      </c>
      <c r="B3852">
        <v>52.27</v>
      </c>
    </row>
    <row r="3853" spans="1:2">
      <c r="A3853" s="54">
        <v>44394</v>
      </c>
      <c r="B3853">
        <v>52.56</v>
      </c>
    </row>
    <row r="3854" spans="1:2">
      <c r="A3854" s="54">
        <v>44395</v>
      </c>
      <c r="B3854">
        <v>52.87</v>
      </c>
    </row>
    <row r="3855" spans="1:2">
      <c r="A3855" s="54">
        <v>44396</v>
      </c>
      <c r="B3855">
        <v>53.09</v>
      </c>
    </row>
    <row r="3856" spans="1:2">
      <c r="A3856" s="54">
        <v>44397</v>
      </c>
      <c r="B3856">
        <v>53.27</v>
      </c>
    </row>
    <row r="3857" spans="1:2">
      <c r="A3857" s="54">
        <v>44398</v>
      </c>
      <c r="B3857">
        <v>53.45</v>
      </c>
    </row>
    <row r="3858" spans="1:2">
      <c r="A3858" s="54">
        <v>44399</v>
      </c>
      <c r="B3858">
        <v>53.62</v>
      </c>
    </row>
    <row r="3859" spans="1:2">
      <c r="A3859" s="54">
        <v>44400</v>
      </c>
      <c r="B3859">
        <v>53.96</v>
      </c>
    </row>
    <row r="3860" spans="1:2">
      <c r="A3860" s="54">
        <v>44401</v>
      </c>
      <c r="B3860">
        <v>54.37</v>
      </c>
    </row>
    <row r="3861" spans="1:2">
      <c r="A3861" s="54">
        <v>44402</v>
      </c>
      <c r="B3861">
        <v>54.79</v>
      </c>
    </row>
    <row r="3862" spans="1:2">
      <c r="A3862" s="54">
        <v>44403</v>
      </c>
      <c r="B3862">
        <v>55.11</v>
      </c>
    </row>
    <row r="3863" spans="1:2">
      <c r="A3863" s="54">
        <v>44404</v>
      </c>
      <c r="B3863">
        <v>55.44</v>
      </c>
    </row>
    <row r="3864" spans="1:2">
      <c r="A3864" s="54">
        <v>44405</v>
      </c>
      <c r="B3864">
        <v>55.79</v>
      </c>
    </row>
    <row r="3865" spans="1:2">
      <c r="A3865" s="54">
        <v>44406</v>
      </c>
      <c r="B3865">
        <v>56.23</v>
      </c>
    </row>
    <row r="3866" spans="1:2">
      <c r="A3866" s="54">
        <v>44407</v>
      </c>
      <c r="B3866">
        <v>56.57</v>
      </c>
    </row>
    <row r="3867" spans="1:2">
      <c r="A3867" s="54">
        <v>44408</v>
      </c>
      <c r="B3867">
        <v>56.96</v>
      </c>
    </row>
    <row r="3868" spans="1:2">
      <c r="A3868" s="54">
        <v>44409</v>
      </c>
      <c r="B3868">
        <v>57.4</v>
      </c>
    </row>
    <row r="3869" spans="1:2">
      <c r="A3869" s="54">
        <v>44410</v>
      </c>
      <c r="B3869">
        <v>57.76</v>
      </c>
    </row>
    <row r="3870" spans="1:2">
      <c r="A3870" s="54">
        <v>44411</v>
      </c>
      <c r="B3870">
        <v>58.06</v>
      </c>
    </row>
    <row r="3871" spans="1:2">
      <c r="A3871" s="54">
        <v>44412</v>
      </c>
      <c r="B3871">
        <v>58.36</v>
      </c>
    </row>
    <row r="3872" spans="1:2">
      <c r="A3872" s="54">
        <v>44413</v>
      </c>
      <c r="B3872">
        <v>58.66</v>
      </c>
    </row>
    <row r="3873" spans="1:2">
      <c r="A3873" s="54">
        <v>44414</v>
      </c>
      <c r="B3873">
        <v>59.03</v>
      </c>
    </row>
    <row r="3874" spans="1:2">
      <c r="A3874" s="54">
        <v>44415</v>
      </c>
      <c r="B3874">
        <v>59.42</v>
      </c>
    </row>
    <row r="3875" spans="1:2">
      <c r="A3875" s="54">
        <v>44416</v>
      </c>
      <c r="B3875">
        <v>59.81</v>
      </c>
    </row>
    <row r="3876" spans="1:2">
      <c r="A3876" s="54">
        <v>44417</v>
      </c>
      <c r="B3876">
        <v>60.12</v>
      </c>
    </row>
    <row r="3877" spans="1:2">
      <c r="A3877" s="54">
        <v>44418</v>
      </c>
      <c r="B3877">
        <v>60.45</v>
      </c>
    </row>
    <row r="3878" spans="1:2">
      <c r="A3878" s="54">
        <v>44419</v>
      </c>
      <c r="B3878">
        <v>60.73</v>
      </c>
    </row>
    <row r="3879" spans="1:2">
      <c r="A3879" s="54">
        <v>44420</v>
      </c>
      <c r="B3879">
        <v>61.03</v>
      </c>
    </row>
    <row r="3880" spans="1:2">
      <c r="A3880" s="54">
        <v>44421</v>
      </c>
      <c r="B3880">
        <v>61.37</v>
      </c>
    </row>
    <row r="3881" spans="1:2">
      <c r="A3881" s="54">
        <v>44422</v>
      </c>
      <c r="B3881">
        <v>61.71</v>
      </c>
    </row>
    <row r="3882" spans="1:2">
      <c r="A3882" s="54">
        <v>44423</v>
      </c>
      <c r="B3882">
        <v>62.16</v>
      </c>
    </row>
    <row r="3883" spans="1:2">
      <c r="A3883" s="54">
        <v>44424</v>
      </c>
      <c r="B3883">
        <v>62.5</v>
      </c>
    </row>
    <row r="3884" spans="1:2">
      <c r="A3884" s="54">
        <v>44425</v>
      </c>
      <c r="B3884">
        <v>62.79</v>
      </c>
    </row>
    <row r="3885" spans="1:2">
      <c r="A3885" s="54">
        <v>44426</v>
      </c>
      <c r="B3885">
        <v>63.1</v>
      </c>
    </row>
    <row r="3886" spans="1:2">
      <c r="A3886" s="54">
        <v>44427</v>
      </c>
      <c r="B3886">
        <v>63.41</v>
      </c>
    </row>
    <row r="3887" spans="1:2">
      <c r="A3887" s="54">
        <v>44428</v>
      </c>
      <c r="B3887">
        <v>63.75</v>
      </c>
    </row>
    <row r="3888" spans="1:2">
      <c r="A3888" s="54">
        <v>44429</v>
      </c>
      <c r="B3888">
        <v>64.12</v>
      </c>
    </row>
    <row r="3889" spans="1:2">
      <c r="A3889" s="54">
        <v>44430</v>
      </c>
      <c r="B3889">
        <v>64.489999999999995</v>
      </c>
    </row>
    <row r="3890" spans="1:2">
      <c r="A3890" s="54">
        <v>44431</v>
      </c>
      <c r="B3890">
        <v>64.819999999999993</v>
      </c>
    </row>
    <row r="3891" spans="1:2">
      <c r="A3891" s="54">
        <v>44432</v>
      </c>
      <c r="B3891">
        <v>65.16</v>
      </c>
    </row>
    <row r="3892" spans="1:2">
      <c r="A3892" s="54">
        <v>44433</v>
      </c>
      <c r="B3892">
        <v>65.47</v>
      </c>
    </row>
    <row r="3893" spans="1:2">
      <c r="A3893" s="54">
        <v>44434</v>
      </c>
      <c r="B3893">
        <v>65.790000000000006</v>
      </c>
    </row>
    <row r="3894" spans="1:2">
      <c r="A3894" s="54">
        <v>44435</v>
      </c>
      <c r="B3894">
        <v>66.14</v>
      </c>
    </row>
    <row r="3895" spans="1:2">
      <c r="A3895" s="54">
        <v>44436</v>
      </c>
      <c r="B3895">
        <v>66.52</v>
      </c>
    </row>
    <row r="3896" spans="1:2">
      <c r="A3896" s="54">
        <v>44437</v>
      </c>
      <c r="B3896">
        <v>66.91</v>
      </c>
    </row>
    <row r="3897" spans="1:2">
      <c r="A3897" s="54">
        <v>44438</v>
      </c>
      <c r="B3897">
        <v>67.22</v>
      </c>
    </row>
    <row r="3898" spans="1:2">
      <c r="A3898" s="54">
        <v>44439</v>
      </c>
      <c r="B3898">
        <v>67.41</v>
      </c>
    </row>
    <row r="3899" spans="1:2">
      <c r="A3899" s="54">
        <v>44440</v>
      </c>
      <c r="B3899">
        <v>67.84</v>
      </c>
    </row>
    <row r="3900" spans="1:2">
      <c r="A3900" s="54">
        <v>44441</v>
      </c>
      <c r="B3900">
        <v>68.05</v>
      </c>
    </row>
    <row r="3901" spans="1:2">
      <c r="A3901" s="54">
        <v>44442</v>
      </c>
      <c r="B3901">
        <v>68.28</v>
      </c>
    </row>
    <row r="3902" spans="1:2">
      <c r="A3902" s="54">
        <v>44443</v>
      </c>
      <c r="B3902">
        <v>68.569999999999993</v>
      </c>
    </row>
    <row r="3903" spans="1:2">
      <c r="A3903" s="54">
        <v>44444</v>
      </c>
      <c r="B3903">
        <v>68.91</v>
      </c>
    </row>
    <row r="3904" spans="1:2">
      <c r="A3904" s="54">
        <v>44445</v>
      </c>
      <c r="B3904">
        <v>69.13</v>
      </c>
    </row>
    <row r="3905" spans="1:2">
      <c r="A3905" s="54">
        <v>44446</v>
      </c>
      <c r="B3905">
        <v>69.31</v>
      </c>
    </row>
    <row r="3906" spans="1:2">
      <c r="A3906" s="54">
        <v>44447</v>
      </c>
      <c r="B3906">
        <v>69.52</v>
      </c>
    </row>
    <row r="3907" spans="1:2">
      <c r="A3907" s="54">
        <v>44448</v>
      </c>
      <c r="B3907">
        <v>69.73</v>
      </c>
    </row>
    <row r="3908" spans="1:2">
      <c r="A3908" s="54">
        <v>44449</v>
      </c>
      <c r="B3908">
        <v>69.94</v>
      </c>
    </row>
    <row r="3909" spans="1:2">
      <c r="A3909" s="54">
        <v>44450</v>
      </c>
      <c r="B3909">
        <v>70.23</v>
      </c>
    </row>
    <row r="3910" spans="1:2">
      <c r="A3910" s="54">
        <v>44451</v>
      </c>
      <c r="B3910">
        <v>70.52</v>
      </c>
    </row>
    <row r="3911" spans="1:2">
      <c r="A3911" s="54">
        <v>44452</v>
      </c>
      <c r="B3911">
        <v>70.69</v>
      </c>
    </row>
    <row r="3912" spans="1:2">
      <c r="A3912" s="54">
        <v>44453</v>
      </c>
      <c r="B3912">
        <v>70.83</v>
      </c>
    </row>
    <row r="3913" spans="1:2">
      <c r="A3913" s="54">
        <v>44454</v>
      </c>
      <c r="B3913">
        <v>70.94</v>
      </c>
    </row>
    <row r="3914" spans="1:2">
      <c r="A3914" s="54">
        <v>44455</v>
      </c>
      <c r="B3914">
        <v>71.06</v>
      </c>
    </row>
    <row r="3915" spans="1:2">
      <c r="A3915" s="54">
        <v>44456</v>
      </c>
      <c r="B3915">
        <v>71.27</v>
      </c>
    </row>
    <row r="3916" spans="1:2">
      <c r="A3916" s="54">
        <v>44457</v>
      </c>
      <c r="B3916">
        <v>71.56</v>
      </c>
    </row>
    <row r="3917" spans="1:2">
      <c r="A3917" s="54">
        <v>44458</v>
      </c>
      <c r="B3917">
        <v>71.86</v>
      </c>
    </row>
    <row r="3918" spans="1:2">
      <c r="A3918" s="54">
        <v>44459</v>
      </c>
      <c r="B3918">
        <v>72.05</v>
      </c>
    </row>
    <row r="3919" spans="1:2">
      <c r="A3919" s="54">
        <v>44460</v>
      </c>
      <c r="B3919">
        <v>72.209999999999994</v>
      </c>
    </row>
    <row r="3920" spans="1:2">
      <c r="A3920" s="54">
        <v>44461</v>
      </c>
      <c r="B3920">
        <v>72.36</v>
      </c>
    </row>
    <row r="3921" spans="1:2">
      <c r="A3921" s="54">
        <v>44462</v>
      </c>
      <c r="B3921">
        <v>72.569999999999993</v>
      </c>
    </row>
    <row r="3922" spans="1:2">
      <c r="A3922" s="54">
        <v>44463</v>
      </c>
      <c r="B3922">
        <v>72.819999999999993</v>
      </c>
    </row>
    <row r="3923" spans="1:2">
      <c r="A3923" s="54">
        <v>44464</v>
      </c>
      <c r="B3923">
        <v>73.42</v>
      </c>
    </row>
    <row r="3924" spans="1:2">
      <c r="A3924" s="54">
        <v>44465</v>
      </c>
      <c r="B3924">
        <v>73.81</v>
      </c>
    </row>
    <row r="3925" spans="1:2">
      <c r="A3925" s="54">
        <v>44466</v>
      </c>
      <c r="B3925">
        <v>74.069999999999993</v>
      </c>
    </row>
    <row r="3926" spans="1:2">
      <c r="A3926" s="54">
        <v>44467</v>
      </c>
      <c r="B3926">
        <v>74.28</v>
      </c>
    </row>
    <row r="3927" spans="1:2">
      <c r="A3927" s="54">
        <v>44468</v>
      </c>
      <c r="B3927">
        <v>74.52</v>
      </c>
    </row>
    <row r="3928" spans="1:2">
      <c r="A3928" s="54">
        <v>44469</v>
      </c>
      <c r="B3928">
        <v>74.709999999999994</v>
      </c>
    </row>
    <row r="3929" spans="1:2">
      <c r="A3929" s="54">
        <v>44470</v>
      </c>
      <c r="B3929">
        <v>74.930000000000007</v>
      </c>
    </row>
    <row r="3930" spans="1:2">
      <c r="A3930" s="54">
        <v>44471</v>
      </c>
      <c r="B3930">
        <v>75.16</v>
      </c>
    </row>
    <row r="3931" spans="1:2">
      <c r="A3931" s="54">
        <v>44472</v>
      </c>
      <c r="B3931">
        <v>75.47</v>
      </c>
    </row>
    <row r="3932" spans="1:2">
      <c r="A3932" s="54">
        <v>44473</v>
      </c>
      <c r="B3932">
        <v>75.64</v>
      </c>
    </row>
    <row r="3933" spans="1:2">
      <c r="A3933" s="54">
        <v>44474</v>
      </c>
      <c r="B3933">
        <v>75.849999999999994</v>
      </c>
    </row>
    <row r="3934" spans="1:2">
      <c r="A3934" s="54">
        <v>44475</v>
      </c>
      <c r="B3934">
        <v>75.959999999999994</v>
      </c>
    </row>
    <row r="3935" spans="1:2">
      <c r="A3935" s="54">
        <v>44476</v>
      </c>
      <c r="B3935">
        <v>76.010000000000005</v>
      </c>
    </row>
    <row r="3936" spans="1:2">
      <c r="A3936" s="54">
        <v>44477</v>
      </c>
      <c r="B3936">
        <v>76.12</v>
      </c>
    </row>
    <row r="3937" spans="1:2">
      <c r="A3937" s="54">
        <v>44478</v>
      </c>
      <c r="B3937">
        <v>76.33</v>
      </c>
    </row>
    <row r="3938" spans="1:2">
      <c r="A3938" s="54">
        <v>44479</v>
      </c>
      <c r="B3938">
        <v>76.95</v>
      </c>
    </row>
    <row r="3939" spans="1:2">
      <c r="A3939" s="54">
        <v>44480</v>
      </c>
      <c r="B3939">
        <v>76.95</v>
      </c>
    </row>
    <row r="3940" spans="1:2">
      <c r="A3940" s="54">
        <v>44481</v>
      </c>
      <c r="B3940">
        <v>77</v>
      </c>
    </row>
    <row r="3941" spans="1:2">
      <c r="A3941" s="54">
        <v>44482</v>
      </c>
      <c r="B3941">
        <v>76.930000000000007</v>
      </c>
    </row>
    <row r="3942" spans="1:2">
      <c r="A3942" s="54">
        <v>44483</v>
      </c>
      <c r="B3942">
        <v>76.92</v>
      </c>
    </row>
    <row r="3943" spans="1:2">
      <c r="A3943" s="54">
        <v>44484</v>
      </c>
      <c r="B3943">
        <v>76.92</v>
      </c>
    </row>
    <row r="3944" spans="1:2">
      <c r="A3944" s="54">
        <v>44485</v>
      </c>
      <c r="B3944">
        <v>77</v>
      </c>
    </row>
    <row r="3945" spans="1:2">
      <c r="A3945" s="54">
        <v>44486</v>
      </c>
      <c r="B3945">
        <v>77.09</v>
      </c>
    </row>
    <row r="3946" spans="1:2">
      <c r="A3946" s="54">
        <v>44487</v>
      </c>
      <c r="B3946">
        <v>77.09</v>
      </c>
    </row>
    <row r="3947" spans="1:2">
      <c r="A3947" s="54">
        <v>44488</v>
      </c>
      <c r="B3947">
        <v>77.14</v>
      </c>
    </row>
    <row r="3948" spans="1:2">
      <c r="A3948" s="54">
        <v>44489</v>
      </c>
      <c r="B3948">
        <v>77.260000000000005</v>
      </c>
    </row>
    <row r="3949" spans="1:2">
      <c r="A3949" s="54">
        <v>44490</v>
      </c>
      <c r="B3949">
        <v>77.28</v>
      </c>
    </row>
    <row r="3950" spans="1:2">
      <c r="A3950" s="54">
        <v>44491</v>
      </c>
      <c r="B3950">
        <v>77.209999999999994</v>
      </c>
    </row>
    <row r="3951" spans="1:2">
      <c r="A3951" s="54">
        <v>44492</v>
      </c>
      <c r="B3951">
        <v>77.19</v>
      </c>
    </row>
    <row r="3952" spans="1:2">
      <c r="A3952" s="54">
        <v>44493</v>
      </c>
      <c r="B3952">
        <v>77.209999999999994</v>
      </c>
    </row>
    <row r="3953" spans="1:2">
      <c r="A3953" s="54">
        <v>44494</v>
      </c>
      <c r="B3953">
        <v>77.09</v>
      </c>
    </row>
    <row r="3954" spans="1:2">
      <c r="A3954" s="54">
        <v>44495</v>
      </c>
      <c r="B3954">
        <v>77</v>
      </c>
    </row>
    <row r="3955" spans="1:2">
      <c r="A3955" s="54">
        <v>44496</v>
      </c>
      <c r="B3955">
        <v>77.03</v>
      </c>
    </row>
    <row r="3956" spans="1:2">
      <c r="A3956" s="54">
        <v>44497</v>
      </c>
      <c r="B3956">
        <v>76.989999999999995</v>
      </c>
    </row>
    <row r="3957" spans="1:2">
      <c r="A3957" s="54">
        <v>44498</v>
      </c>
      <c r="B3957">
        <v>76.97</v>
      </c>
    </row>
    <row r="3958" spans="1:2">
      <c r="A3958" s="54">
        <v>44499</v>
      </c>
      <c r="B3958">
        <v>76.959999999999994</v>
      </c>
    </row>
    <row r="3959" spans="1:2">
      <c r="A3959" s="54">
        <v>44500</v>
      </c>
      <c r="B3959">
        <v>77.069999999999993</v>
      </c>
    </row>
    <row r="3960" spans="1:2">
      <c r="A3960" s="54">
        <v>44501</v>
      </c>
      <c r="B3960">
        <v>77.069999999999993</v>
      </c>
    </row>
    <row r="3961" spans="1:2">
      <c r="A3961" s="54">
        <v>44502</v>
      </c>
      <c r="B3961">
        <v>76.819999999999993</v>
      </c>
    </row>
    <row r="3962" spans="1:2">
      <c r="A3962" s="54">
        <v>44503</v>
      </c>
      <c r="B3962">
        <v>76.5</v>
      </c>
    </row>
    <row r="3963" spans="1:2">
      <c r="A3963" s="54">
        <v>44504</v>
      </c>
      <c r="B3963">
        <v>76.239999999999995</v>
      </c>
    </row>
    <row r="3964" spans="1:2">
      <c r="A3964" s="54">
        <v>44505</v>
      </c>
      <c r="B3964">
        <v>76</v>
      </c>
    </row>
    <row r="3965" spans="1:2">
      <c r="A3965" s="54">
        <v>44506</v>
      </c>
      <c r="B3965">
        <v>75.91</v>
      </c>
    </row>
    <row r="3966" spans="1:2">
      <c r="A3966" s="54">
        <v>44507</v>
      </c>
      <c r="B3966">
        <v>75.849999999999994</v>
      </c>
    </row>
    <row r="3967" spans="1:2">
      <c r="A3967" s="54">
        <v>44508</v>
      </c>
      <c r="B3967">
        <v>75.569999999999993</v>
      </c>
    </row>
    <row r="3968" spans="1:2">
      <c r="A3968" s="54">
        <v>44509</v>
      </c>
      <c r="B3968">
        <v>75.28</v>
      </c>
    </row>
    <row r="3969" spans="1:2">
      <c r="A3969" s="54">
        <v>44510</v>
      </c>
      <c r="B3969">
        <v>74.989999999999995</v>
      </c>
    </row>
    <row r="3970" spans="1:2">
      <c r="A3970" s="54">
        <v>44511</v>
      </c>
      <c r="B3970">
        <v>74.69</v>
      </c>
    </row>
    <row r="3971" spans="1:2">
      <c r="A3971" s="54">
        <v>44512</v>
      </c>
      <c r="B3971">
        <v>74.37</v>
      </c>
    </row>
    <row r="3972" spans="1:2">
      <c r="A3972" s="54">
        <v>44513</v>
      </c>
      <c r="B3972">
        <v>74.19</v>
      </c>
    </row>
    <row r="3973" spans="1:2">
      <c r="A3973" s="54">
        <v>44514</v>
      </c>
      <c r="B3973">
        <v>74.08</v>
      </c>
    </row>
    <row r="3974" spans="1:2">
      <c r="A3974" s="54">
        <v>44515</v>
      </c>
      <c r="B3974">
        <v>73.760000000000005</v>
      </c>
    </row>
    <row r="3975" spans="1:2">
      <c r="A3975" s="54">
        <v>44516</v>
      </c>
      <c r="B3975">
        <v>73.39</v>
      </c>
    </row>
    <row r="3976" spans="1:2">
      <c r="A3976" s="54">
        <v>44517</v>
      </c>
      <c r="B3976">
        <v>73.06</v>
      </c>
    </row>
    <row r="3977" spans="1:2">
      <c r="A3977" s="54">
        <v>44518</v>
      </c>
      <c r="B3977">
        <v>72.77</v>
      </c>
    </row>
    <row r="3978" spans="1:2">
      <c r="A3978" s="54">
        <v>44519</v>
      </c>
      <c r="B3978">
        <v>72.569999999999993</v>
      </c>
    </row>
    <row r="3979" spans="1:2">
      <c r="A3979" s="54">
        <v>44520</v>
      </c>
      <c r="B3979">
        <v>72.42</v>
      </c>
    </row>
    <row r="3980" spans="1:2">
      <c r="A3980" s="54">
        <v>44521</v>
      </c>
      <c r="B3980">
        <v>72.23</v>
      </c>
    </row>
    <row r="3981" spans="1:2">
      <c r="A3981" s="54">
        <v>44522</v>
      </c>
      <c r="B3981">
        <v>71.819999999999993</v>
      </c>
    </row>
    <row r="3982" spans="1:2">
      <c r="A3982" s="54">
        <v>44523</v>
      </c>
      <c r="B3982">
        <v>71.349999999999994</v>
      </c>
    </row>
    <row r="3983" spans="1:2">
      <c r="A3983" s="54">
        <v>44524</v>
      </c>
      <c r="B3983">
        <v>70.8</v>
      </c>
    </row>
    <row r="3984" spans="1:2">
      <c r="A3984" s="54">
        <v>44525</v>
      </c>
      <c r="B3984">
        <v>70.27</v>
      </c>
    </row>
    <row r="3985" spans="1:2">
      <c r="A3985" s="54">
        <v>44526</v>
      </c>
      <c r="B3985">
        <v>69.760000000000005</v>
      </c>
    </row>
    <row r="3986" spans="1:2">
      <c r="A3986" s="54">
        <v>44527</v>
      </c>
      <c r="B3986">
        <v>69.34</v>
      </c>
    </row>
    <row r="3987" spans="1:2">
      <c r="A3987" s="54">
        <v>44528</v>
      </c>
      <c r="B3987">
        <v>68.91</v>
      </c>
    </row>
    <row r="3988" spans="1:2">
      <c r="A3988" s="54">
        <v>44529</v>
      </c>
      <c r="B3988">
        <v>68.33</v>
      </c>
    </row>
    <row r="3989" spans="1:2">
      <c r="A3989" s="54">
        <v>44530</v>
      </c>
      <c r="B3989">
        <v>67.77</v>
      </c>
    </row>
    <row r="3990" spans="1:2">
      <c r="A3990" s="54">
        <v>44531</v>
      </c>
      <c r="B3990">
        <v>67.209999999999994</v>
      </c>
    </row>
    <row r="3991" spans="1:2">
      <c r="A3991" s="54">
        <v>44532</v>
      </c>
      <c r="B3991">
        <v>66.62</v>
      </c>
    </row>
    <row r="3992" spans="1:2">
      <c r="A3992" s="54">
        <v>44533</v>
      </c>
      <c r="B3992">
        <v>66.05</v>
      </c>
    </row>
    <row r="3993" spans="1:2">
      <c r="A3993" s="54">
        <v>44534</v>
      </c>
      <c r="B3993">
        <v>65.59</v>
      </c>
    </row>
    <row r="3994" spans="1:2">
      <c r="A3994" s="54">
        <v>44535</v>
      </c>
      <c r="B3994">
        <v>65.14</v>
      </c>
    </row>
    <row r="3995" spans="1:2">
      <c r="A3995" s="54">
        <v>44536</v>
      </c>
      <c r="B3995">
        <v>64.510000000000005</v>
      </c>
    </row>
    <row r="3996" spans="1:2">
      <c r="A3996" s="54">
        <v>44537</v>
      </c>
      <c r="B3996">
        <v>63.9</v>
      </c>
    </row>
    <row r="3997" spans="1:2">
      <c r="A3997" s="54">
        <v>44538</v>
      </c>
      <c r="B3997">
        <v>63.3</v>
      </c>
    </row>
    <row r="3998" spans="1:2">
      <c r="A3998" s="54">
        <v>44539</v>
      </c>
      <c r="B3998">
        <v>62.65</v>
      </c>
    </row>
    <row r="3999" spans="1:2">
      <c r="A3999" s="54">
        <v>44540</v>
      </c>
      <c r="B3999">
        <v>62.05</v>
      </c>
    </row>
    <row r="4000" spans="1:2">
      <c r="A4000" s="54">
        <v>44541</v>
      </c>
      <c r="B4000">
        <v>61.56</v>
      </c>
    </row>
    <row r="4001" spans="1:2">
      <c r="A4001" s="54">
        <v>44542</v>
      </c>
      <c r="B4001">
        <v>61.17</v>
      </c>
    </row>
    <row r="4002" spans="1:2">
      <c r="A4002" s="54">
        <v>44543</v>
      </c>
      <c r="B4002">
        <v>60.63</v>
      </c>
    </row>
    <row r="4003" spans="1:2">
      <c r="A4003" s="54">
        <v>44544</v>
      </c>
      <c r="B4003">
        <v>60.14</v>
      </c>
    </row>
    <row r="4004" spans="1:2">
      <c r="A4004" s="54">
        <v>44545</v>
      </c>
      <c r="B4004">
        <v>59.66</v>
      </c>
    </row>
    <row r="4005" spans="1:2">
      <c r="A4005" s="54">
        <v>44546</v>
      </c>
      <c r="B4005">
        <v>59.18</v>
      </c>
    </row>
    <row r="4006" spans="1:2">
      <c r="A4006" s="54">
        <v>44547</v>
      </c>
      <c r="B4006">
        <v>58.7</v>
      </c>
    </row>
    <row r="4007" spans="1:2">
      <c r="A4007" s="54">
        <v>44548</v>
      </c>
      <c r="B4007">
        <v>58.3</v>
      </c>
    </row>
    <row r="4008" spans="1:2">
      <c r="A4008" s="54">
        <v>44549</v>
      </c>
      <c r="B4008">
        <v>57.87</v>
      </c>
    </row>
    <row r="4009" spans="1:2">
      <c r="A4009" s="54">
        <v>44550</v>
      </c>
      <c r="B4009">
        <v>57.18</v>
      </c>
    </row>
    <row r="4010" spans="1:2">
      <c r="A4010" s="54">
        <v>44551</v>
      </c>
      <c r="B4010">
        <v>56.42</v>
      </c>
    </row>
    <row r="4011" spans="1:2">
      <c r="A4011" s="54">
        <v>44552</v>
      </c>
      <c r="B4011">
        <v>55.64</v>
      </c>
    </row>
    <row r="4012" spans="1:2">
      <c r="A4012" s="54">
        <v>44553</v>
      </c>
      <c r="B4012">
        <v>55.03</v>
      </c>
    </row>
    <row r="4013" spans="1:2">
      <c r="A4013" s="54">
        <v>44554</v>
      </c>
      <c r="B4013">
        <v>54.68</v>
      </c>
    </row>
    <row r="4014" spans="1:2">
      <c r="A4014" s="54">
        <v>44555</v>
      </c>
      <c r="B4014">
        <v>54.42</v>
      </c>
    </row>
    <row r="4015" spans="1:2">
      <c r="A4015" s="54">
        <v>44556</v>
      </c>
      <c r="B4015">
        <v>54.08</v>
      </c>
    </row>
    <row r="4016" spans="1:2">
      <c r="A4016" s="54">
        <v>44557</v>
      </c>
      <c r="B4016">
        <v>53.78</v>
      </c>
    </row>
    <row r="4017" spans="1:2">
      <c r="A4017" s="54">
        <v>44558</v>
      </c>
      <c r="B4017">
        <v>53.54</v>
      </c>
    </row>
    <row r="4018" spans="1:2">
      <c r="A4018" s="54">
        <v>44559</v>
      </c>
      <c r="B4018">
        <v>53.44</v>
      </c>
    </row>
    <row r="4019" spans="1:2">
      <c r="A4019" s="54">
        <v>44560</v>
      </c>
      <c r="B4019">
        <v>53.41</v>
      </c>
    </row>
    <row r="4020" spans="1:2">
      <c r="A4020" s="54">
        <v>44561</v>
      </c>
      <c r="B4020">
        <v>53.54</v>
      </c>
    </row>
    <row r="4021" spans="1:2">
      <c r="A4021" s="54">
        <v>44562</v>
      </c>
      <c r="B4021">
        <v>53.76</v>
      </c>
    </row>
    <row r="4022" spans="1:2">
      <c r="A4022" s="54">
        <v>44563</v>
      </c>
      <c r="B4022">
        <v>53.76</v>
      </c>
    </row>
    <row r="4023" spans="1:2">
      <c r="A4023" s="54">
        <v>44564</v>
      </c>
      <c r="B4023">
        <v>53.61</v>
      </c>
    </row>
    <row r="4024" spans="1:2">
      <c r="A4024" s="54">
        <v>44565</v>
      </c>
      <c r="B4024">
        <v>53.36</v>
      </c>
    </row>
    <row r="4025" spans="1:2">
      <c r="A4025" s="54">
        <v>44566</v>
      </c>
      <c r="B4025">
        <v>52.99</v>
      </c>
    </row>
    <row r="4026" spans="1:2">
      <c r="A4026" s="54">
        <v>44567</v>
      </c>
      <c r="B4026">
        <v>52.6</v>
      </c>
    </row>
    <row r="4027" spans="1:2">
      <c r="A4027" s="54">
        <v>44568</v>
      </c>
      <c r="B4027">
        <v>52.08</v>
      </c>
    </row>
    <row r="4028" spans="1:2">
      <c r="A4028" s="54">
        <v>44569</v>
      </c>
      <c r="B4028">
        <v>51.65</v>
      </c>
    </row>
    <row r="4029" spans="1:2">
      <c r="A4029" s="54">
        <v>44570</v>
      </c>
      <c r="B4029">
        <v>51.22</v>
      </c>
    </row>
    <row r="4030" spans="1:2">
      <c r="A4030" s="54">
        <v>44571</v>
      </c>
      <c r="B4030">
        <v>50.49</v>
      </c>
    </row>
    <row r="4031" spans="1:2">
      <c r="A4031" s="54">
        <v>44572</v>
      </c>
      <c r="B4031">
        <v>49.76</v>
      </c>
    </row>
    <row r="4032" spans="1:2">
      <c r="A4032" s="54">
        <v>44573</v>
      </c>
      <c r="B4032">
        <v>50.17</v>
      </c>
    </row>
    <row r="4033" spans="1:2">
      <c r="A4033" s="54">
        <v>44574</v>
      </c>
      <c r="B4033">
        <v>48.32</v>
      </c>
    </row>
    <row r="4034" spans="1:2">
      <c r="A4034" s="54">
        <v>44575</v>
      </c>
      <c r="B4034">
        <v>47.61</v>
      </c>
    </row>
    <row r="4035" spans="1:2">
      <c r="A4035" s="54">
        <v>44576</v>
      </c>
      <c r="B4035">
        <v>47.06</v>
      </c>
    </row>
    <row r="4036" spans="1:2">
      <c r="A4036" s="54">
        <v>44577</v>
      </c>
      <c r="B4036">
        <v>46.56</v>
      </c>
    </row>
    <row r="4037" spans="1:2">
      <c r="A4037" s="54">
        <v>44578</v>
      </c>
      <c r="B4037">
        <v>45.93</v>
      </c>
    </row>
    <row r="4038" spans="1:2">
      <c r="A4038" s="54">
        <v>44579</v>
      </c>
      <c r="B4038">
        <v>45.23</v>
      </c>
    </row>
    <row r="4039" spans="1:2">
      <c r="A4039" s="54">
        <v>44580</v>
      </c>
      <c r="B4039">
        <v>44.61</v>
      </c>
    </row>
    <row r="4040" spans="1:2">
      <c r="A4040" s="54">
        <v>44581</v>
      </c>
      <c r="B4040">
        <v>43.96</v>
      </c>
    </row>
    <row r="4041" spans="1:2">
      <c r="A4041" s="54">
        <v>44582</v>
      </c>
      <c r="B4041">
        <v>43.27</v>
      </c>
    </row>
    <row r="4042" spans="1:2">
      <c r="A4042" s="54">
        <v>44583</v>
      </c>
      <c r="B4042">
        <v>42.69</v>
      </c>
    </row>
    <row r="4043" spans="1:2">
      <c r="A4043" s="54">
        <v>44584</v>
      </c>
      <c r="B4043">
        <v>42.14</v>
      </c>
    </row>
    <row r="4044" spans="1:2">
      <c r="A4044" s="54">
        <v>44585</v>
      </c>
      <c r="B4044">
        <v>41.45</v>
      </c>
    </row>
    <row r="4045" spans="1:2">
      <c r="A4045" s="54">
        <v>44586</v>
      </c>
      <c r="B4045">
        <v>40.729999999999997</v>
      </c>
    </row>
    <row r="4046" spans="1:2">
      <c r="A4046" s="54">
        <v>44587</v>
      </c>
      <c r="B4046">
        <v>40.049999999999997</v>
      </c>
    </row>
    <row r="4047" spans="1:2">
      <c r="A4047" s="54">
        <v>44588</v>
      </c>
      <c r="B4047">
        <v>39.46</v>
      </c>
    </row>
    <row r="4048" spans="1:2">
      <c r="A4048" s="54">
        <v>44589</v>
      </c>
      <c r="B4048">
        <v>38.9</v>
      </c>
    </row>
    <row r="4049" spans="1:2">
      <c r="A4049" s="54">
        <v>44590</v>
      </c>
      <c r="B4049">
        <v>38.54</v>
      </c>
    </row>
    <row r="4050" spans="1:2">
      <c r="A4050" s="54">
        <v>44591</v>
      </c>
      <c r="B4050">
        <v>38.19</v>
      </c>
    </row>
    <row r="4051" spans="1:2">
      <c r="A4051" s="54">
        <v>44592</v>
      </c>
      <c r="B4051">
        <v>37.64</v>
      </c>
    </row>
    <row r="4052" spans="1:2">
      <c r="A4052" s="54">
        <v>44593</v>
      </c>
      <c r="B4052">
        <v>37.200000000000003</v>
      </c>
    </row>
    <row r="4053" spans="1:2">
      <c r="A4053" s="54">
        <v>44594</v>
      </c>
      <c r="B4053">
        <v>36.76</v>
      </c>
    </row>
    <row r="4054" spans="1:2">
      <c r="A4054" s="54">
        <v>44595</v>
      </c>
      <c r="B4054">
        <v>36.35</v>
      </c>
    </row>
    <row r="4055" spans="1:2">
      <c r="A4055" s="54">
        <v>44596</v>
      </c>
      <c r="B4055">
        <v>36.01</v>
      </c>
    </row>
    <row r="4056" spans="1:2">
      <c r="A4056" s="54">
        <v>44597</v>
      </c>
      <c r="B4056">
        <v>35.76</v>
      </c>
    </row>
    <row r="4057" spans="1:2">
      <c r="A4057" s="54">
        <v>44598</v>
      </c>
      <c r="B4057">
        <v>35.54</v>
      </c>
    </row>
    <row r="4058" spans="1:2">
      <c r="A4058" s="54">
        <v>44599</v>
      </c>
      <c r="B4058">
        <v>35.15</v>
      </c>
    </row>
    <row r="4059" spans="1:2">
      <c r="A4059" s="54">
        <v>44600</v>
      </c>
      <c r="B4059">
        <v>34.78</v>
      </c>
    </row>
    <row r="4060" spans="1:2">
      <c r="A4060" s="54">
        <v>44601</v>
      </c>
      <c r="B4060">
        <v>34.43</v>
      </c>
    </row>
    <row r="4061" spans="1:2">
      <c r="A4061" s="54">
        <v>44602</v>
      </c>
      <c r="B4061">
        <v>34.01</v>
      </c>
    </row>
    <row r="4062" spans="1:2">
      <c r="A4062" s="54">
        <v>44603</v>
      </c>
      <c r="B4062">
        <v>33.590000000000003</v>
      </c>
    </row>
    <row r="4063" spans="1:2">
      <c r="A4063" s="54">
        <v>44604</v>
      </c>
      <c r="B4063">
        <v>33.25</v>
      </c>
    </row>
    <row r="4064" spans="1:2">
      <c r="A4064" s="54">
        <v>44605</v>
      </c>
      <c r="B4064">
        <v>32.99</v>
      </c>
    </row>
    <row r="4065" spans="1:2">
      <c r="A4065" s="54">
        <v>44606</v>
      </c>
      <c r="B4065">
        <v>32.630000000000003</v>
      </c>
    </row>
    <row r="4066" spans="1:2">
      <c r="A4066" s="54">
        <v>44607</v>
      </c>
      <c r="B4066">
        <v>32.26</v>
      </c>
    </row>
    <row r="4067" spans="1:2">
      <c r="A4067" s="54">
        <v>44608</v>
      </c>
      <c r="B4067">
        <v>31.97</v>
      </c>
    </row>
    <row r="4068" spans="1:2">
      <c r="A4068" s="54">
        <v>44609</v>
      </c>
      <c r="B4068">
        <v>31.73</v>
      </c>
    </row>
    <row r="4069" spans="1:2">
      <c r="A4069" s="54">
        <v>44610</v>
      </c>
      <c r="B4069">
        <v>31.49</v>
      </c>
    </row>
    <row r="4070" spans="1:2">
      <c r="A4070" s="54">
        <v>44611</v>
      </c>
      <c r="B4070">
        <v>31.27</v>
      </c>
    </row>
    <row r="4071" spans="1:2">
      <c r="A4071" s="54">
        <v>44612</v>
      </c>
      <c r="B4071">
        <v>31.09</v>
      </c>
    </row>
    <row r="4072" spans="1:2">
      <c r="A4072" s="54">
        <v>44613</v>
      </c>
      <c r="B4072">
        <v>30.77</v>
      </c>
    </row>
    <row r="4073" spans="1:2">
      <c r="A4073" s="54">
        <v>44614</v>
      </c>
      <c r="B4073">
        <v>30.44</v>
      </c>
    </row>
    <row r="4074" spans="1:2">
      <c r="A4074" s="54">
        <v>44615</v>
      </c>
      <c r="B4074">
        <v>30.16</v>
      </c>
    </row>
    <row r="4075" spans="1:2">
      <c r="A4075" s="54">
        <v>44616</v>
      </c>
      <c r="B4075">
        <v>29.91</v>
      </c>
    </row>
    <row r="4076" spans="1:2">
      <c r="A4076" s="54">
        <v>44617</v>
      </c>
      <c r="B4076">
        <v>29.66</v>
      </c>
    </row>
    <row r="4077" spans="1:2">
      <c r="A4077" s="54">
        <v>44618</v>
      </c>
      <c r="B4077">
        <v>29.49</v>
      </c>
    </row>
    <row r="4078" spans="1:2">
      <c r="A4078" s="54">
        <v>44619</v>
      </c>
      <c r="B4078">
        <v>29.33</v>
      </c>
    </row>
    <row r="4079" spans="1:2">
      <c r="A4079" s="54">
        <v>44620</v>
      </c>
      <c r="B4079">
        <v>28.98</v>
      </c>
    </row>
    <row r="4080" spans="1:2">
      <c r="A4080" s="54">
        <v>44621</v>
      </c>
      <c r="B4080">
        <v>28.63</v>
      </c>
    </row>
    <row r="4081" spans="1:2">
      <c r="A4081" s="54">
        <v>44622</v>
      </c>
      <c r="B4081">
        <v>28.3</v>
      </c>
    </row>
    <row r="4082" spans="1:2">
      <c r="A4082" s="54">
        <v>44623</v>
      </c>
      <c r="B4082">
        <v>28</v>
      </c>
    </row>
    <row r="4083" spans="1:2">
      <c r="A4083" s="54">
        <v>44624</v>
      </c>
      <c r="B4083">
        <v>27.73</v>
      </c>
    </row>
    <row r="4084" spans="1:2">
      <c r="A4084" s="54">
        <v>44625</v>
      </c>
      <c r="B4084">
        <v>27.55</v>
      </c>
    </row>
    <row r="4085" spans="1:2">
      <c r="A4085" s="54">
        <v>44626</v>
      </c>
      <c r="B4085">
        <v>27.34</v>
      </c>
    </row>
    <row r="4086" spans="1:2">
      <c r="A4086" s="54">
        <v>44627</v>
      </c>
      <c r="B4086">
        <v>26.96</v>
      </c>
    </row>
    <row r="4087" spans="1:2">
      <c r="A4087" s="54">
        <v>44628</v>
      </c>
      <c r="B4087">
        <v>26.65</v>
      </c>
    </row>
    <row r="4088" spans="1:2">
      <c r="A4088" s="54">
        <v>44629</v>
      </c>
      <c r="B4088">
        <v>26.4</v>
      </c>
    </row>
    <row r="4089" spans="1:2">
      <c r="A4089" s="54">
        <v>44630</v>
      </c>
      <c r="B4089">
        <v>26.3</v>
      </c>
    </row>
    <row r="4090" spans="1:2">
      <c r="A4090" s="54">
        <v>44631</v>
      </c>
      <c r="B4090">
        <v>26.19</v>
      </c>
    </row>
    <row r="4091" spans="1:2">
      <c r="A4091" s="54">
        <v>44632</v>
      </c>
      <c r="B4091">
        <v>26.19</v>
      </c>
    </row>
    <row r="4092" spans="1:2">
      <c r="A4092" s="54">
        <v>44633</v>
      </c>
      <c r="B4092">
        <v>26.18</v>
      </c>
    </row>
    <row r="4093" spans="1:2">
      <c r="A4093" s="54">
        <v>44634</v>
      </c>
      <c r="B4093">
        <v>26</v>
      </c>
    </row>
    <row r="4094" spans="1:2">
      <c r="A4094" s="54">
        <v>44635</v>
      </c>
      <c r="B4094">
        <v>25.84</v>
      </c>
    </row>
    <row r="4095" spans="1:2">
      <c r="A4095" s="54">
        <v>44636</v>
      </c>
      <c r="B4095">
        <v>25.74</v>
      </c>
    </row>
    <row r="4096" spans="1:2">
      <c r="A4096" s="54">
        <v>44637</v>
      </c>
      <c r="B4096">
        <v>25.66</v>
      </c>
    </row>
    <row r="4097" spans="1:2">
      <c r="A4097" s="54">
        <v>44638</v>
      </c>
      <c r="B4097">
        <v>25.6</v>
      </c>
    </row>
    <row r="4098" spans="1:2">
      <c r="A4098" s="54">
        <v>44639</v>
      </c>
      <c r="B4098">
        <v>25.51</v>
      </c>
    </row>
    <row r="4099" spans="1:2">
      <c r="A4099" s="54">
        <v>44640</v>
      </c>
      <c r="B4099">
        <v>25.7</v>
      </c>
    </row>
    <row r="4100" spans="1:2">
      <c r="A4100" s="54">
        <v>44641</v>
      </c>
      <c r="B4100">
        <v>25.65</v>
      </c>
    </row>
    <row r="4101" spans="1:2">
      <c r="A4101" s="54">
        <v>44642</v>
      </c>
      <c r="B4101">
        <v>25.64</v>
      </c>
    </row>
    <row r="4102" spans="1:2">
      <c r="A4102" s="54">
        <v>44643</v>
      </c>
      <c r="B4102">
        <v>25.68</v>
      </c>
    </row>
    <row r="4103" spans="1:2">
      <c r="A4103" s="54">
        <v>44644</v>
      </c>
      <c r="B4103">
        <v>25.8</v>
      </c>
    </row>
    <row r="4104" spans="1:2">
      <c r="A4104" s="54">
        <v>44645</v>
      </c>
      <c r="B4104">
        <v>25.92</v>
      </c>
    </row>
    <row r="4105" spans="1:2">
      <c r="A4105" s="54">
        <v>44646</v>
      </c>
      <c r="B4105">
        <v>26.16</v>
      </c>
    </row>
    <row r="4106" spans="1:2">
      <c r="A4106" s="54">
        <v>44647</v>
      </c>
      <c r="B4106">
        <v>26.36</v>
      </c>
    </row>
    <row r="4107" spans="1:2">
      <c r="A4107" s="54">
        <v>44648</v>
      </c>
      <c r="B4107">
        <v>26.47</v>
      </c>
    </row>
    <row r="4108" spans="1:2">
      <c r="A4108" s="54">
        <v>44649</v>
      </c>
      <c r="B4108">
        <v>26.57</v>
      </c>
    </row>
    <row r="4109" spans="1:2">
      <c r="A4109" s="54">
        <v>44650</v>
      </c>
      <c r="B4109">
        <v>26.59</v>
      </c>
    </row>
    <row r="4110" spans="1:2">
      <c r="A4110" s="54">
        <v>44651</v>
      </c>
      <c r="B4110">
        <v>26.29</v>
      </c>
    </row>
    <row r="4111" spans="1:2">
      <c r="A4111" s="54">
        <v>44652</v>
      </c>
      <c r="B4111">
        <v>26.66</v>
      </c>
    </row>
    <row r="4112" spans="1:2">
      <c r="A4112" s="54">
        <v>44653</v>
      </c>
      <c r="B4112">
        <v>26.47</v>
      </c>
    </row>
    <row r="4113" spans="1:2">
      <c r="A4113" s="54">
        <v>44654</v>
      </c>
      <c r="B4113">
        <v>26.37</v>
      </c>
    </row>
    <row r="4114" spans="1:2">
      <c r="A4114" s="54">
        <v>44655</v>
      </c>
      <c r="B4114">
        <v>26.28</v>
      </c>
    </row>
    <row r="4115" spans="1:2">
      <c r="A4115" s="54">
        <v>44656</v>
      </c>
      <c r="B4115">
        <v>26.21</v>
      </c>
    </row>
    <row r="4116" spans="1:2">
      <c r="A4116" s="54">
        <v>44657</v>
      </c>
      <c r="B4116">
        <v>26.33</v>
      </c>
    </row>
    <row r="4117" spans="1:2">
      <c r="A4117" s="54">
        <v>44658</v>
      </c>
      <c r="B4117">
        <v>26.47</v>
      </c>
    </row>
    <row r="4118" spans="1:2">
      <c r="A4118" s="54">
        <v>44659</v>
      </c>
      <c r="B4118">
        <v>26.65</v>
      </c>
    </row>
    <row r="4119" spans="1:2">
      <c r="A4119" s="54">
        <v>44660</v>
      </c>
      <c r="B4119">
        <v>26.84</v>
      </c>
    </row>
    <row r="4120" spans="1:2">
      <c r="A4120" s="54">
        <v>44661</v>
      </c>
      <c r="B4120">
        <v>27.05</v>
      </c>
    </row>
    <row r="4121" spans="1:2">
      <c r="A4121" s="54">
        <v>44662</v>
      </c>
      <c r="B4121">
        <v>27.17</v>
      </c>
    </row>
    <row r="4122" spans="1:2">
      <c r="A4122" s="54">
        <v>44663</v>
      </c>
      <c r="B4122">
        <v>27.39</v>
      </c>
    </row>
    <row r="4123" spans="1:2">
      <c r="A4123" s="54">
        <v>44664</v>
      </c>
      <c r="B4123">
        <v>27.35</v>
      </c>
    </row>
    <row r="4124" spans="1:2">
      <c r="A4124" s="54">
        <v>44665</v>
      </c>
      <c r="B4124">
        <v>27.96</v>
      </c>
    </row>
    <row r="4125" spans="1:2">
      <c r="A4125" s="54">
        <v>44666</v>
      </c>
      <c r="B4125">
        <v>28.37</v>
      </c>
    </row>
    <row r="4126" spans="1:2">
      <c r="A4126" s="54">
        <v>44667</v>
      </c>
      <c r="B4126">
        <v>28.8</v>
      </c>
    </row>
    <row r="4127" spans="1:2">
      <c r="A4127" s="54">
        <v>44668</v>
      </c>
      <c r="B4127">
        <v>29.23</v>
      </c>
    </row>
    <row r="4128" spans="1:2">
      <c r="A4128" s="54">
        <v>44669</v>
      </c>
      <c r="B4128">
        <v>29.64</v>
      </c>
    </row>
    <row r="4129" spans="1:2">
      <c r="A4129" s="54">
        <v>44670</v>
      </c>
      <c r="B4129">
        <v>29.92</v>
      </c>
    </row>
    <row r="4130" spans="1:2">
      <c r="A4130" s="54">
        <v>44671</v>
      </c>
      <c r="B4130">
        <v>30.17</v>
      </c>
    </row>
    <row r="4131" spans="1:2">
      <c r="A4131" s="54">
        <v>44672</v>
      </c>
      <c r="B4131">
        <v>30.45</v>
      </c>
    </row>
    <row r="4132" spans="1:2">
      <c r="A4132" s="54">
        <v>44673</v>
      </c>
      <c r="B4132">
        <v>30.78</v>
      </c>
    </row>
    <row r="4133" spans="1:2">
      <c r="A4133" s="54">
        <v>44674</v>
      </c>
      <c r="B4133">
        <v>31.18</v>
      </c>
    </row>
    <row r="4134" spans="1:2">
      <c r="A4134" s="54">
        <v>44675</v>
      </c>
      <c r="B4134">
        <v>31.6</v>
      </c>
    </row>
    <row r="4135" spans="1:2">
      <c r="A4135" s="54">
        <v>44676</v>
      </c>
      <c r="B4135">
        <v>31.87</v>
      </c>
    </row>
    <row r="4136" spans="1:2">
      <c r="A4136" s="54">
        <v>44677</v>
      </c>
      <c r="B4136">
        <v>32.07</v>
      </c>
    </row>
    <row r="4137" spans="1:2">
      <c r="A4137" s="54">
        <v>44678</v>
      </c>
      <c r="B4137">
        <v>32.4</v>
      </c>
    </row>
    <row r="4138" spans="1:2">
      <c r="A4138" s="54">
        <v>44679</v>
      </c>
      <c r="B4138">
        <v>32.67</v>
      </c>
    </row>
    <row r="4139" spans="1:2">
      <c r="A4139" s="54">
        <v>44680</v>
      </c>
      <c r="B4139">
        <v>32.97</v>
      </c>
    </row>
    <row r="4140" spans="1:2">
      <c r="A4140" s="54">
        <v>44681</v>
      </c>
      <c r="B4140">
        <v>33.369999999999997</v>
      </c>
    </row>
    <row r="4141" spans="1:2">
      <c r="A4141" s="54">
        <v>44682</v>
      </c>
      <c r="B4141">
        <v>33.83</v>
      </c>
    </row>
    <row r="4142" spans="1:2">
      <c r="A4142" s="54">
        <v>44683</v>
      </c>
      <c r="B4142">
        <v>34.22</v>
      </c>
    </row>
    <row r="4143" spans="1:2">
      <c r="A4143" s="54">
        <v>44684</v>
      </c>
      <c r="B4143">
        <v>34.619999999999997</v>
      </c>
    </row>
    <row r="4144" spans="1:2">
      <c r="A4144" s="54">
        <v>44685</v>
      </c>
      <c r="B4144">
        <v>35.01</v>
      </c>
    </row>
    <row r="4145" spans="1:2">
      <c r="A4145" s="54">
        <v>44686</v>
      </c>
      <c r="B4145">
        <v>35.42</v>
      </c>
    </row>
    <row r="4146" spans="1:2">
      <c r="A4146" s="54">
        <v>44687</v>
      </c>
      <c r="B4146">
        <v>35.840000000000003</v>
      </c>
    </row>
    <row r="4147" spans="1:2">
      <c r="A4147" s="54">
        <v>44688</v>
      </c>
      <c r="B4147">
        <v>36.36</v>
      </c>
    </row>
    <row r="4148" spans="1:2">
      <c r="A4148" s="54">
        <v>44689</v>
      </c>
      <c r="B4148">
        <v>36.880000000000003</v>
      </c>
    </row>
    <row r="4149" spans="1:2">
      <c r="A4149" s="54">
        <v>44690</v>
      </c>
      <c r="B4149">
        <v>37.31</v>
      </c>
    </row>
    <row r="4150" spans="1:2">
      <c r="A4150" s="54">
        <v>44691</v>
      </c>
      <c r="B4150">
        <v>37.729999999999997</v>
      </c>
    </row>
    <row r="4151" spans="1:2">
      <c r="A4151" s="54">
        <v>44692</v>
      </c>
      <c r="B4151">
        <v>38.130000000000003</v>
      </c>
    </row>
    <row r="4152" spans="1:2">
      <c r="A4152" s="54">
        <v>44693</v>
      </c>
      <c r="B4152">
        <v>38.57</v>
      </c>
    </row>
    <row r="4153" spans="1:2">
      <c r="A4153" s="54">
        <v>44694</v>
      </c>
      <c r="B4153">
        <v>39.11</v>
      </c>
    </row>
    <row r="4154" spans="1:2">
      <c r="A4154" s="54">
        <v>44695</v>
      </c>
      <c r="B4154">
        <v>39.67</v>
      </c>
    </row>
    <row r="4155" spans="1:2">
      <c r="A4155" s="54">
        <v>44696</v>
      </c>
      <c r="B4155">
        <v>40.25</v>
      </c>
    </row>
    <row r="4156" spans="1:2">
      <c r="A4156" s="54">
        <v>44697</v>
      </c>
      <c r="B4156">
        <v>40.68</v>
      </c>
    </row>
    <row r="4157" spans="1:2">
      <c r="A4157" s="54">
        <v>44698</v>
      </c>
      <c r="B4157">
        <v>41.08</v>
      </c>
    </row>
    <row r="4158" spans="1:2">
      <c r="A4158" s="54">
        <v>44699</v>
      </c>
      <c r="B4158">
        <v>41.48</v>
      </c>
    </row>
    <row r="4159" spans="1:2">
      <c r="A4159" s="54">
        <v>44700</v>
      </c>
      <c r="B4159">
        <v>41.92</v>
      </c>
    </row>
    <row r="4160" spans="1:2">
      <c r="A4160" s="54">
        <v>44701</v>
      </c>
      <c r="B4160">
        <v>42.38</v>
      </c>
    </row>
    <row r="4161" spans="1:2">
      <c r="A4161" s="54">
        <v>44702</v>
      </c>
      <c r="B4161">
        <v>42.92</v>
      </c>
    </row>
    <row r="4162" spans="1:2">
      <c r="A4162" s="54">
        <v>44703</v>
      </c>
      <c r="B4162">
        <v>43.45</v>
      </c>
    </row>
    <row r="4163" spans="1:2">
      <c r="A4163" s="54">
        <v>44704</v>
      </c>
      <c r="B4163">
        <v>43.88</v>
      </c>
    </row>
    <row r="4164" spans="1:2">
      <c r="A4164" s="54">
        <v>44705</v>
      </c>
      <c r="B4164">
        <v>44.31</v>
      </c>
    </row>
    <row r="4165" spans="1:2">
      <c r="A4165" s="54">
        <v>44706</v>
      </c>
      <c r="B4165">
        <v>44.76</v>
      </c>
    </row>
    <row r="4166" spans="1:2">
      <c r="A4166" s="54">
        <v>44707</v>
      </c>
      <c r="B4166">
        <v>45.24</v>
      </c>
    </row>
    <row r="4167" spans="1:2">
      <c r="A4167" s="54">
        <v>44708</v>
      </c>
      <c r="B4167">
        <v>45.72</v>
      </c>
    </row>
    <row r="4168" spans="1:2">
      <c r="A4168" s="54">
        <v>44709</v>
      </c>
      <c r="B4168">
        <v>46.21</v>
      </c>
    </row>
    <row r="4169" spans="1:2">
      <c r="A4169" s="54">
        <v>44710</v>
      </c>
      <c r="B4169">
        <v>46.68</v>
      </c>
    </row>
    <row r="4170" spans="1:2">
      <c r="A4170" s="54">
        <v>44711</v>
      </c>
      <c r="B4170">
        <v>47</v>
      </c>
    </row>
    <row r="4171" spans="1:2">
      <c r="A4171" s="54">
        <v>44712</v>
      </c>
      <c r="B4171">
        <v>47.46</v>
      </c>
    </row>
    <row r="4172" spans="1:2">
      <c r="A4172" s="54">
        <v>44713</v>
      </c>
      <c r="B4172">
        <v>47.8</v>
      </c>
    </row>
    <row r="4173" spans="1:2">
      <c r="A4173" s="54">
        <v>44714</v>
      </c>
      <c r="B4173">
        <v>48.21</v>
      </c>
    </row>
    <row r="4174" spans="1:2">
      <c r="A4174" s="54">
        <v>44715</v>
      </c>
      <c r="B4174">
        <v>48.64</v>
      </c>
    </row>
    <row r="4175" spans="1:2">
      <c r="A4175" s="54">
        <v>44716</v>
      </c>
      <c r="B4175">
        <v>49.14</v>
      </c>
    </row>
    <row r="4176" spans="1:2">
      <c r="A4176" s="54">
        <v>44717</v>
      </c>
      <c r="B4176">
        <v>49.65</v>
      </c>
    </row>
    <row r="4177" spans="1:2">
      <c r="A4177" s="54">
        <v>44718</v>
      </c>
      <c r="B4177">
        <v>50.1</v>
      </c>
    </row>
    <row r="4178" spans="1:2">
      <c r="A4178" s="54">
        <v>44719</v>
      </c>
      <c r="B4178">
        <v>50.45</v>
      </c>
    </row>
    <row r="4179" spans="1:2">
      <c r="A4179" s="54">
        <v>44720</v>
      </c>
      <c r="B4179">
        <v>50.71</v>
      </c>
    </row>
    <row r="4180" spans="1:2">
      <c r="A4180" s="54">
        <v>44721</v>
      </c>
      <c r="B4180">
        <v>50.95</v>
      </c>
    </row>
    <row r="4181" spans="1:2">
      <c r="A4181" s="54">
        <v>44722</v>
      </c>
      <c r="B4181">
        <v>51.19</v>
      </c>
    </row>
    <row r="4182" spans="1:2">
      <c r="A4182" s="54">
        <v>44723</v>
      </c>
      <c r="B4182">
        <v>51.71</v>
      </c>
    </row>
    <row r="4183" spans="1:2">
      <c r="A4183" s="54">
        <v>44724</v>
      </c>
      <c r="B4183">
        <v>52.23</v>
      </c>
    </row>
    <row r="4184" spans="1:2">
      <c r="A4184" s="54">
        <v>44725</v>
      </c>
      <c r="B4184">
        <v>52.66</v>
      </c>
    </row>
    <row r="4185" spans="1:2">
      <c r="A4185" s="54">
        <v>44726</v>
      </c>
      <c r="B4185">
        <v>52.99</v>
      </c>
    </row>
    <row r="4186" spans="1:2">
      <c r="A4186" s="54">
        <v>44727</v>
      </c>
      <c r="B4186">
        <v>53.33</v>
      </c>
    </row>
    <row r="4187" spans="1:2">
      <c r="A4187" s="54">
        <v>44728</v>
      </c>
      <c r="B4187">
        <v>53.66</v>
      </c>
    </row>
    <row r="4188" spans="1:2">
      <c r="A4188" s="54">
        <v>44729</v>
      </c>
      <c r="B4188">
        <v>53.99</v>
      </c>
    </row>
    <row r="4189" spans="1:2">
      <c r="A4189" s="54">
        <v>44730</v>
      </c>
      <c r="B4189">
        <v>54.42</v>
      </c>
    </row>
    <row r="4190" spans="1:2">
      <c r="A4190" s="54">
        <v>44731</v>
      </c>
      <c r="B4190">
        <v>54.86</v>
      </c>
    </row>
    <row r="4191" spans="1:2">
      <c r="A4191" s="54">
        <v>44732</v>
      </c>
      <c r="B4191">
        <v>55.18</v>
      </c>
    </row>
    <row r="4192" spans="1:2">
      <c r="A4192" s="54">
        <v>44733</v>
      </c>
      <c r="B4192">
        <v>55.39</v>
      </c>
    </row>
    <row r="4193" spans="1:2">
      <c r="A4193" s="54">
        <v>44734</v>
      </c>
      <c r="B4193">
        <v>55.67</v>
      </c>
    </row>
    <row r="4194" spans="1:2">
      <c r="A4194" s="54">
        <v>44735</v>
      </c>
      <c r="B4194">
        <v>55.95</v>
      </c>
    </row>
    <row r="4195" spans="1:2">
      <c r="A4195" s="54">
        <v>44736</v>
      </c>
      <c r="B4195">
        <v>56.27</v>
      </c>
    </row>
    <row r="4196" spans="1:2">
      <c r="A4196" s="54">
        <v>44737</v>
      </c>
      <c r="B4196">
        <v>56.7</v>
      </c>
    </row>
    <row r="4197" spans="1:2">
      <c r="A4197" s="54">
        <v>44738</v>
      </c>
      <c r="B4197">
        <v>57.14</v>
      </c>
    </row>
    <row r="4198" spans="1:2">
      <c r="A4198" s="54">
        <v>44739</v>
      </c>
      <c r="B4198">
        <v>57.43</v>
      </c>
    </row>
    <row r="4199" spans="1:2">
      <c r="A4199" s="54">
        <v>44740</v>
      </c>
      <c r="B4199">
        <v>57.74</v>
      </c>
    </row>
    <row r="4200" spans="1:2">
      <c r="A4200" s="54">
        <v>44741</v>
      </c>
      <c r="B4200">
        <v>58.04</v>
      </c>
    </row>
    <row r="4201" spans="1:2">
      <c r="A4201" s="54">
        <v>44742</v>
      </c>
      <c r="B4201">
        <v>58.32</v>
      </c>
    </row>
    <row r="4202" spans="1:2">
      <c r="A4202" s="54">
        <v>44743</v>
      </c>
      <c r="B4202">
        <v>58.68</v>
      </c>
    </row>
    <row r="4203" spans="1:2">
      <c r="A4203" s="54">
        <v>44744</v>
      </c>
      <c r="B4203">
        <v>59.11</v>
      </c>
    </row>
    <row r="4204" spans="1:2">
      <c r="A4204" s="54">
        <v>44745</v>
      </c>
      <c r="B4204">
        <v>59.57</v>
      </c>
    </row>
    <row r="4205" spans="1:2">
      <c r="A4205" s="54">
        <v>44746</v>
      </c>
      <c r="B4205">
        <v>59.94</v>
      </c>
    </row>
    <row r="4206" spans="1:2">
      <c r="A4206" s="54">
        <v>44747</v>
      </c>
      <c r="B4206">
        <v>60.29</v>
      </c>
    </row>
    <row r="4207" spans="1:2">
      <c r="A4207" s="54">
        <v>44748</v>
      </c>
      <c r="B4207">
        <v>60.65</v>
      </c>
    </row>
    <row r="4208" spans="1:2">
      <c r="A4208" s="54">
        <v>44749</v>
      </c>
      <c r="B4208">
        <v>61</v>
      </c>
    </row>
    <row r="4209" spans="1:2">
      <c r="A4209" s="54">
        <v>44750</v>
      </c>
      <c r="B4209">
        <v>61.36</v>
      </c>
    </row>
    <row r="4210" spans="1:2">
      <c r="A4210" s="54">
        <v>44751</v>
      </c>
      <c r="B4210">
        <v>61.83</v>
      </c>
    </row>
    <row r="4211" spans="1:2">
      <c r="A4211" s="54">
        <v>44752</v>
      </c>
      <c r="B4211">
        <v>62.31</v>
      </c>
    </row>
    <row r="4212" spans="1:2">
      <c r="A4212" s="54">
        <v>44753</v>
      </c>
      <c r="B4212">
        <v>62.54</v>
      </c>
    </row>
    <row r="4213" spans="1:2">
      <c r="A4213" s="54">
        <v>44754</v>
      </c>
      <c r="B4213">
        <v>62.8</v>
      </c>
    </row>
    <row r="4214" spans="1:2">
      <c r="A4214" s="54">
        <v>44755</v>
      </c>
      <c r="B4214">
        <v>63.09</v>
      </c>
    </row>
    <row r="4215" spans="1:2">
      <c r="A4215" s="54">
        <v>44756</v>
      </c>
      <c r="B4215">
        <v>63.39</v>
      </c>
    </row>
    <row r="4216" spans="1:2">
      <c r="A4216" s="54">
        <v>44757</v>
      </c>
      <c r="B4216">
        <v>63.73</v>
      </c>
    </row>
    <row r="4217" spans="1:2">
      <c r="A4217" s="54">
        <v>44758</v>
      </c>
      <c r="B4217">
        <v>64.16</v>
      </c>
    </row>
    <row r="4218" spans="1:2">
      <c r="A4218" s="54">
        <v>44759</v>
      </c>
      <c r="B4218">
        <v>64.56</v>
      </c>
    </row>
    <row r="4219" spans="1:2">
      <c r="A4219" s="54">
        <v>44760</v>
      </c>
      <c r="B4219">
        <v>64.86</v>
      </c>
    </row>
    <row r="4220" spans="1:2">
      <c r="A4220" s="54">
        <v>44761</v>
      </c>
      <c r="B4220">
        <v>65.11</v>
      </c>
    </row>
    <row r="4221" spans="1:2">
      <c r="A4221" s="54">
        <v>44762</v>
      </c>
      <c r="B4221">
        <v>65.36</v>
      </c>
    </row>
    <row r="4222" spans="1:2">
      <c r="A4222" s="54">
        <v>44763</v>
      </c>
      <c r="B4222">
        <v>65.64</v>
      </c>
    </row>
    <row r="4223" spans="1:2">
      <c r="A4223" s="54">
        <v>44764</v>
      </c>
      <c r="B4223">
        <v>65.98</v>
      </c>
    </row>
    <row r="4224" spans="1:2">
      <c r="A4224" s="54">
        <v>44765</v>
      </c>
      <c r="B4224">
        <v>66.41</v>
      </c>
    </row>
    <row r="4225" spans="1:2">
      <c r="A4225" s="54">
        <v>44766</v>
      </c>
      <c r="B4225">
        <v>66.88</v>
      </c>
    </row>
    <row r="4226" spans="1:2">
      <c r="A4226" s="54">
        <v>44767</v>
      </c>
      <c r="B4226">
        <v>67.260000000000005</v>
      </c>
    </row>
    <row r="4227" spans="1:2">
      <c r="A4227" s="54">
        <v>44768</v>
      </c>
      <c r="B4227">
        <v>67.63</v>
      </c>
    </row>
    <row r="4228" spans="1:2">
      <c r="A4228" s="54">
        <v>44769</v>
      </c>
      <c r="B4228">
        <v>67.98</v>
      </c>
    </row>
    <row r="4229" spans="1:2">
      <c r="A4229" s="54">
        <v>44770</v>
      </c>
      <c r="B4229">
        <v>68.319999999999993</v>
      </c>
    </row>
    <row r="4230" spans="1:2">
      <c r="A4230" s="54">
        <v>44771</v>
      </c>
      <c r="B4230">
        <v>68.66</v>
      </c>
    </row>
    <row r="4231" spans="1:2">
      <c r="A4231" s="54">
        <v>44772</v>
      </c>
      <c r="B4231">
        <v>69.069999999999993</v>
      </c>
    </row>
    <row r="4232" spans="1:2">
      <c r="A4232" s="54">
        <v>44773</v>
      </c>
      <c r="B4232">
        <v>69.45</v>
      </c>
    </row>
    <row r="4233" spans="1:2">
      <c r="A4233" s="54">
        <v>44774</v>
      </c>
      <c r="B4233">
        <v>70.17</v>
      </c>
    </row>
    <row r="4234" spans="1:2">
      <c r="A4234" s="54">
        <v>44775</v>
      </c>
      <c r="B4234">
        <v>70.55</v>
      </c>
    </row>
    <row r="4235" spans="1:2">
      <c r="A4235" s="54">
        <v>44776</v>
      </c>
      <c r="B4235">
        <v>70.92</v>
      </c>
    </row>
    <row r="4236" spans="1:2">
      <c r="A4236" s="54">
        <v>44777</v>
      </c>
      <c r="B4236">
        <v>71.2</v>
      </c>
    </row>
    <row r="4237" spans="1:2">
      <c r="A4237" s="54">
        <v>44778</v>
      </c>
      <c r="B4237">
        <v>71.11</v>
      </c>
    </row>
    <row r="4238" spans="1:2">
      <c r="A4238" s="54">
        <v>44779</v>
      </c>
      <c r="B4238">
        <v>71.56</v>
      </c>
    </row>
    <row r="4239" spans="1:2">
      <c r="A4239" s="54">
        <v>44780</v>
      </c>
      <c r="B4239">
        <v>72.02</v>
      </c>
    </row>
    <row r="4240" spans="1:2">
      <c r="A4240" s="54">
        <v>44781</v>
      </c>
      <c r="B4240">
        <v>72.400000000000006</v>
      </c>
    </row>
    <row r="4241" spans="1:2">
      <c r="A4241" s="54">
        <v>44782</v>
      </c>
      <c r="B4241">
        <v>72.790000000000006</v>
      </c>
    </row>
    <row r="4242" spans="1:2">
      <c r="A4242" s="54">
        <v>44783</v>
      </c>
      <c r="B4242">
        <v>73.2</v>
      </c>
    </row>
    <row r="4243" spans="1:2">
      <c r="A4243" s="54">
        <v>44784</v>
      </c>
      <c r="B4243">
        <v>73.569999999999993</v>
      </c>
    </row>
    <row r="4244" spans="1:2">
      <c r="A4244" s="54">
        <v>44785</v>
      </c>
      <c r="B4244">
        <v>73.94</v>
      </c>
    </row>
    <row r="4245" spans="1:2">
      <c r="A4245" s="54">
        <v>44786</v>
      </c>
      <c r="B4245">
        <v>74.39</v>
      </c>
    </row>
    <row r="4246" spans="1:2">
      <c r="A4246" s="54">
        <v>44787</v>
      </c>
      <c r="B4246">
        <v>74.83</v>
      </c>
    </row>
    <row r="4247" spans="1:2">
      <c r="A4247" s="54">
        <v>44788</v>
      </c>
      <c r="B4247">
        <v>75.209999999999994</v>
      </c>
    </row>
    <row r="4248" spans="1:2">
      <c r="A4248" s="54">
        <v>44789</v>
      </c>
      <c r="B4248">
        <v>75.569999999999993</v>
      </c>
    </row>
    <row r="4249" spans="1:2">
      <c r="A4249" s="54">
        <v>44790</v>
      </c>
      <c r="B4249">
        <v>75.89</v>
      </c>
    </row>
    <row r="4250" spans="1:2">
      <c r="A4250" s="54">
        <v>44791</v>
      </c>
      <c r="B4250">
        <v>76.19</v>
      </c>
    </row>
    <row r="4251" spans="1:2">
      <c r="A4251" s="54">
        <v>44792</v>
      </c>
      <c r="B4251">
        <v>76.569999999999993</v>
      </c>
    </row>
    <row r="4252" spans="1:2">
      <c r="A4252" s="54">
        <v>44793</v>
      </c>
      <c r="B4252">
        <v>77</v>
      </c>
    </row>
    <row r="4253" spans="1:2">
      <c r="A4253" s="54">
        <v>44794</v>
      </c>
      <c r="B4253">
        <v>77.430000000000007</v>
      </c>
    </row>
    <row r="4254" spans="1:2">
      <c r="A4254" s="54">
        <v>44795</v>
      </c>
      <c r="B4254">
        <v>77.760000000000005</v>
      </c>
    </row>
    <row r="4255" spans="1:2">
      <c r="A4255" s="54">
        <v>44796</v>
      </c>
      <c r="B4255">
        <v>78.069999999999993</v>
      </c>
    </row>
    <row r="4256" spans="1:2">
      <c r="A4256" s="54">
        <v>44797</v>
      </c>
      <c r="B4256">
        <v>78.33</v>
      </c>
    </row>
    <row r="4257" spans="1:2">
      <c r="A4257" s="54">
        <v>44798</v>
      </c>
      <c r="B4257">
        <v>78.67</v>
      </c>
    </row>
    <row r="4258" spans="1:2">
      <c r="A4258" s="54">
        <v>44799</v>
      </c>
      <c r="B4258">
        <v>78.989999999999995</v>
      </c>
    </row>
    <row r="4259" spans="1:2">
      <c r="A4259" s="54">
        <v>44800</v>
      </c>
      <c r="B4259">
        <v>79.37</v>
      </c>
    </row>
    <row r="4260" spans="1:2">
      <c r="A4260" s="54">
        <v>44801</v>
      </c>
      <c r="B4260">
        <v>79.77</v>
      </c>
    </row>
    <row r="4261" spans="1:2">
      <c r="A4261" s="54">
        <v>44802</v>
      </c>
      <c r="B4261">
        <v>80.05</v>
      </c>
    </row>
    <row r="4262" spans="1:2">
      <c r="A4262" s="54">
        <v>44803</v>
      </c>
      <c r="B4262">
        <v>80.31</v>
      </c>
    </row>
    <row r="4263" spans="1:2">
      <c r="A4263" s="54">
        <v>44804</v>
      </c>
      <c r="B4263">
        <v>80.349999999999994</v>
      </c>
    </row>
    <row r="4264" spans="1:2">
      <c r="A4264" s="54">
        <v>44805</v>
      </c>
      <c r="B4264">
        <v>80.73</v>
      </c>
    </row>
    <row r="4265" spans="1:2">
      <c r="A4265" s="54">
        <v>44806</v>
      </c>
      <c r="B4265">
        <v>81.040000000000006</v>
      </c>
    </row>
    <row r="4266" spans="1:2">
      <c r="A4266" s="54">
        <v>44807</v>
      </c>
      <c r="B4266">
        <v>81.44</v>
      </c>
    </row>
    <row r="4267" spans="1:2">
      <c r="A4267" s="54">
        <v>44808</v>
      </c>
      <c r="B4267">
        <v>81.849999999999994</v>
      </c>
    </row>
    <row r="4268" spans="1:2">
      <c r="A4268" s="54">
        <v>44809</v>
      </c>
      <c r="B4268">
        <v>82.16</v>
      </c>
    </row>
    <row r="4269" spans="1:2">
      <c r="A4269" s="54">
        <v>44810</v>
      </c>
      <c r="B4269">
        <v>82.45</v>
      </c>
    </row>
    <row r="4270" spans="1:2">
      <c r="A4270" s="54">
        <v>44811</v>
      </c>
      <c r="B4270">
        <v>82.68</v>
      </c>
    </row>
    <row r="4271" spans="1:2">
      <c r="A4271" s="54">
        <v>44812</v>
      </c>
      <c r="B4271">
        <v>82.99</v>
      </c>
    </row>
    <row r="4272" spans="1:2">
      <c r="A4272" s="54">
        <v>44813</v>
      </c>
      <c r="B4272">
        <v>83.28</v>
      </c>
    </row>
    <row r="4273" spans="1:2">
      <c r="A4273" s="54">
        <v>44814</v>
      </c>
      <c r="B4273">
        <v>83.63</v>
      </c>
    </row>
    <row r="4274" spans="1:2">
      <c r="A4274" s="54">
        <v>44815</v>
      </c>
      <c r="B4274">
        <v>83.98</v>
      </c>
    </row>
    <row r="4275" spans="1:2">
      <c r="A4275" s="54">
        <v>44816</v>
      </c>
      <c r="B4275" s="10">
        <v>84.24</v>
      </c>
    </row>
    <row r="4276" spans="1:2">
      <c r="A4276" s="54">
        <v>44817</v>
      </c>
      <c r="B4276" s="10">
        <v>84.49</v>
      </c>
    </row>
    <row r="4277" spans="1:2">
      <c r="A4277" s="54">
        <v>44818</v>
      </c>
      <c r="B4277" s="10">
        <v>84.72</v>
      </c>
    </row>
    <row r="4278" spans="1:2">
      <c r="A4278" s="54">
        <v>44819</v>
      </c>
      <c r="B4278" s="10">
        <v>84.97</v>
      </c>
    </row>
    <row r="4279" spans="1:2">
      <c r="A4279" s="54">
        <v>44820</v>
      </c>
      <c r="B4279" s="10">
        <v>85.29</v>
      </c>
    </row>
    <row r="4280" spans="1:2">
      <c r="A4280" s="54">
        <v>44821</v>
      </c>
      <c r="B4280" s="10">
        <v>85.66</v>
      </c>
    </row>
    <row r="4281" spans="1:2">
      <c r="A4281" s="54">
        <v>44822</v>
      </c>
      <c r="B4281" s="10">
        <v>86.02</v>
      </c>
    </row>
    <row r="4282" spans="1:2">
      <c r="A4282" s="54">
        <v>44823</v>
      </c>
      <c r="B4282" s="10">
        <v>86.25</v>
      </c>
    </row>
    <row r="4283" spans="1:2">
      <c r="A4283" s="54">
        <v>44824</v>
      </c>
      <c r="B4283" s="10">
        <v>86.46</v>
      </c>
    </row>
    <row r="4284" spans="1:2">
      <c r="A4284" s="54">
        <v>44825</v>
      </c>
      <c r="B4284" s="10">
        <v>86.67</v>
      </c>
    </row>
    <row r="4285" spans="1:2">
      <c r="A4285" s="54">
        <v>44826</v>
      </c>
      <c r="B4285" s="10">
        <v>86.89</v>
      </c>
    </row>
    <row r="4286" spans="1:2">
      <c r="A4286" s="54">
        <v>44827</v>
      </c>
      <c r="B4286" s="10">
        <v>87.11</v>
      </c>
    </row>
    <row r="4287" spans="1:2">
      <c r="A4287" s="54">
        <v>44828</v>
      </c>
      <c r="B4287" s="10">
        <v>87.41</v>
      </c>
    </row>
  </sheetData>
  <pageMargins left="0.7" right="0.7" top="0.75" bottom="0.75" header="0.3" footer="0.3"/>
  <customProperties>
    <customPr name="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5B9FE-5A09-4B86-939F-DD76158376F9}">
  <sheetPr>
    <tabColor rgb="FF00B050"/>
  </sheetPr>
  <dimension ref="A1:B3"/>
  <sheetViews>
    <sheetView workbookViewId="0"/>
  </sheetViews>
  <sheetFormatPr defaultRowHeight="14.45"/>
  <sheetData>
    <row r="1" spans="1:2" s="175" customFormat="1">
      <c r="A1" s="175" t="s">
        <v>647</v>
      </c>
    </row>
    <row r="3" spans="1:2">
      <c r="B3" s="180"/>
    </row>
  </sheetData>
  <pageMargins left="0.7" right="0.7" top="0.75" bottom="0.75" header="0.3" footer="0.3"/>
  <customProperties>
    <customPr name="GUID" r:id="rId1"/>
  </customProperties>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44E3-6ACE-449E-AC80-125C40C24CE8}">
  <sheetPr>
    <tabColor rgb="FF00B050"/>
  </sheetPr>
  <dimension ref="A1:L186"/>
  <sheetViews>
    <sheetView workbookViewId="0"/>
  </sheetViews>
  <sheetFormatPr defaultColWidth="8.5703125" defaultRowHeight="14.45"/>
  <cols>
    <col min="1" max="1" width="12.5703125" style="204" customWidth="1"/>
    <col min="2" max="3" width="23.5703125" style="264" customWidth="1"/>
    <col min="4" max="4" width="9.5703125" style="264" bestFit="1" customWidth="1"/>
    <col min="5" max="5" width="12" style="204" bestFit="1" customWidth="1"/>
    <col min="6" max="6" width="35.5703125" style="204" bestFit="1" customWidth="1"/>
    <col min="7" max="7" width="11.7109375" style="204" bestFit="1" customWidth="1"/>
    <col min="8" max="8" width="12.5703125" bestFit="1" customWidth="1"/>
    <col min="9" max="9" width="18.7109375" style="204" bestFit="1" customWidth="1"/>
    <col min="10" max="11" width="8.5703125" style="204"/>
    <col min="12" max="12" width="60.5703125" style="204" customWidth="1"/>
    <col min="13" max="16384" width="8.5703125" style="204"/>
  </cols>
  <sheetData>
    <row r="1" spans="1:12" s="260" customFormat="1">
      <c r="A1" s="260" t="s">
        <v>660</v>
      </c>
      <c r="H1" s="175"/>
    </row>
    <row r="2" spans="1:12">
      <c r="A2" t="s">
        <v>661</v>
      </c>
      <c r="B2" s="1"/>
      <c r="C2" s="1"/>
      <c r="D2" s="204"/>
    </row>
    <row r="3" spans="1:12" ht="43.15">
      <c r="A3" s="261" t="s">
        <v>662</v>
      </c>
      <c r="B3" s="261" t="s">
        <v>663</v>
      </c>
      <c r="C3" s="261" t="s">
        <v>664</v>
      </c>
      <c r="D3" s="204" t="s">
        <v>665</v>
      </c>
      <c r="E3" s="204" t="s">
        <v>666</v>
      </c>
      <c r="F3" s="204" t="s">
        <v>667</v>
      </c>
      <c r="G3" s="204" t="s">
        <v>668</v>
      </c>
      <c r="H3" t="s">
        <v>669</v>
      </c>
      <c r="I3" s="204" t="s">
        <v>670</v>
      </c>
    </row>
    <row r="4" spans="1:12" ht="14.45" customHeight="1">
      <c r="A4" s="262">
        <v>44469</v>
      </c>
      <c r="B4" s="263">
        <v>-14.798</v>
      </c>
      <c r="C4" s="263">
        <v>-20.946000000000002</v>
      </c>
      <c r="D4" s="264">
        <f>C4</f>
        <v>-20.946000000000002</v>
      </c>
      <c r="E4" s="265">
        <f>A4+1</f>
        <v>44470</v>
      </c>
      <c r="F4" s="264">
        <f>IF(ISBLANK(B4),D4,B4)</f>
        <v>-14.798</v>
      </c>
      <c r="G4" s="264">
        <v>-68.461700000000008</v>
      </c>
      <c r="H4" s="10">
        <v>207.63319999999999</v>
      </c>
      <c r="I4" s="10">
        <v>108.91</v>
      </c>
      <c r="L4" s="353" t="s">
        <v>671</v>
      </c>
    </row>
    <row r="5" spans="1:12">
      <c r="A5" s="262">
        <v>44470</v>
      </c>
      <c r="B5" s="263">
        <v>-23.491</v>
      </c>
      <c r="C5" s="263">
        <v>-26.847000000000001</v>
      </c>
      <c r="D5" s="264">
        <f>C5</f>
        <v>-26.847000000000001</v>
      </c>
      <c r="E5" s="265">
        <f t="shared" ref="E5:E68" si="0">A5+1</f>
        <v>44471</v>
      </c>
      <c r="F5" s="264">
        <f t="shared" ref="F5:F68" si="1">IF(ISBLANK(B5),D5,B5)</f>
        <v>-23.491</v>
      </c>
      <c r="G5" s="264">
        <v>-48.398999999999994</v>
      </c>
      <c r="H5" s="10">
        <v>223.2448</v>
      </c>
      <c r="I5" s="10">
        <v>112.86</v>
      </c>
      <c r="L5" s="353"/>
    </row>
    <row r="6" spans="1:12">
      <c r="A6" s="262">
        <v>44471</v>
      </c>
      <c r="B6" s="263"/>
      <c r="C6" s="263"/>
      <c r="D6" s="264">
        <f>IF(ISBLANK(C6),D5,C6)</f>
        <v>-26.847000000000001</v>
      </c>
      <c r="E6" s="265">
        <f t="shared" si="0"/>
        <v>44472</v>
      </c>
      <c r="F6" s="264">
        <f t="shared" si="1"/>
        <v>-26.847000000000001</v>
      </c>
      <c r="G6" s="264">
        <v>-51.379800000000003</v>
      </c>
      <c r="H6" s="10">
        <v>207.7818</v>
      </c>
      <c r="I6" s="10">
        <v>109.9</v>
      </c>
      <c r="L6" s="353"/>
    </row>
    <row r="7" spans="1:12">
      <c r="A7" s="262">
        <v>44472</v>
      </c>
      <c r="B7" s="263"/>
      <c r="C7" s="263"/>
      <c r="D7" s="264">
        <f t="shared" ref="D7:D70" si="2">IF(ISBLANK(C7),D6,C7)</f>
        <v>-26.847000000000001</v>
      </c>
      <c r="E7" s="265">
        <f t="shared" si="0"/>
        <v>44473</v>
      </c>
      <c r="F7" s="264">
        <f t="shared" si="1"/>
        <v>-26.847000000000001</v>
      </c>
      <c r="G7" s="264">
        <v>-32.415399999999998</v>
      </c>
      <c r="H7" s="10">
        <v>205.76089999999999</v>
      </c>
      <c r="I7" s="10">
        <v>106.72</v>
      </c>
      <c r="L7" s="353"/>
    </row>
    <row r="8" spans="1:12">
      <c r="A8" s="262">
        <v>44473</v>
      </c>
      <c r="B8" s="263">
        <v>-9.0340000000000007</v>
      </c>
      <c r="C8" s="263">
        <v>-16.234000000000002</v>
      </c>
      <c r="D8" s="264">
        <f t="shared" si="2"/>
        <v>-16.234000000000002</v>
      </c>
      <c r="E8" s="265">
        <f t="shared" si="0"/>
        <v>44474</v>
      </c>
      <c r="F8" s="264">
        <f t="shared" si="1"/>
        <v>-9.0340000000000007</v>
      </c>
      <c r="G8" s="264">
        <v>-39.351399999999998</v>
      </c>
      <c r="H8" s="10">
        <v>206.67590000000001</v>
      </c>
      <c r="I8" s="10">
        <v>96.75</v>
      </c>
      <c r="L8" s="353"/>
    </row>
    <row r="9" spans="1:12">
      <c r="A9" s="262">
        <v>44474</v>
      </c>
      <c r="B9" s="263">
        <v>-12.53</v>
      </c>
      <c r="C9" s="263">
        <v>-6.6820000000000004</v>
      </c>
      <c r="D9" s="264">
        <f t="shared" si="2"/>
        <v>-6.6820000000000004</v>
      </c>
      <c r="E9" s="265">
        <f t="shared" si="0"/>
        <v>44475</v>
      </c>
      <c r="F9" s="264">
        <f t="shared" si="1"/>
        <v>-12.53</v>
      </c>
      <c r="G9" s="264">
        <v>-23.2699</v>
      </c>
      <c r="H9" s="10">
        <v>204.45660000000001</v>
      </c>
      <c r="I9" s="10">
        <v>94.87</v>
      </c>
      <c r="L9" s="353"/>
    </row>
    <row r="10" spans="1:12">
      <c r="A10" s="262">
        <v>44475</v>
      </c>
      <c r="B10" s="263">
        <v>-19.873000000000001</v>
      </c>
      <c r="C10" s="263">
        <v>9.7650000000000006</v>
      </c>
      <c r="D10" s="264">
        <f t="shared" si="2"/>
        <v>9.7650000000000006</v>
      </c>
      <c r="E10" s="265">
        <f t="shared" si="0"/>
        <v>44476</v>
      </c>
      <c r="F10" s="264">
        <f t="shared" si="1"/>
        <v>-19.873000000000001</v>
      </c>
      <c r="G10" s="264">
        <v>-31.786799999999999</v>
      </c>
      <c r="H10" s="10">
        <v>195.5164</v>
      </c>
      <c r="I10" s="10">
        <v>99.64</v>
      </c>
      <c r="L10" s="353"/>
    </row>
    <row r="11" spans="1:12">
      <c r="A11" s="262">
        <v>44476</v>
      </c>
      <c r="B11" s="263">
        <v>-14.528</v>
      </c>
      <c r="C11" s="263">
        <v>-15.004</v>
      </c>
      <c r="D11" s="264">
        <f t="shared" si="2"/>
        <v>-15.004</v>
      </c>
      <c r="E11" s="265">
        <f t="shared" si="0"/>
        <v>44477</v>
      </c>
      <c r="F11" s="264">
        <f t="shared" si="1"/>
        <v>-14.528</v>
      </c>
      <c r="G11" s="264">
        <v>-42.346900000000005</v>
      </c>
      <c r="H11" s="10">
        <v>205.20689999999999</v>
      </c>
      <c r="I11" s="10">
        <v>104.88</v>
      </c>
      <c r="L11" s="353"/>
    </row>
    <row r="12" spans="1:12">
      <c r="A12" s="262">
        <v>44477</v>
      </c>
      <c r="B12" s="263">
        <v>-14.673999999999999</v>
      </c>
      <c r="C12" s="263">
        <v>-8.5820000000000007</v>
      </c>
      <c r="D12" s="264">
        <f t="shared" si="2"/>
        <v>-8.5820000000000007</v>
      </c>
      <c r="E12" s="265">
        <f t="shared" si="0"/>
        <v>44478</v>
      </c>
      <c r="F12" s="264">
        <f t="shared" si="1"/>
        <v>-14.673999999999999</v>
      </c>
      <c r="G12" s="264">
        <v>-33.280100000000004</v>
      </c>
      <c r="H12" s="10">
        <v>199.17</v>
      </c>
      <c r="I12" s="10">
        <v>104.55</v>
      </c>
      <c r="L12" s="353"/>
    </row>
    <row r="13" spans="1:12">
      <c r="A13" s="262">
        <v>44478</v>
      </c>
      <c r="B13" s="263"/>
      <c r="C13" s="263"/>
      <c r="D13" s="264">
        <f t="shared" si="2"/>
        <v>-8.5820000000000007</v>
      </c>
      <c r="E13" s="265">
        <f t="shared" si="0"/>
        <v>44479</v>
      </c>
      <c r="F13" s="264">
        <f t="shared" si="1"/>
        <v>-8.5820000000000007</v>
      </c>
      <c r="G13" s="264">
        <v>-35.079700000000003</v>
      </c>
      <c r="H13" s="10">
        <v>198.08619999999999</v>
      </c>
      <c r="I13" s="10">
        <v>102.65</v>
      </c>
      <c r="L13" s="353"/>
    </row>
    <row r="14" spans="1:12">
      <c r="A14" s="262">
        <v>44479</v>
      </c>
      <c r="B14" s="263"/>
      <c r="C14" s="263"/>
      <c r="D14" s="264">
        <f t="shared" si="2"/>
        <v>-8.5820000000000007</v>
      </c>
      <c r="E14" s="265">
        <f t="shared" si="0"/>
        <v>44480</v>
      </c>
      <c r="F14" s="264">
        <f t="shared" si="1"/>
        <v>-8.5820000000000007</v>
      </c>
      <c r="G14" s="264">
        <v>-21.704999999999998</v>
      </c>
      <c r="H14" s="10">
        <v>206.5437</v>
      </c>
      <c r="I14" s="10">
        <v>99.67</v>
      </c>
      <c r="L14" s="353"/>
    </row>
    <row r="15" spans="1:12">
      <c r="A15" s="262">
        <v>44480</v>
      </c>
      <c r="B15" s="263">
        <v>-5.4850000000000003</v>
      </c>
      <c r="C15" s="263">
        <v>-4.7679999999999998</v>
      </c>
      <c r="D15" s="264">
        <f t="shared" si="2"/>
        <v>-4.7679999999999998</v>
      </c>
      <c r="E15" s="265">
        <f t="shared" si="0"/>
        <v>44481</v>
      </c>
      <c r="F15" s="264">
        <f t="shared" si="1"/>
        <v>-5.4850000000000003</v>
      </c>
      <c r="G15" s="264">
        <v>-10.205500000000001</v>
      </c>
      <c r="H15" s="10">
        <v>210.34880000000001</v>
      </c>
      <c r="I15" s="10">
        <v>96.42</v>
      </c>
    </row>
    <row r="16" spans="1:12">
      <c r="A16" s="262">
        <v>44481</v>
      </c>
      <c r="B16" s="263">
        <v>-5.8949999999999996</v>
      </c>
      <c r="C16" s="263">
        <v>1.3959999999999999</v>
      </c>
      <c r="D16" s="264">
        <f t="shared" si="2"/>
        <v>1.3959999999999999</v>
      </c>
      <c r="E16" s="265">
        <f t="shared" si="0"/>
        <v>44482</v>
      </c>
      <c r="F16" s="264">
        <f t="shared" si="1"/>
        <v>-5.8949999999999996</v>
      </c>
      <c r="G16" s="264">
        <v>-17.963100000000001</v>
      </c>
      <c r="H16" s="10">
        <v>213.4025</v>
      </c>
      <c r="I16" s="10">
        <v>97.59</v>
      </c>
    </row>
    <row r="17" spans="1:9">
      <c r="A17" s="262">
        <v>44482</v>
      </c>
      <c r="B17" s="263">
        <v>-12.093</v>
      </c>
      <c r="C17" s="263">
        <v>-7.7119999999999997</v>
      </c>
      <c r="D17" s="264">
        <f t="shared" si="2"/>
        <v>-7.7119999999999997</v>
      </c>
      <c r="E17" s="265">
        <f t="shared" si="0"/>
        <v>44483</v>
      </c>
      <c r="F17" s="264">
        <f t="shared" si="1"/>
        <v>-12.093</v>
      </c>
      <c r="G17" s="264">
        <v>-48.922399999999996</v>
      </c>
      <c r="H17" s="10">
        <v>212.57329999999999</v>
      </c>
      <c r="I17" s="10">
        <v>95.7</v>
      </c>
    </row>
    <row r="18" spans="1:9">
      <c r="A18" s="262">
        <v>44483</v>
      </c>
      <c r="B18" s="263">
        <v>-10.019</v>
      </c>
      <c r="C18" s="263">
        <v>-15.05</v>
      </c>
      <c r="D18" s="264">
        <f t="shared" si="2"/>
        <v>-15.05</v>
      </c>
      <c r="E18" s="265">
        <f t="shared" si="0"/>
        <v>44484</v>
      </c>
      <c r="F18" s="264">
        <f t="shared" si="1"/>
        <v>-10.019</v>
      </c>
      <c r="G18" s="264">
        <v>-33.238100000000003</v>
      </c>
      <c r="H18" s="10">
        <v>236.35810000000001</v>
      </c>
      <c r="I18" s="10">
        <v>98.68</v>
      </c>
    </row>
    <row r="19" spans="1:9">
      <c r="A19" s="262">
        <v>44484</v>
      </c>
      <c r="B19" s="263">
        <v>-15.172000000000001</v>
      </c>
      <c r="C19" s="263">
        <v>-6.0069999999999997</v>
      </c>
      <c r="D19" s="264">
        <f t="shared" si="2"/>
        <v>-6.0069999999999997</v>
      </c>
      <c r="E19" s="265">
        <f t="shared" si="0"/>
        <v>44485</v>
      </c>
      <c r="F19" s="264">
        <f t="shared" si="1"/>
        <v>-15.172000000000001</v>
      </c>
      <c r="G19" s="264">
        <v>-31.075699999999998</v>
      </c>
      <c r="H19" s="10">
        <v>219.37479999999999</v>
      </c>
      <c r="I19" s="10">
        <v>100.88</v>
      </c>
    </row>
    <row r="20" spans="1:9">
      <c r="A20" s="262">
        <v>44485</v>
      </c>
      <c r="B20" s="263"/>
      <c r="C20" s="263"/>
      <c r="D20" s="264">
        <f t="shared" si="2"/>
        <v>-6.0069999999999997</v>
      </c>
      <c r="E20" s="265">
        <f t="shared" si="0"/>
        <v>44486</v>
      </c>
      <c r="F20" s="264">
        <f t="shared" si="1"/>
        <v>-6.0069999999999997</v>
      </c>
      <c r="G20" s="264">
        <v>-45.922600000000003</v>
      </c>
      <c r="H20" s="10">
        <v>216.45140000000001</v>
      </c>
      <c r="I20" s="10">
        <v>102.48</v>
      </c>
    </row>
    <row r="21" spans="1:9">
      <c r="A21" s="262">
        <v>44486</v>
      </c>
      <c r="B21" s="263"/>
      <c r="C21" s="263"/>
      <c r="D21" s="264">
        <f t="shared" si="2"/>
        <v>-6.0069999999999997</v>
      </c>
      <c r="E21" s="265">
        <f t="shared" si="0"/>
        <v>44487</v>
      </c>
      <c r="F21" s="264">
        <f t="shared" si="1"/>
        <v>-6.0069999999999997</v>
      </c>
      <c r="G21" s="264">
        <v>-51.305599999999998</v>
      </c>
      <c r="H21" s="10">
        <v>219.41040000000001</v>
      </c>
      <c r="I21" s="10">
        <v>103.76</v>
      </c>
    </row>
    <row r="22" spans="1:9">
      <c r="A22" s="262">
        <v>44487</v>
      </c>
      <c r="B22" s="263">
        <v>-11.391</v>
      </c>
      <c r="C22" s="263">
        <v>-11.398999999999999</v>
      </c>
      <c r="D22" s="264">
        <f t="shared" si="2"/>
        <v>-11.398999999999999</v>
      </c>
      <c r="E22" s="265">
        <f t="shared" si="0"/>
        <v>44488</v>
      </c>
      <c r="F22" s="264">
        <f t="shared" si="1"/>
        <v>-11.391</v>
      </c>
      <c r="G22" s="264">
        <v>-63.348700000000001</v>
      </c>
      <c r="H22" s="10">
        <v>213.26660000000001</v>
      </c>
      <c r="I22" s="10">
        <v>103.39</v>
      </c>
    </row>
    <row r="23" spans="1:9">
      <c r="A23" s="262">
        <v>44488</v>
      </c>
      <c r="B23" s="263">
        <v>-15.003</v>
      </c>
      <c r="C23" s="263">
        <v>-9.0749999999999993</v>
      </c>
      <c r="D23" s="264">
        <f t="shared" si="2"/>
        <v>-9.0749999999999993</v>
      </c>
      <c r="E23" s="265">
        <f t="shared" si="0"/>
        <v>44489</v>
      </c>
      <c r="F23" s="264">
        <f t="shared" si="1"/>
        <v>-15.003</v>
      </c>
      <c r="G23" s="264">
        <v>-50.111800000000002</v>
      </c>
      <c r="H23" s="10">
        <v>207.578</v>
      </c>
      <c r="I23" s="10">
        <v>101.48</v>
      </c>
    </row>
    <row r="24" spans="1:9">
      <c r="A24" s="262">
        <v>44489</v>
      </c>
      <c r="B24" s="263">
        <v>-16.373999999999999</v>
      </c>
      <c r="C24" s="263">
        <v>-13.18</v>
      </c>
      <c r="D24" s="264">
        <f t="shared" si="2"/>
        <v>-13.18</v>
      </c>
      <c r="E24" s="265">
        <f t="shared" si="0"/>
        <v>44490</v>
      </c>
      <c r="F24" s="264">
        <f t="shared" si="1"/>
        <v>-16.373999999999999</v>
      </c>
      <c r="G24" s="264">
        <v>-46.957700000000003</v>
      </c>
      <c r="H24" s="10">
        <v>231.995</v>
      </c>
      <c r="I24" s="10">
        <v>111.45</v>
      </c>
    </row>
    <row r="25" spans="1:9">
      <c r="A25" s="262">
        <v>44490</v>
      </c>
      <c r="B25" s="263">
        <v>-12.46</v>
      </c>
      <c r="C25" s="263">
        <v>-10.077</v>
      </c>
      <c r="D25" s="264">
        <f t="shared" si="2"/>
        <v>-10.077</v>
      </c>
      <c r="E25" s="265">
        <f t="shared" si="0"/>
        <v>44491</v>
      </c>
      <c r="F25" s="264">
        <f t="shared" si="1"/>
        <v>-12.46</v>
      </c>
      <c r="G25" s="264">
        <v>-32.503100000000003</v>
      </c>
      <c r="H25" s="10">
        <v>251.4905</v>
      </c>
      <c r="I25" s="10">
        <v>108.28</v>
      </c>
    </row>
    <row r="26" spans="1:9">
      <c r="A26" s="262">
        <v>44491</v>
      </c>
      <c r="B26" s="263">
        <v>-13.599</v>
      </c>
      <c r="C26" s="263">
        <v>-9.3699999999999992</v>
      </c>
      <c r="D26" s="264">
        <f t="shared" si="2"/>
        <v>-9.3699999999999992</v>
      </c>
      <c r="E26" s="265">
        <f t="shared" si="0"/>
        <v>44492</v>
      </c>
      <c r="F26" s="264">
        <f t="shared" si="1"/>
        <v>-13.599</v>
      </c>
      <c r="G26" s="264">
        <v>-34.720999999999997</v>
      </c>
      <c r="H26" s="10">
        <v>205.41399999999999</v>
      </c>
      <c r="I26" s="10">
        <v>82.93</v>
      </c>
    </row>
    <row r="27" spans="1:9">
      <c r="A27" s="262">
        <v>44492</v>
      </c>
      <c r="B27" s="263"/>
      <c r="C27" s="263"/>
      <c r="D27" s="264">
        <f t="shared" si="2"/>
        <v>-9.3699999999999992</v>
      </c>
      <c r="E27" s="265">
        <f t="shared" si="0"/>
        <v>44493</v>
      </c>
      <c r="F27" s="264">
        <f t="shared" si="1"/>
        <v>-9.3699999999999992</v>
      </c>
      <c r="G27" s="264">
        <v>-36.235100000000003</v>
      </c>
      <c r="H27" s="10">
        <v>200.40950000000001</v>
      </c>
      <c r="I27" s="10">
        <v>84.48</v>
      </c>
    </row>
    <row r="28" spans="1:9">
      <c r="A28" s="262">
        <v>44493</v>
      </c>
      <c r="B28" s="263"/>
      <c r="C28" s="263"/>
      <c r="D28" s="264">
        <f t="shared" si="2"/>
        <v>-9.3699999999999992</v>
      </c>
      <c r="E28" s="265">
        <f t="shared" si="0"/>
        <v>44494</v>
      </c>
      <c r="F28" s="264">
        <f t="shared" si="1"/>
        <v>-9.3699999999999992</v>
      </c>
      <c r="G28" s="264">
        <v>-50.586500000000001</v>
      </c>
      <c r="H28" s="10">
        <v>231.48769999999999</v>
      </c>
      <c r="I28" s="10">
        <v>85.99</v>
      </c>
    </row>
    <row r="29" spans="1:9">
      <c r="A29" s="262">
        <v>44494</v>
      </c>
      <c r="B29" s="263">
        <v>-10.37</v>
      </c>
      <c r="C29" s="263">
        <v>-5.5890000000000004</v>
      </c>
      <c r="D29" s="264">
        <f t="shared" si="2"/>
        <v>-5.5890000000000004</v>
      </c>
      <c r="E29" s="265">
        <f t="shared" si="0"/>
        <v>44495</v>
      </c>
      <c r="F29" s="264">
        <f t="shared" si="1"/>
        <v>-10.37</v>
      </c>
      <c r="G29" s="264">
        <v>-52.036200000000001</v>
      </c>
      <c r="H29" s="10">
        <v>222.55</v>
      </c>
      <c r="I29" s="10">
        <v>81.540000000000006</v>
      </c>
    </row>
    <row r="30" spans="1:9">
      <c r="A30" s="262">
        <v>44495</v>
      </c>
      <c r="B30" s="263">
        <v>-6.4169999999999998</v>
      </c>
      <c r="C30" s="263">
        <v>-6.4779999999999998</v>
      </c>
      <c r="D30" s="264">
        <f t="shared" si="2"/>
        <v>-6.4779999999999998</v>
      </c>
      <c r="E30" s="265">
        <f t="shared" si="0"/>
        <v>44496</v>
      </c>
      <c r="F30" s="264">
        <f t="shared" si="1"/>
        <v>-6.4169999999999998</v>
      </c>
      <c r="G30" s="264">
        <v>-50.979199999999999</v>
      </c>
      <c r="H30" s="10">
        <v>217.82</v>
      </c>
      <c r="I30" s="10">
        <v>95.57</v>
      </c>
    </row>
    <row r="31" spans="1:9">
      <c r="A31" s="262">
        <v>44496</v>
      </c>
      <c r="B31" s="263">
        <v>-11.066000000000001</v>
      </c>
      <c r="C31" s="263">
        <v>-8.09</v>
      </c>
      <c r="D31" s="264">
        <f t="shared" si="2"/>
        <v>-8.09</v>
      </c>
      <c r="E31" s="265">
        <f t="shared" si="0"/>
        <v>44497</v>
      </c>
      <c r="F31" s="264">
        <f t="shared" si="1"/>
        <v>-11.066000000000001</v>
      </c>
      <c r="G31" s="264">
        <v>-48.946799999999996</v>
      </c>
      <c r="H31" s="10">
        <v>214.80510000000001</v>
      </c>
      <c r="I31" s="10">
        <v>103.05</v>
      </c>
    </row>
    <row r="32" spans="1:9">
      <c r="A32" s="262">
        <v>44497</v>
      </c>
      <c r="B32" s="263">
        <v>-10.241</v>
      </c>
      <c r="C32" s="263">
        <v>-1.9850000000000001</v>
      </c>
      <c r="D32" s="264">
        <f t="shared" si="2"/>
        <v>-1.9850000000000001</v>
      </c>
      <c r="E32" s="265">
        <f t="shared" si="0"/>
        <v>44498</v>
      </c>
      <c r="F32" s="264">
        <f t="shared" si="1"/>
        <v>-10.241</v>
      </c>
      <c r="G32" s="264">
        <v>-32.137900000000002</v>
      </c>
      <c r="H32" s="10">
        <v>213.90020000000001</v>
      </c>
      <c r="I32" s="10">
        <v>92.28</v>
      </c>
    </row>
    <row r="33" spans="1:9">
      <c r="A33" s="262">
        <v>44498</v>
      </c>
      <c r="B33" s="263">
        <v>-11.445</v>
      </c>
      <c r="C33" s="263">
        <v>-12.441000000000001</v>
      </c>
      <c r="D33" s="264">
        <f t="shared" si="2"/>
        <v>-12.441000000000001</v>
      </c>
      <c r="E33" s="265">
        <f t="shared" si="0"/>
        <v>44499</v>
      </c>
      <c r="F33" s="264">
        <f t="shared" si="1"/>
        <v>-11.445</v>
      </c>
      <c r="G33" s="264">
        <v>-44.543999999999997</v>
      </c>
      <c r="H33" s="10">
        <v>226.68209999999999</v>
      </c>
      <c r="I33" s="10">
        <v>92.35</v>
      </c>
    </row>
    <row r="34" spans="1:9">
      <c r="A34" s="262">
        <v>44499</v>
      </c>
      <c r="B34" s="263"/>
      <c r="C34" s="263"/>
      <c r="D34" s="264">
        <f t="shared" si="2"/>
        <v>-12.441000000000001</v>
      </c>
      <c r="E34" s="265">
        <f t="shared" si="0"/>
        <v>44500</v>
      </c>
      <c r="F34" s="264">
        <f t="shared" si="1"/>
        <v>-12.441000000000001</v>
      </c>
      <c r="G34" s="264">
        <v>-44.514399999999995</v>
      </c>
      <c r="H34" s="10">
        <v>224.03909999999999</v>
      </c>
      <c r="I34" s="10">
        <v>93.68</v>
      </c>
    </row>
    <row r="35" spans="1:9">
      <c r="A35" s="262">
        <v>44500</v>
      </c>
      <c r="B35" s="263"/>
      <c r="C35" s="263"/>
      <c r="D35" s="264">
        <f t="shared" si="2"/>
        <v>-12.441000000000001</v>
      </c>
      <c r="E35" s="265">
        <f t="shared" si="0"/>
        <v>44501</v>
      </c>
      <c r="F35" s="264">
        <f t="shared" si="1"/>
        <v>-12.441000000000001</v>
      </c>
      <c r="G35" s="264">
        <v>-22.723600000000001</v>
      </c>
      <c r="H35" s="10">
        <v>251.9889</v>
      </c>
      <c r="I35" s="10">
        <v>108.27</v>
      </c>
    </row>
    <row r="36" spans="1:9">
      <c r="A36" s="262">
        <v>44501</v>
      </c>
      <c r="B36" s="263">
        <v>-7.6890000000000001</v>
      </c>
      <c r="C36" s="263">
        <v>0.378</v>
      </c>
      <c r="D36" s="264">
        <f t="shared" si="2"/>
        <v>0.378</v>
      </c>
      <c r="E36" s="265">
        <f t="shared" si="0"/>
        <v>44502</v>
      </c>
      <c r="F36" s="264">
        <f t="shared" si="1"/>
        <v>-7.6890000000000001</v>
      </c>
      <c r="G36" s="264">
        <v>-0.95239999999999991</v>
      </c>
      <c r="H36" s="10">
        <v>269.21929999999998</v>
      </c>
      <c r="I36" s="10">
        <v>111.03</v>
      </c>
    </row>
    <row r="37" spans="1:9">
      <c r="A37" s="262">
        <v>44502</v>
      </c>
      <c r="B37" s="263">
        <v>-1.8069999999999999</v>
      </c>
      <c r="C37" s="263">
        <v>-1.276</v>
      </c>
      <c r="D37" s="264">
        <f t="shared" si="2"/>
        <v>-1.276</v>
      </c>
      <c r="E37" s="265">
        <f t="shared" si="0"/>
        <v>44503</v>
      </c>
      <c r="F37" s="264">
        <f t="shared" si="1"/>
        <v>-1.8069999999999999</v>
      </c>
      <c r="G37" s="264">
        <v>-1.1999999999999999E-3</v>
      </c>
      <c r="H37" s="10">
        <v>266.43720000000002</v>
      </c>
      <c r="I37" s="10">
        <v>112.91</v>
      </c>
    </row>
    <row r="38" spans="1:9">
      <c r="A38" s="262">
        <v>44503</v>
      </c>
      <c r="B38" s="263">
        <v>-0.78400000000000003</v>
      </c>
      <c r="C38" s="263">
        <v>-4.6100000000000003</v>
      </c>
      <c r="D38" s="264">
        <f t="shared" si="2"/>
        <v>-4.6100000000000003</v>
      </c>
      <c r="E38" s="265">
        <f t="shared" si="0"/>
        <v>44504</v>
      </c>
      <c r="F38" s="264">
        <f t="shared" si="1"/>
        <v>-0.78400000000000003</v>
      </c>
      <c r="G38" s="264">
        <v>0</v>
      </c>
      <c r="H38" s="10">
        <v>261.471</v>
      </c>
      <c r="I38" s="10">
        <v>112.44</v>
      </c>
    </row>
    <row r="39" spans="1:9">
      <c r="A39" s="262">
        <v>44504</v>
      </c>
      <c r="B39" s="263">
        <v>-2.8849999999999998</v>
      </c>
      <c r="C39" s="263">
        <v>-1.6970000000000001</v>
      </c>
      <c r="D39" s="264">
        <f t="shared" si="2"/>
        <v>-1.6970000000000001</v>
      </c>
      <c r="E39" s="265">
        <f t="shared" si="0"/>
        <v>44505</v>
      </c>
      <c r="F39" s="264">
        <f t="shared" si="1"/>
        <v>-2.8849999999999998</v>
      </c>
      <c r="G39" s="264">
        <v>0</v>
      </c>
      <c r="H39" s="10">
        <v>257.5154</v>
      </c>
      <c r="I39" s="10">
        <v>104.18</v>
      </c>
    </row>
    <row r="40" spans="1:9">
      <c r="A40" s="262">
        <v>44505</v>
      </c>
      <c r="B40" s="263">
        <v>-5.75</v>
      </c>
      <c r="C40" s="263">
        <v>-7.8710000000000004</v>
      </c>
      <c r="D40" s="264">
        <f t="shared" si="2"/>
        <v>-7.8710000000000004</v>
      </c>
      <c r="E40" s="265">
        <f t="shared" si="0"/>
        <v>44506</v>
      </c>
      <c r="F40" s="264">
        <f t="shared" si="1"/>
        <v>-5.75</v>
      </c>
      <c r="G40" s="264">
        <v>-28.138500000000001</v>
      </c>
      <c r="H40" s="10">
        <v>239.7413</v>
      </c>
      <c r="I40" s="10">
        <v>105.12</v>
      </c>
    </row>
    <row r="41" spans="1:9">
      <c r="A41" s="262">
        <v>44506</v>
      </c>
      <c r="B41" s="263"/>
      <c r="C41" s="263"/>
      <c r="D41" s="264">
        <f t="shared" si="2"/>
        <v>-7.8710000000000004</v>
      </c>
      <c r="E41" s="265">
        <f t="shared" si="0"/>
        <v>44507</v>
      </c>
      <c r="F41" s="264">
        <f t="shared" si="1"/>
        <v>-7.8710000000000004</v>
      </c>
      <c r="G41" s="264">
        <v>-27.6617</v>
      </c>
      <c r="H41" s="10">
        <v>245.20150000000001</v>
      </c>
      <c r="I41" s="10">
        <v>103.69</v>
      </c>
    </row>
    <row r="42" spans="1:9">
      <c r="A42" s="262">
        <v>44507</v>
      </c>
      <c r="B42" s="263"/>
      <c r="C42" s="263"/>
      <c r="D42" s="264">
        <f t="shared" si="2"/>
        <v>-7.8710000000000004</v>
      </c>
      <c r="E42" s="265">
        <f t="shared" si="0"/>
        <v>44508</v>
      </c>
      <c r="F42" s="264">
        <f t="shared" si="1"/>
        <v>-7.8710000000000004</v>
      </c>
      <c r="G42" s="264">
        <v>-3.3001999999999998</v>
      </c>
      <c r="H42" s="10">
        <v>256.40109999999999</v>
      </c>
      <c r="I42" s="10">
        <v>109.45</v>
      </c>
    </row>
    <row r="43" spans="1:9">
      <c r="A43" s="262">
        <v>44508</v>
      </c>
      <c r="B43" s="263">
        <v>-7.8920000000000003</v>
      </c>
      <c r="C43" s="263">
        <v>-8.7739999999999991</v>
      </c>
      <c r="D43" s="264">
        <f t="shared" si="2"/>
        <v>-8.7739999999999991</v>
      </c>
      <c r="E43" s="265">
        <f t="shared" si="0"/>
        <v>44509</v>
      </c>
      <c r="F43" s="264">
        <f t="shared" si="1"/>
        <v>-7.8920000000000003</v>
      </c>
      <c r="G43" s="264">
        <v>-16.099799999999998</v>
      </c>
      <c r="H43" s="10">
        <v>231.51820000000001</v>
      </c>
      <c r="I43" s="10">
        <v>102.55</v>
      </c>
    </row>
    <row r="44" spans="1:9">
      <c r="A44" s="262">
        <v>44509</v>
      </c>
      <c r="B44" s="263">
        <v>-7.806</v>
      </c>
      <c r="C44" s="263">
        <v>-8.9870000000000001</v>
      </c>
      <c r="D44" s="264">
        <f t="shared" si="2"/>
        <v>-8.9870000000000001</v>
      </c>
      <c r="E44" s="265">
        <f t="shared" si="0"/>
        <v>44510</v>
      </c>
      <c r="F44" s="264">
        <f t="shared" si="1"/>
        <v>-7.806</v>
      </c>
      <c r="G44" s="264">
        <v>-17.9361</v>
      </c>
      <c r="H44" s="10">
        <v>261.02659999999997</v>
      </c>
      <c r="I44" s="10">
        <v>99.7</v>
      </c>
    </row>
    <row r="45" spans="1:9">
      <c r="A45" s="262">
        <v>44510</v>
      </c>
      <c r="B45" s="263">
        <v>-9.952</v>
      </c>
      <c r="C45" s="263">
        <v>-12.102</v>
      </c>
      <c r="D45" s="264">
        <f t="shared" si="2"/>
        <v>-12.102</v>
      </c>
      <c r="E45" s="265">
        <f t="shared" si="0"/>
        <v>44511</v>
      </c>
      <c r="F45" s="264">
        <f t="shared" si="1"/>
        <v>-9.952</v>
      </c>
      <c r="G45" s="264">
        <v>-36.634</v>
      </c>
      <c r="H45" s="10">
        <v>254.7801</v>
      </c>
      <c r="I45" s="10">
        <v>96.95</v>
      </c>
    </row>
    <row r="46" spans="1:9">
      <c r="A46" s="262">
        <v>44511</v>
      </c>
      <c r="B46" s="263">
        <v>-9.2710000000000008</v>
      </c>
      <c r="C46" s="263">
        <v>-9.0009999999999994</v>
      </c>
      <c r="D46" s="264">
        <f t="shared" si="2"/>
        <v>-9.0009999999999994</v>
      </c>
      <c r="E46" s="265">
        <f t="shared" si="0"/>
        <v>44512</v>
      </c>
      <c r="F46" s="264">
        <f t="shared" si="1"/>
        <v>-9.2710000000000008</v>
      </c>
      <c r="G46" s="264">
        <v>-58.211300000000001</v>
      </c>
      <c r="H46" s="10">
        <v>250.9109</v>
      </c>
      <c r="I46" s="10">
        <v>107.03</v>
      </c>
    </row>
    <row r="47" spans="1:9">
      <c r="A47" s="262">
        <v>44512</v>
      </c>
      <c r="B47" s="263">
        <v>-3.7719999999999998</v>
      </c>
      <c r="C47" s="263">
        <v>-7.1210000000000004</v>
      </c>
      <c r="D47" s="264">
        <f t="shared" si="2"/>
        <v>-7.1210000000000004</v>
      </c>
      <c r="E47" s="265">
        <f t="shared" si="0"/>
        <v>44513</v>
      </c>
      <c r="F47" s="264">
        <f t="shared" si="1"/>
        <v>-3.7719999999999998</v>
      </c>
      <c r="G47" s="264">
        <v>-32.126599999999996</v>
      </c>
      <c r="H47" s="10">
        <v>239.02850000000001</v>
      </c>
      <c r="I47" s="10">
        <v>98.73</v>
      </c>
    </row>
    <row r="48" spans="1:9">
      <c r="A48" s="262">
        <v>44513</v>
      </c>
      <c r="B48" s="263"/>
      <c r="C48" s="263"/>
      <c r="D48" s="264">
        <f t="shared" si="2"/>
        <v>-7.1210000000000004</v>
      </c>
      <c r="E48" s="265">
        <f t="shared" si="0"/>
        <v>44514</v>
      </c>
      <c r="F48" s="264">
        <f t="shared" si="1"/>
        <v>-7.1210000000000004</v>
      </c>
      <c r="G48" s="264">
        <v>-23.0489</v>
      </c>
      <c r="H48" s="10">
        <v>240.83580000000001</v>
      </c>
      <c r="I48" s="10">
        <v>104.04</v>
      </c>
    </row>
    <row r="49" spans="1:9">
      <c r="A49" s="262">
        <v>44514</v>
      </c>
      <c r="B49" s="263"/>
      <c r="C49" s="263"/>
      <c r="D49" s="264">
        <f t="shared" si="2"/>
        <v>-7.1210000000000004</v>
      </c>
      <c r="E49" s="265">
        <f t="shared" si="0"/>
        <v>44515</v>
      </c>
      <c r="F49" s="264">
        <f t="shared" si="1"/>
        <v>-7.1210000000000004</v>
      </c>
      <c r="G49" s="264">
        <v>-6.9817</v>
      </c>
      <c r="H49" s="10">
        <v>261.423</v>
      </c>
      <c r="I49" s="10">
        <v>106.2</v>
      </c>
    </row>
    <row r="50" spans="1:9">
      <c r="A50" s="262">
        <v>44515</v>
      </c>
      <c r="B50" s="263">
        <v>3.8210000000000002</v>
      </c>
      <c r="C50" s="263">
        <v>-2.298</v>
      </c>
      <c r="D50" s="264">
        <f t="shared" si="2"/>
        <v>-2.298</v>
      </c>
      <c r="E50" s="265">
        <f t="shared" si="0"/>
        <v>44516</v>
      </c>
      <c r="F50" s="264">
        <f t="shared" si="1"/>
        <v>3.8210000000000002</v>
      </c>
      <c r="G50" s="264">
        <v>-4.306</v>
      </c>
      <c r="H50" s="10">
        <v>241.3725</v>
      </c>
      <c r="I50" s="10">
        <v>99.1</v>
      </c>
    </row>
    <row r="51" spans="1:9">
      <c r="A51" s="262">
        <v>44516</v>
      </c>
      <c r="B51" s="263">
        <v>-8.8800000000000008</v>
      </c>
      <c r="C51" s="263">
        <v>-3.8940000000000001</v>
      </c>
      <c r="D51" s="264">
        <f t="shared" si="2"/>
        <v>-3.8940000000000001</v>
      </c>
      <c r="E51" s="265">
        <f t="shared" si="0"/>
        <v>44517</v>
      </c>
      <c r="F51" s="264">
        <f t="shared" si="1"/>
        <v>-8.8800000000000008</v>
      </c>
      <c r="G51" s="264">
        <v>-7.0959000000000003</v>
      </c>
      <c r="H51" s="10">
        <v>237.86099999999999</v>
      </c>
      <c r="I51" s="10">
        <v>104.88</v>
      </c>
    </row>
    <row r="52" spans="1:9">
      <c r="A52" s="262">
        <v>44517</v>
      </c>
      <c r="B52" s="263">
        <v>-7.016</v>
      </c>
      <c r="C52" s="263">
        <v>-1.385</v>
      </c>
      <c r="D52" s="264">
        <f t="shared" si="2"/>
        <v>-1.385</v>
      </c>
      <c r="E52" s="265">
        <f t="shared" si="0"/>
        <v>44518</v>
      </c>
      <c r="F52" s="264">
        <f t="shared" si="1"/>
        <v>-7.016</v>
      </c>
      <c r="G52" s="264">
        <v>-13.115500000000001</v>
      </c>
      <c r="H52" s="10">
        <v>234.495</v>
      </c>
      <c r="I52" s="10">
        <v>102.12</v>
      </c>
    </row>
    <row r="53" spans="1:9">
      <c r="A53" s="262">
        <v>44518</v>
      </c>
      <c r="B53" s="263">
        <v>-11.919</v>
      </c>
      <c r="C53" s="263">
        <v>-9.8510000000000009</v>
      </c>
      <c r="D53" s="264">
        <f t="shared" si="2"/>
        <v>-9.8510000000000009</v>
      </c>
      <c r="E53" s="265">
        <f t="shared" si="0"/>
        <v>44519</v>
      </c>
      <c r="F53" s="264">
        <f t="shared" si="1"/>
        <v>-11.919</v>
      </c>
      <c r="G53" s="264">
        <v>-12.8225</v>
      </c>
      <c r="H53" s="10">
        <v>226.13800000000001</v>
      </c>
      <c r="I53" s="10">
        <v>104.73</v>
      </c>
    </row>
    <row r="54" spans="1:9">
      <c r="A54" s="262">
        <v>44519</v>
      </c>
      <c r="B54" s="263">
        <v>1.3939999999999999</v>
      </c>
      <c r="C54" s="263">
        <v>3.383</v>
      </c>
      <c r="D54" s="264">
        <f t="shared" si="2"/>
        <v>3.383</v>
      </c>
      <c r="E54" s="265">
        <f t="shared" si="0"/>
        <v>44520</v>
      </c>
      <c r="F54" s="264">
        <f t="shared" si="1"/>
        <v>1.3939999999999999</v>
      </c>
      <c r="G54" s="264">
        <v>-0.69699999999999995</v>
      </c>
      <c r="H54" s="10">
        <v>211.0967</v>
      </c>
      <c r="I54" s="10">
        <v>103.08</v>
      </c>
    </row>
    <row r="55" spans="1:9">
      <c r="A55" s="262">
        <v>44520</v>
      </c>
      <c r="B55" s="263"/>
      <c r="C55" s="263"/>
      <c r="D55" s="264">
        <f t="shared" si="2"/>
        <v>3.383</v>
      </c>
      <c r="E55" s="265">
        <f t="shared" si="0"/>
        <v>44521</v>
      </c>
      <c r="F55" s="264">
        <f t="shared" si="1"/>
        <v>3.383</v>
      </c>
      <c r="G55" s="264">
        <v>-1.8E-3</v>
      </c>
      <c r="H55" s="10">
        <v>228.84809999999999</v>
      </c>
      <c r="I55" s="10">
        <v>105.54</v>
      </c>
    </row>
    <row r="56" spans="1:9">
      <c r="A56" s="262">
        <v>44521</v>
      </c>
      <c r="B56" s="263"/>
      <c r="C56" s="263"/>
      <c r="D56" s="264">
        <f t="shared" si="2"/>
        <v>3.383</v>
      </c>
      <c r="E56" s="265">
        <f t="shared" si="0"/>
        <v>44522</v>
      </c>
      <c r="F56" s="264">
        <f t="shared" si="1"/>
        <v>3.383</v>
      </c>
      <c r="G56" s="264">
        <v>5.0759999999999996</v>
      </c>
      <c r="H56" s="10">
        <v>305.45510000000002</v>
      </c>
      <c r="I56" s="10">
        <v>118.88</v>
      </c>
    </row>
    <row r="57" spans="1:9">
      <c r="A57" s="262">
        <v>44522</v>
      </c>
      <c r="B57" s="263">
        <v>4.7539999999999996</v>
      </c>
      <c r="C57" s="263">
        <v>4.5620000000000003</v>
      </c>
      <c r="D57" s="264">
        <f t="shared" si="2"/>
        <v>4.5620000000000003</v>
      </c>
      <c r="E57" s="265">
        <f t="shared" si="0"/>
        <v>44523</v>
      </c>
      <c r="F57" s="264">
        <f t="shared" si="1"/>
        <v>4.7539999999999996</v>
      </c>
      <c r="G57" s="264">
        <v>7.9500999999999999</v>
      </c>
      <c r="H57" s="10">
        <v>314.58370000000002</v>
      </c>
      <c r="I57" s="10">
        <v>119.37</v>
      </c>
    </row>
    <row r="58" spans="1:9">
      <c r="A58" s="262">
        <v>44523</v>
      </c>
      <c r="B58" s="263">
        <v>2.7040000000000002</v>
      </c>
      <c r="C58" s="263">
        <v>2.9849999999999999</v>
      </c>
      <c r="D58" s="264">
        <f t="shared" si="2"/>
        <v>2.9849999999999999</v>
      </c>
      <c r="E58" s="265">
        <f t="shared" si="0"/>
        <v>44524</v>
      </c>
      <c r="F58" s="264">
        <f t="shared" si="1"/>
        <v>2.7040000000000002</v>
      </c>
      <c r="G58" s="264">
        <v>10.7849</v>
      </c>
      <c r="H58" s="10">
        <v>301.9307</v>
      </c>
      <c r="I58" s="10">
        <v>120.26</v>
      </c>
    </row>
    <row r="59" spans="1:9">
      <c r="A59" s="262">
        <v>44524</v>
      </c>
      <c r="B59" s="263">
        <v>4.2610000000000001</v>
      </c>
      <c r="C59" s="263">
        <v>3.8610000000000002</v>
      </c>
      <c r="D59" s="264">
        <f t="shared" si="2"/>
        <v>3.8610000000000002</v>
      </c>
      <c r="E59" s="265">
        <f t="shared" si="0"/>
        <v>44525</v>
      </c>
      <c r="F59" s="264">
        <f t="shared" si="1"/>
        <v>4.2610000000000001</v>
      </c>
      <c r="G59" s="264">
        <v>15.012499999999999</v>
      </c>
      <c r="H59" s="10">
        <v>297.30959999999999</v>
      </c>
      <c r="I59" s="10">
        <v>119.71</v>
      </c>
    </row>
    <row r="60" spans="1:9">
      <c r="A60" s="262">
        <v>44525</v>
      </c>
      <c r="B60" s="263">
        <v>3.2890000000000001</v>
      </c>
      <c r="C60" s="263">
        <v>2.4329999999999998</v>
      </c>
      <c r="D60" s="264">
        <f t="shared" si="2"/>
        <v>2.4329999999999998</v>
      </c>
      <c r="E60" s="265">
        <f t="shared" si="0"/>
        <v>44526</v>
      </c>
      <c r="F60" s="264">
        <f t="shared" si="1"/>
        <v>3.2890000000000001</v>
      </c>
      <c r="G60" s="264">
        <v>1.0213000000000001</v>
      </c>
      <c r="H60" s="10">
        <v>289.08</v>
      </c>
      <c r="I60" s="10">
        <v>115.91</v>
      </c>
    </row>
    <row r="61" spans="1:9">
      <c r="A61" s="262">
        <v>44526</v>
      </c>
      <c r="B61" s="263">
        <v>2.6819999999999999</v>
      </c>
      <c r="C61" s="263">
        <v>1.4890000000000001</v>
      </c>
      <c r="D61" s="264">
        <f t="shared" si="2"/>
        <v>1.4890000000000001</v>
      </c>
      <c r="E61" s="265">
        <f t="shared" si="0"/>
        <v>44527</v>
      </c>
      <c r="F61" s="264">
        <f t="shared" si="1"/>
        <v>2.6819999999999999</v>
      </c>
      <c r="G61" s="264">
        <v>9.8348999999999993</v>
      </c>
      <c r="H61" s="10">
        <v>362.7439</v>
      </c>
      <c r="I61" s="10">
        <v>112.49</v>
      </c>
    </row>
    <row r="62" spans="1:9">
      <c r="A62" s="262">
        <v>44527</v>
      </c>
      <c r="B62" s="263"/>
      <c r="C62" s="263"/>
      <c r="D62" s="264">
        <f t="shared" si="2"/>
        <v>1.4890000000000001</v>
      </c>
      <c r="E62" s="265">
        <f t="shared" si="0"/>
        <v>44528</v>
      </c>
      <c r="F62" s="264">
        <f t="shared" si="1"/>
        <v>1.4890000000000001</v>
      </c>
      <c r="G62" s="264">
        <v>15.0945</v>
      </c>
      <c r="H62" s="10">
        <v>335.78680000000003</v>
      </c>
      <c r="I62" s="10">
        <v>115.29</v>
      </c>
    </row>
    <row r="63" spans="1:9">
      <c r="A63" s="262">
        <v>44528</v>
      </c>
      <c r="B63" s="263"/>
      <c r="C63" s="263"/>
      <c r="D63" s="264">
        <f t="shared" si="2"/>
        <v>1.4890000000000001</v>
      </c>
      <c r="E63" s="265">
        <f t="shared" si="0"/>
        <v>44529</v>
      </c>
      <c r="F63" s="264">
        <f t="shared" si="1"/>
        <v>1.4890000000000001</v>
      </c>
      <c r="G63" s="264">
        <v>14.522</v>
      </c>
      <c r="H63" s="10">
        <v>353.53859999999997</v>
      </c>
      <c r="I63" s="10">
        <v>119.54</v>
      </c>
    </row>
    <row r="64" spans="1:9">
      <c r="A64" s="262">
        <v>44529</v>
      </c>
      <c r="B64" s="263">
        <v>2.702</v>
      </c>
      <c r="C64" s="263">
        <v>1.393</v>
      </c>
      <c r="D64" s="264">
        <f t="shared" si="2"/>
        <v>1.393</v>
      </c>
      <c r="E64" s="265">
        <f t="shared" si="0"/>
        <v>44530</v>
      </c>
      <c r="F64" s="264">
        <f t="shared" si="1"/>
        <v>2.702</v>
      </c>
      <c r="G64" s="264">
        <v>4.4294000000000002</v>
      </c>
      <c r="H64" s="10">
        <v>280.93299999999999</v>
      </c>
      <c r="I64" s="10">
        <v>114.81</v>
      </c>
    </row>
    <row r="65" spans="1:9">
      <c r="A65" s="262">
        <v>44530</v>
      </c>
      <c r="B65" s="263">
        <v>2.2509999999999999</v>
      </c>
      <c r="C65" s="263">
        <v>2.5529999999999999</v>
      </c>
      <c r="D65" s="264">
        <f t="shared" si="2"/>
        <v>2.5529999999999999</v>
      </c>
      <c r="E65" s="265">
        <f t="shared" si="0"/>
        <v>44531</v>
      </c>
      <c r="F65" s="264">
        <f t="shared" si="1"/>
        <v>2.2509999999999999</v>
      </c>
      <c r="G65" s="264">
        <v>9.1094000000000008</v>
      </c>
      <c r="H65" s="10">
        <v>296.11200000000002</v>
      </c>
      <c r="I65" s="10">
        <v>118.92</v>
      </c>
    </row>
    <row r="66" spans="1:9">
      <c r="A66" s="262">
        <v>44531</v>
      </c>
      <c r="B66" s="263">
        <v>3.2120000000000002</v>
      </c>
      <c r="C66" s="263">
        <v>3.835</v>
      </c>
      <c r="D66" s="264">
        <f t="shared" si="2"/>
        <v>3.835</v>
      </c>
      <c r="E66" s="265">
        <f t="shared" si="0"/>
        <v>44532</v>
      </c>
      <c r="F66" s="264">
        <f t="shared" si="1"/>
        <v>3.2120000000000002</v>
      </c>
      <c r="G66" s="264">
        <v>29.435600000000001</v>
      </c>
      <c r="H66" s="10">
        <v>345.96350000000001</v>
      </c>
      <c r="I66" s="10">
        <v>119.14</v>
      </c>
    </row>
    <row r="67" spans="1:9">
      <c r="A67" s="262">
        <v>44532</v>
      </c>
      <c r="B67" s="263">
        <v>2.33</v>
      </c>
      <c r="C67" s="263">
        <v>3.1459999999999999</v>
      </c>
      <c r="D67" s="264">
        <f t="shared" si="2"/>
        <v>3.1459999999999999</v>
      </c>
      <c r="E67" s="265">
        <f t="shared" si="0"/>
        <v>44533</v>
      </c>
      <c r="F67" s="264">
        <f t="shared" si="1"/>
        <v>2.33</v>
      </c>
      <c r="G67" s="264">
        <v>20.7591</v>
      </c>
      <c r="H67" s="10">
        <v>319.1773</v>
      </c>
      <c r="I67" s="10">
        <v>120.78</v>
      </c>
    </row>
    <row r="68" spans="1:9">
      <c r="A68" s="262">
        <v>44533</v>
      </c>
      <c r="B68" s="263">
        <v>3.2170000000000001</v>
      </c>
      <c r="C68" s="263">
        <v>4.032</v>
      </c>
      <c r="D68" s="264">
        <f t="shared" si="2"/>
        <v>4.032</v>
      </c>
      <c r="E68" s="265">
        <f t="shared" si="0"/>
        <v>44534</v>
      </c>
      <c r="F68" s="264">
        <f t="shared" si="1"/>
        <v>3.2170000000000001</v>
      </c>
      <c r="G68" s="264">
        <v>8.472999999999999</v>
      </c>
      <c r="H68" s="10">
        <v>290.72699999999998</v>
      </c>
      <c r="I68" s="10">
        <v>114.47</v>
      </c>
    </row>
    <row r="69" spans="1:9">
      <c r="A69" s="262">
        <v>44534</v>
      </c>
      <c r="B69" s="263"/>
      <c r="C69" s="263"/>
      <c r="D69" s="264">
        <f t="shared" si="2"/>
        <v>4.032</v>
      </c>
      <c r="E69" s="265">
        <f t="shared" ref="E69:E132" si="3">A69+1</f>
        <v>44535</v>
      </c>
      <c r="F69" s="264">
        <f t="shared" ref="F69:F132" si="4">IF(ISBLANK(B69),D69,B69)</f>
        <v>4.032</v>
      </c>
      <c r="G69" s="264">
        <v>13.1206</v>
      </c>
      <c r="H69" s="10">
        <v>301.8913</v>
      </c>
      <c r="I69" s="10">
        <v>116.14</v>
      </c>
    </row>
    <row r="70" spans="1:9">
      <c r="A70" s="262">
        <v>44535</v>
      </c>
      <c r="B70" s="263"/>
      <c r="C70" s="263"/>
      <c r="D70" s="264">
        <f t="shared" si="2"/>
        <v>4.032</v>
      </c>
      <c r="E70" s="265">
        <f t="shared" si="3"/>
        <v>44536</v>
      </c>
      <c r="F70" s="264">
        <f t="shared" si="4"/>
        <v>4.032</v>
      </c>
      <c r="G70" s="264">
        <v>18.305900000000001</v>
      </c>
      <c r="H70" s="10">
        <v>332.60989999999998</v>
      </c>
      <c r="I70" s="10">
        <v>118.73</v>
      </c>
    </row>
    <row r="71" spans="1:9">
      <c r="A71" s="262">
        <v>44536</v>
      </c>
      <c r="B71" s="263">
        <v>2.4169999999999998</v>
      </c>
      <c r="C71" s="263">
        <v>2.4409999999999998</v>
      </c>
      <c r="D71" s="264">
        <f t="shared" ref="D71:D134" si="5">IF(ISBLANK(C71),D70,C71)</f>
        <v>2.4409999999999998</v>
      </c>
      <c r="E71" s="265">
        <f t="shared" si="3"/>
        <v>44537</v>
      </c>
      <c r="F71" s="264">
        <f t="shared" si="4"/>
        <v>2.4169999999999998</v>
      </c>
      <c r="G71" s="264">
        <v>15.459899999999999</v>
      </c>
      <c r="H71" s="10">
        <v>323.67579999999998</v>
      </c>
      <c r="I71" s="10">
        <v>114.57</v>
      </c>
    </row>
    <row r="72" spans="1:9">
      <c r="A72" s="262">
        <v>44537</v>
      </c>
      <c r="B72" s="263">
        <v>0.68200000000000005</v>
      </c>
      <c r="C72" s="263">
        <v>2.8809999999999998</v>
      </c>
      <c r="D72" s="264">
        <f t="shared" si="5"/>
        <v>2.8809999999999998</v>
      </c>
      <c r="E72" s="265">
        <f t="shared" si="3"/>
        <v>44538</v>
      </c>
      <c r="F72" s="264">
        <f t="shared" si="4"/>
        <v>0.68200000000000005</v>
      </c>
      <c r="G72" s="264">
        <v>24.004300000000001</v>
      </c>
      <c r="H72" s="10">
        <v>315.61250000000001</v>
      </c>
      <c r="I72" s="10">
        <v>106.11</v>
      </c>
    </row>
    <row r="73" spans="1:9">
      <c r="A73" s="262">
        <v>44538</v>
      </c>
      <c r="B73" s="263">
        <v>2.262</v>
      </c>
      <c r="C73" s="263">
        <v>4.6479999999999997</v>
      </c>
      <c r="D73" s="264">
        <f t="shared" si="5"/>
        <v>4.6479999999999997</v>
      </c>
      <c r="E73" s="265">
        <f t="shared" si="3"/>
        <v>44539</v>
      </c>
      <c r="F73" s="264">
        <f t="shared" si="4"/>
        <v>2.262</v>
      </c>
      <c r="G73" s="264">
        <v>20.749099999999999</v>
      </c>
      <c r="H73" s="10">
        <v>317.25569999999999</v>
      </c>
      <c r="I73" s="10">
        <v>119.29</v>
      </c>
    </row>
    <row r="74" spans="1:9">
      <c r="A74" s="262">
        <v>44539</v>
      </c>
      <c r="B74" s="263">
        <v>-2.6389999999999998</v>
      </c>
      <c r="C74" s="263">
        <v>-0.57399999999999995</v>
      </c>
      <c r="D74" s="264">
        <f t="shared" si="5"/>
        <v>-0.57399999999999995</v>
      </c>
      <c r="E74" s="265">
        <f t="shared" si="3"/>
        <v>44540</v>
      </c>
      <c r="F74" s="264">
        <f t="shared" si="4"/>
        <v>-2.6389999999999998</v>
      </c>
      <c r="G74" s="264">
        <v>0.48430000000000001</v>
      </c>
      <c r="H74" s="10">
        <v>312.49540000000002</v>
      </c>
      <c r="I74" s="10">
        <v>110.95</v>
      </c>
    </row>
    <row r="75" spans="1:9">
      <c r="A75" s="262">
        <v>44540</v>
      </c>
      <c r="B75" s="263">
        <v>0.38300000000000001</v>
      </c>
      <c r="C75" s="263">
        <v>-1.1779999999999999</v>
      </c>
      <c r="D75" s="264">
        <f t="shared" si="5"/>
        <v>-1.1779999999999999</v>
      </c>
      <c r="E75" s="265">
        <f t="shared" si="3"/>
        <v>44541</v>
      </c>
      <c r="F75" s="264">
        <f t="shared" si="4"/>
        <v>0.38300000000000001</v>
      </c>
      <c r="G75" s="264">
        <v>4.2192999999999996</v>
      </c>
      <c r="H75" s="10">
        <v>270.72800000000001</v>
      </c>
      <c r="I75" s="10">
        <v>105.67</v>
      </c>
    </row>
    <row r="76" spans="1:9">
      <c r="A76" s="262">
        <v>44541</v>
      </c>
      <c r="B76" s="263"/>
      <c r="C76" s="263"/>
      <c r="D76" s="264">
        <f t="shared" si="5"/>
        <v>-1.1779999999999999</v>
      </c>
      <c r="E76" s="265">
        <f t="shared" si="3"/>
        <v>44542</v>
      </c>
      <c r="F76" s="264">
        <f t="shared" si="4"/>
        <v>-1.1779999999999999</v>
      </c>
      <c r="G76" s="264">
        <v>-5.1543999999999999</v>
      </c>
      <c r="H76" s="10">
        <v>249.72569999999999</v>
      </c>
      <c r="I76" s="10">
        <v>109.12</v>
      </c>
    </row>
    <row r="77" spans="1:9">
      <c r="A77" s="262">
        <v>44542</v>
      </c>
      <c r="B77" s="263"/>
      <c r="C77" s="263"/>
      <c r="D77" s="264">
        <f t="shared" si="5"/>
        <v>-1.1779999999999999</v>
      </c>
      <c r="E77" s="265">
        <f t="shared" si="3"/>
        <v>44543</v>
      </c>
      <c r="F77" s="264">
        <f t="shared" si="4"/>
        <v>-1.1779999999999999</v>
      </c>
      <c r="G77" s="264">
        <v>0.93669999999999998</v>
      </c>
      <c r="H77" s="10">
        <v>275.05880000000002</v>
      </c>
      <c r="I77" s="10">
        <v>113.84</v>
      </c>
    </row>
    <row r="78" spans="1:9">
      <c r="A78" s="262">
        <v>44543</v>
      </c>
      <c r="B78" s="263">
        <v>0.42899999999999999</v>
      </c>
      <c r="C78" s="263">
        <v>0.43</v>
      </c>
      <c r="D78" s="264">
        <f t="shared" si="5"/>
        <v>0.43</v>
      </c>
      <c r="E78" s="265">
        <f t="shared" si="3"/>
        <v>44544</v>
      </c>
      <c r="F78" s="264">
        <f t="shared" si="4"/>
        <v>0.42899999999999999</v>
      </c>
      <c r="G78" s="264">
        <v>-2.6097999999999999</v>
      </c>
      <c r="H78" s="10">
        <v>273.86489999999998</v>
      </c>
      <c r="I78" s="10">
        <v>112.32</v>
      </c>
    </row>
    <row r="79" spans="1:9">
      <c r="A79" s="262">
        <v>44544</v>
      </c>
      <c r="B79" s="263">
        <v>-3.3540000000000001</v>
      </c>
      <c r="C79" s="263">
        <v>0.49399999999999999</v>
      </c>
      <c r="D79" s="264">
        <f t="shared" si="5"/>
        <v>0.49399999999999999</v>
      </c>
      <c r="E79" s="265">
        <f t="shared" si="3"/>
        <v>44545</v>
      </c>
      <c r="F79" s="264">
        <f t="shared" si="4"/>
        <v>-3.3540000000000001</v>
      </c>
      <c r="G79" s="264">
        <v>0.70920000000000005</v>
      </c>
      <c r="H79" s="10">
        <v>272.94260000000003</v>
      </c>
      <c r="I79" s="10">
        <v>115.18</v>
      </c>
    </row>
    <row r="80" spans="1:9">
      <c r="A80" s="262">
        <v>44545</v>
      </c>
      <c r="B80" s="263">
        <v>2.569</v>
      </c>
      <c r="C80" s="263">
        <v>4.6950000000000003</v>
      </c>
      <c r="D80" s="264">
        <f t="shared" si="5"/>
        <v>4.6950000000000003</v>
      </c>
      <c r="E80" s="265">
        <f t="shared" si="3"/>
        <v>44546</v>
      </c>
      <c r="F80" s="264">
        <f t="shared" si="4"/>
        <v>2.569</v>
      </c>
      <c r="G80" s="264">
        <v>9.2241999999999997</v>
      </c>
      <c r="H80" s="10">
        <v>286.42180000000002</v>
      </c>
      <c r="I80" s="10">
        <v>111.21</v>
      </c>
    </row>
    <row r="81" spans="1:9">
      <c r="A81" s="262">
        <v>44546</v>
      </c>
      <c r="B81" s="263">
        <v>-0.50700000000000001</v>
      </c>
      <c r="C81" s="263">
        <v>-1.0189999999999999</v>
      </c>
      <c r="D81" s="264">
        <f t="shared" si="5"/>
        <v>-1.0189999999999999</v>
      </c>
      <c r="E81" s="265">
        <f t="shared" si="3"/>
        <v>44547</v>
      </c>
      <c r="F81" s="264">
        <f t="shared" si="4"/>
        <v>-0.50700000000000001</v>
      </c>
      <c r="G81" s="264">
        <v>13.809699999999999</v>
      </c>
      <c r="H81" s="10">
        <v>305.79469999999998</v>
      </c>
      <c r="I81" s="10">
        <v>118.52</v>
      </c>
    </row>
    <row r="82" spans="1:9">
      <c r="A82" s="262">
        <v>44547</v>
      </c>
      <c r="B82" s="263">
        <v>2.5960000000000001</v>
      </c>
      <c r="C82" s="263">
        <v>3.3479999999999999</v>
      </c>
      <c r="D82" s="264">
        <f t="shared" si="5"/>
        <v>3.3479999999999999</v>
      </c>
      <c r="E82" s="265">
        <f t="shared" si="3"/>
        <v>44548</v>
      </c>
      <c r="F82" s="264">
        <f t="shared" si="4"/>
        <v>2.5960000000000001</v>
      </c>
      <c r="G82" s="264">
        <v>10.6492</v>
      </c>
      <c r="H82" s="10">
        <v>293.88580000000002</v>
      </c>
      <c r="I82" s="10">
        <v>114.3</v>
      </c>
    </row>
    <row r="83" spans="1:9">
      <c r="A83" s="262">
        <v>44548</v>
      </c>
      <c r="B83" s="263"/>
      <c r="C83" s="263"/>
      <c r="D83" s="264">
        <f t="shared" si="5"/>
        <v>3.3479999999999999</v>
      </c>
      <c r="E83" s="265">
        <f t="shared" si="3"/>
        <v>44549</v>
      </c>
      <c r="F83" s="264">
        <f t="shared" si="4"/>
        <v>3.3479999999999999</v>
      </c>
      <c r="G83" s="264">
        <v>16.6693</v>
      </c>
      <c r="H83" s="10">
        <v>308.88670000000002</v>
      </c>
      <c r="I83" s="10">
        <v>115.19</v>
      </c>
    </row>
    <row r="84" spans="1:9">
      <c r="A84" s="262">
        <v>44549</v>
      </c>
      <c r="B84" s="263"/>
      <c r="C84" s="263"/>
      <c r="D84" s="264">
        <f t="shared" si="5"/>
        <v>3.3479999999999999</v>
      </c>
      <c r="E84" s="265">
        <f t="shared" si="3"/>
        <v>44550</v>
      </c>
      <c r="F84" s="264">
        <f t="shared" si="4"/>
        <v>3.3479999999999999</v>
      </c>
      <c r="G84" s="264">
        <v>33.1524</v>
      </c>
      <c r="H84" s="10">
        <v>333.5093</v>
      </c>
      <c r="I84" s="10">
        <v>113.77</v>
      </c>
    </row>
    <row r="85" spans="1:9">
      <c r="A85" s="262">
        <v>44550</v>
      </c>
      <c r="B85" s="263">
        <v>3.8090000000000002</v>
      </c>
      <c r="C85" s="263">
        <v>-1.9359999999999999</v>
      </c>
      <c r="D85" s="264">
        <f t="shared" si="5"/>
        <v>-1.9359999999999999</v>
      </c>
      <c r="E85" s="265">
        <f t="shared" si="3"/>
        <v>44551</v>
      </c>
      <c r="F85" s="264">
        <f t="shared" si="4"/>
        <v>3.8090000000000002</v>
      </c>
      <c r="G85" s="264">
        <v>26.067699999999999</v>
      </c>
      <c r="H85" s="10">
        <v>342.90179999999998</v>
      </c>
      <c r="I85" s="10">
        <v>119.12</v>
      </c>
    </row>
    <row r="86" spans="1:9">
      <c r="A86" s="262">
        <v>44551</v>
      </c>
      <c r="B86" s="263">
        <v>-5.3929999999999998</v>
      </c>
      <c r="C86" s="263">
        <v>-4.8000000000000001E-2</v>
      </c>
      <c r="D86" s="264">
        <f t="shared" si="5"/>
        <v>-4.8000000000000001E-2</v>
      </c>
      <c r="E86" s="265">
        <f t="shared" si="3"/>
        <v>44552</v>
      </c>
      <c r="F86" s="264">
        <f t="shared" si="4"/>
        <v>-5.3929999999999998</v>
      </c>
      <c r="G86" s="264">
        <v>12.5754</v>
      </c>
      <c r="H86" s="10">
        <v>341.81220000000002</v>
      </c>
      <c r="I86" s="10">
        <v>118.54</v>
      </c>
    </row>
    <row r="87" spans="1:9">
      <c r="A87" s="262">
        <v>44552</v>
      </c>
      <c r="B87" s="263">
        <v>-2.9159999999999999</v>
      </c>
      <c r="C87" s="263">
        <v>0.77500000000000002</v>
      </c>
      <c r="D87" s="264">
        <f t="shared" si="5"/>
        <v>0.77500000000000002</v>
      </c>
      <c r="E87" s="265">
        <f t="shared" si="3"/>
        <v>44553</v>
      </c>
      <c r="F87" s="264">
        <f t="shared" si="4"/>
        <v>-2.9159999999999999</v>
      </c>
      <c r="G87" s="264">
        <v>-2.5420000000000003</v>
      </c>
      <c r="H87" s="10">
        <v>290.93630000000002</v>
      </c>
      <c r="I87" s="10">
        <v>114.34</v>
      </c>
    </row>
    <row r="88" spans="1:9">
      <c r="A88" s="262">
        <v>44553</v>
      </c>
      <c r="B88" s="263">
        <v>-5.55</v>
      </c>
      <c r="C88" s="263">
        <v>-3.194</v>
      </c>
      <c r="D88" s="264">
        <f t="shared" si="5"/>
        <v>-3.194</v>
      </c>
      <c r="E88" s="265">
        <f t="shared" si="3"/>
        <v>44554</v>
      </c>
      <c r="F88" s="264">
        <f t="shared" si="4"/>
        <v>-5.55</v>
      </c>
      <c r="G88" s="264">
        <v>-11.6403</v>
      </c>
      <c r="H88" s="10">
        <v>278.4753</v>
      </c>
      <c r="I88" s="10">
        <v>113.38</v>
      </c>
    </row>
    <row r="89" spans="1:9">
      <c r="A89" s="262">
        <v>44554</v>
      </c>
      <c r="B89" s="263">
        <v>-8.8859999999999992</v>
      </c>
      <c r="C89" s="263">
        <v>-16.603000000000002</v>
      </c>
      <c r="D89" s="264">
        <f t="shared" si="5"/>
        <v>-16.603000000000002</v>
      </c>
      <c r="E89" s="265">
        <f t="shared" si="3"/>
        <v>44555</v>
      </c>
      <c r="F89" s="264">
        <f t="shared" si="4"/>
        <v>-8.8859999999999992</v>
      </c>
      <c r="G89" s="264">
        <v>-27.7852</v>
      </c>
      <c r="H89" s="10">
        <v>268.6739</v>
      </c>
      <c r="I89" s="10">
        <v>116.55</v>
      </c>
    </row>
    <row r="90" spans="1:9">
      <c r="A90" s="262">
        <v>44555</v>
      </c>
      <c r="B90" s="263"/>
      <c r="C90" s="263"/>
      <c r="D90" s="264">
        <f t="shared" si="5"/>
        <v>-16.603000000000002</v>
      </c>
      <c r="E90" s="265">
        <f t="shared" si="3"/>
        <v>44556</v>
      </c>
      <c r="F90" s="264">
        <f t="shared" si="4"/>
        <v>-16.603000000000002</v>
      </c>
      <c r="G90" s="264">
        <v>-23.6343</v>
      </c>
      <c r="H90" s="10">
        <v>279.55500000000001</v>
      </c>
      <c r="I90" s="10">
        <v>116.65</v>
      </c>
    </row>
    <row r="91" spans="1:9">
      <c r="A91" s="262">
        <v>44556</v>
      </c>
      <c r="B91" s="263"/>
      <c r="C91" s="263"/>
      <c r="D91" s="264">
        <f t="shared" si="5"/>
        <v>-16.603000000000002</v>
      </c>
      <c r="E91" s="265">
        <f t="shared" si="3"/>
        <v>44557</v>
      </c>
      <c r="F91" s="264">
        <f t="shared" si="4"/>
        <v>-16.603000000000002</v>
      </c>
      <c r="G91" s="264">
        <v>-30.7165</v>
      </c>
      <c r="H91" s="10">
        <v>280.0061</v>
      </c>
      <c r="I91" s="10">
        <v>114.51</v>
      </c>
    </row>
    <row r="92" spans="1:9">
      <c r="A92" s="262">
        <v>44557</v>
      </c>
      <c r="B92" s="263"/>
      <c r="C92" s="263"/>
      <c r="D92" s="264">
        <f t="shared" si="5"/>
        <v>-16.603000000000002</v>
      </c>
      <c r="E92" s="265">
        <f t="shared" si="3"/>
        <v>44558</v>
      </c>
      <c r="F92" s="264">
        <f t="shared" si="4"/>
        <v>-16.603000000000002</v>
      </c>
      <c r="G92" s="264">
        <v>-35.909599999999998</v>
      </c>
      <c r="H92" s="10">
        <v>276.99849999999998</v>
      </c>
      <c r="I92" s="10">
        <v>113.78</v>
      </c>
    </row>
    <row r="93" spans="1:9">
      <c r="A93" s="262">
        <v>44558</v>
      </c>
      <c r="B93" s="263"/>
      <c r="C93" s="263"/>
      <c r="D93" s="264">
        <f t="shared" si="5"/>
        <v>-16.603000000000002</v>
      </c>
      <c r="E93" s="265">
        <f t="shared" si="3"/>
        <v>44559</v>
      </c>
      <c r="F93" s="264">
        <f t="shared" si="4"/>
        <v>-16.603000000000002</v>
      </c>
      <c r="G93" s="264">
        <v>-60.976500000000001</v>
      </c>
      <c r="H93" s="10">
        <v>270.27839999999998</v>
      </c>
      <c r="I93" s="10">
        <v>113.19</v>
      </c>
    </row>
    <row r="94" spans="1:9">
      <c r="A94" s="262">
        <v>44559</v>
      </c>
      <c r="B94" s="263">
        <v>-42.920999999999999</v>
      </c>
      <c r="C94" s="263">
        <v>-23.414999999999999</v>
      </c>
      <c r="D94" s="264">
        <f t="shared" si="5"/>
        <v>-23.414999999999999</v>
      </c>
      <c r="E94" s="265">
        <f t="shared" si="3"/>
        <v>44560</v>
      </c>
      <c r="F94" s="264">
        <f t="shared" si="4"/>
        <v>-42.920999999999999</v>
      </c>
      <c r="G94" s="264">
        <v>-59.917000000000002</v>
      </c>
      <c r="H94" s="10">
        <v>258.33819999999997</v>
      </c>
      <c r="I94" s="10">
        <v>112.97</v>
      </c>
    </row>
    <row r="95" spans="1:9">
      <c r="A95" s="262">
        <v>44560</v>
      </c>
      <c r="B95" s="263">
        <v>-21.327999999999999</v>
      </c>
      <c r="C95" s="263">
        <v>-26.946000000000002</v>
      </c>
      <c r="D95" s="264">
        <f t="shared" si="5"/>
        <v>-26.946000000000002</v>
      </c>
      <c r="E95" s="265">
        <f t="shared" si="3"/>
        <v>44561</v>
      </c>
      <c r="F95" s="264">
        <f t="shared" si="4"/>
        <v>-21.327999999999999</v>
      </c>
      <c r="G95" s="264">
        <v>-77.629400000000004</v>
      </c>
      <c r="H95" s="10">
        <v>262.37549999999999</v>
      </c>
      <c r="I95" s="10">
        <v>112.31</v>
      </c>
    </row>
    <row r="96" spans="1:9">
      <c r="A96" s="262">
        <v>44561</v>
      </c>
      <c r="B96" s="263">
        <v>-30.213999999999999</v>
      </c>
      <c r="C96" s="263">
        <v>-36.74</v>
      </c>
      <c r="D96" s="264">
        <f t="shared" si="5"/>
        <v>-36.74</v>
      </c>
      <c r="E96" s="265">
        <f t="shared" si="3"/>
        <v>44562</v>
      </c>
      <c r="F96" s="264">
        <f t="shared" si="4"/>
        <v>-30.213999999999999</v>
      </c>
      <c r="G96" s="264">
        <v>-66.797399999999996</v>
      </c>
      <c r="H96" s="10">
        <v>253.7166</v>
      </c>
      <c r="I96" s="10">
        <v>100.45</v>
      </c>
    </row>
    <row r="97" spans="1:9">
      <c r="A97" s="262">
        <v>44562</v>
      </c>
      <c r="B97" s="263"/>
      <c r="C97" s="263"/>
      <c r="D97" s="264">
        <f t="shared" si="5"/>
        <v>-36.74</v>
      </c>
      <c r="E97" s="265">
        <f t="shared" si="3"/>
        <v>44563</v>
      </c>
      <c r="F97" s="264">
        <f t="shared" si="4"/>
        <v>-36.74</v>
      </c>
      <c r="G97" s="264">
        <v>-67.555099999999996</v>
      </c>
      <c r="H97" s="10">
        <v>273.45150000000001</v>
      </c>
      <c r="I97" s="10">
        <v>110.41</v>
      </c>
    </row>
    <row r="98" spans="1:9">
      <c r="A98" s="262">
        <v>44563</v>
      </c>
      <c r="B98" s="263"/>
      <c r="C98" s="263"/>
      <c r="D98" s="264">
        <f t="shared" si="5"/>
        <v>-36.74</v>
      </c>
      <c r="E98" s="265">
        <f t="shared" si="3"/>
        <v>44564</v>
      </c>
      <c r="F98" s="264">
        <f t="shared" si="4"/>
        <v>-36.74</v>
      </c>
      <c r="G98" s="264">
        <v>-67.951099999999997</v>
      </c>
      <c r="H98" s="10">
        <v>288.35820000000001</v>
      </c>
      <c r="I98" s="10">
        <v>113.53</v>
      </c>
    </row>
    <row r="99" spans="1:9">
      <c r="A99" s="262">
        <v>44564</v>
      </c>
      <c r="B99" s="263"/>
      <c r="C99" s="263"/>
      <c r="D99" s="264">
        <f t="shared" si="5"/>
        <v>-36.74</v>
      </c>
      <c r="E99" s="265">
        <f t="shared" si="3"/>
        <v>44565</v>
      </c>
      <c r="F99" s="264">
        <f t="shared" si="4"/>
        <v>-36.74</v>
      </c>
      <c r="G99" s="264">
        <v>-41.095799999999997</v>
      </c>
      <c r="H99" s="10">
        <v>325.1173</v>
      </c>
      <c r="I99" s="10">
        <v>112.03</v>
      </c>
    </row>
    <row r="100" spans="1:9">
      <c r="A100" s="262">
        <v>44565</v>
      </c>
      <c r="B100" s="263">
        <v>-10.545999999999999</v>
      </c>
      <c r="C100" s="263">
        <v>2.6349999999999998</v>
      </c>
      <c r="D100" s="264">
        <f t="shared" si="5"/>
        <v>2.6349999999999998</v>
      </c>
      <c r="E100" s="265">
        <f t="shared" si="3"/>
        <v>44566</v>
      </c>
      <c r="F100" s="264">
        <f t="shared" si="4"/>
        <v>-10.545999999999999</v>
      </c>
      <c r="G100" s="264">
        <v>5.2626999999999997</v>
      </c>
      <c r="H100" s="10">
        <v>331.9846</v>
      </c>
      <c r="I100" s="10">
        <v>109.67</v>
      </c>
    </row>
    <row r="101" spans="1:9">
      <c r="A101" s="262">
        <v>44566</v>
      </c>
      <c r="B101" s="263">
        <v>-3.165</v>
      </c>
      <c r="C101" s="263">
        <v>-1.9359999999999999</v>
      </c>
      <c r="D101" s="264">
        <f t="shared" si="5"/>
        <v>-1.9359999999999999</v>
      </c>
      <c r="E101" s="265">
        <f t="shared" si="3"/>
        <v>44567</v>
      </c>
      <c r="F101" s="264">
        <f t="shared" si="4"/>
        <v>-3.165</v>
      </c>
      <c r="G101" s="264">
        <v>10.2898</v>
      </c>
      <c r="H101" s="10">
        <v>326.09809999999999</v>
      </c>
      <c r="I101" s="10">
        <v>108.43</v>
      </c>
    </row>
    <row r="102" spans="1:9">
      <c r="A102" s="262">
        <v>44567</v>
      </c>
      <c r="B102" s="263">
        <v>-9.4640000000000004</v>
      </c>
      <c r="C102" s="263">
        <v>-8.3070000000000004</v>
      </c>
      <c r="D102" s="264">
        <f t="shared" si="5"/>
        <v>-8.3070000000000004</v>
      </c>
      <c r="E102" s="265">
        <f t="shared" si="3"/>
        <v>44568</v>
      </c>
      <c r="F102" s="264">
        <f t="shared" si="4"/>
        <v>-9.4640000000000004</v>
      </c>
      <c r="G102" s="264">
        <v>-5.5956000000000001</v>
      </c>
      <c r="H102" s="10">
        <v>328.47210000000001</v>
      </c>
      <c r="I102" s="10">
        <v>111.75</v>
      </c>
    </row>
    <row r="103" spans="1:9">
      <c r="A103" s="262">
        <v>44568</v>
      </c>
      <c r="B103" s="263">
        <v>-12.423999999999999</v>
      </c>
      <c r="C103" s="263">
        <v>-9.234</v>
      </c>
      <c r="D103" s="264">
        <f t="shared" si="5"/>
        <v>-9.234</v>
      </c>
      <c r="E103" s="265">
        <f t="shared" si="3"/>
        <v>44569</v>
      </c>
      <c r="F103" s="264">
        <f t="shared" si="4"/>
        <v>-12.423999999999999</v>
      </c>
      <c r="G103" s="264">
        <v>-21.910900000000002</v>
      </c>
      <c r="H103" s="10">
        <v>307.98930000000001</v>
      </c>
      <c r="I103" s="10">
        <v>111.9</v>
      </c>
    </row>
    <row r="104" spans="1:9">
      <c r="A104" s="262">
        <v>44569</v>
      </c>
      <c r="B104" s="263"/>
      <c r="C104" s="263"/>
      <c r="D104" s="264">
        <f t="shared" si="5"/>
        <v>-9.234</v>
      </c>
      <c r="E104" s="265">
        <f t="shared" si="3"/>
        <v>44570</v>
      </c>
      <c r="F104" s="264">
        <f t="shared" si="4"/>
        <v>-9.234</v>
      </c>
      <c r="G104" s="264">
        <v>-12.901400000000001</v>
      </c>
      <c r="H104" s="10">
        <v>306.93720000000002</v>
      </c>
      <c r="I104" s="10">
        <v>112.02</v>
      </c>
    </row>
    <row r="105" spans="1:9">
      <c r="A105" s="262">
        <v>44570</v>
      </c>
      <c r="B105" s="263"/>
      <c r="C105" s="263"/>
      <c r="D105" s="264">
        <f t="shared" si="5"/>
        <v>-9.234</v>
      </c>
      <c r="E105" s="265">
        <f t="shared" si="3"/>
        <v>44571</v>
      </c>
      <c r="F105" s="264">
        <f t="shared" si="4"/>
        <v>-9.234</v>
      </c>
      <c r="G105" s="264">
        <v>-13.825600000000001</v>
      </c>
      <c r="H105" s="10">
        <v>334.59710000000001</v>
      </c>
      <c r="I105" s="10">
        <v>105.17</v>
      </c>
    </row>
    <row r="106" spans="1:9">
      <c r="A106" s="262">
        <v>44571</v>
      </c>
      <c r="B106" s="263">
        <v>-5.0259999999999998</v>
      </c>
      <c r="C106" s="263">
        <v>-1.9430000000000001</v>
      </c>
      <c r="D106" s="264">
        <f t="shared" si="5"/>
        <v>-1.9430000000000001</v>
      </c>
      <c r="E106" s="265">
        <f t="shared" si="3"/>
        <v>44572</v>
      </c>
      <c r="F106" s="264">
        <f t="shared" si="4"/>
        <v>-5.0259999999999998</v>
      </c>
      <c r="G106" s="264">
        <v>3.3982000000000001</v>
      </c>
      <c r="H106" s="10">
        <v>319.5908</v>
      </c>
      <c r="I106" s="10">
        <v>106.97</v>
      </c>
    </row>
    <row r="107" spans="1:9">
      <c r="A107" s="262">
        <v>44572</v>
      </c>
      <c r="B107" s="263">
        <v>-7.7039999999999997</v>
      </c>
      <c r="C107" s="263">
        <v>-6.4480000000000004</v>
      </c>
      <c r="D107" s="264">
        <f t="shared" si="5"/>
        <v>-6.4480000000000004</v>
      </c>
      <c r="E107" s="265">
        <f t="shared" si="3"/>
        <v>44573</v>
      </c>
      <c r="F107" s="264">
        <f t="shared" si="4"/>
        <v>-7.7039999999999997</v>
      </c>
      <c r="G107" s="264">
        <v>-1.7093000000000003</v>
      </c>
      <c r="H107" s="10">
        <v>336.2808</v>
      </c>
      <c r="I107" s="10">
        <v>106.63</v>
      </c>
    </row>
    <row r="108" spans="1:9">
      <c r="A108" s="262">
        <v>44573</v>
      </c>
      <c r="B108" s="263">
        <v>-5.15</v>
      </c>
      <c r="C108" s="263">
        <v>-5.5229999999999997</v>
      </c>
      <c r="D108" s="264">
        <f t="shared" si="5"/>
        <v>-5.5229999999999997</v>
      </c>
      <c r="E108" s="265">
        <f t="shared" si="3"/>
        <v>44574</v>
      </c>
      <c r="F108" s="264">
        <f t="shared" si="4"/>
        <v>-5.15</v>
      </c>
      <c r="G108" s="264">
        <v>-0.1379999999999999</v>
      </c>
      <c r="H108" s="10">
        <v>340.09699999999998</v>
      </c>
      <c r="I108" s="10">
        <v>101.26</v>
      </c>
    </row>
    <row r="109" spans="1:9">
      <c r="A109" s="262">
        <v>44574</v>
      </c>
      <c r="B109" s="263">
        <v>-4.4269999999999996</v>
      </c>
      <c r="C109" s="263">
        <v>-2.8359999999999999</v>
      </c>
      <c r="D109" s="264">
        <f t="shared" si="5"/>
        <v>-2.8359999999999999</v>
      </c>
      <c r="E109" s="265">
        <f t="shared" si="3"/>
        <v>44575</v>
      </c>
      <c r="F109" s="264">
        <f t="shared" si="4"/>
        <v>-4.4269999999999996</v>
      </c>
      <c r="G109" s="264">
        <v>10.082700000000001</v>
      </c>
      <c r="H109" s="10">
        <v>348.25189999999998</v>
      </c>
      <c r="I109" s="10">
        <v>97.81</v>
      </c>
    </row>
    <row r="110" spans="1:9">
      <c r="A110" s="262">
        <v>44575</v>
      </c>
      <c r="B110" s="263">
        <v>-3.4289999999999998</v>
      </c>
      <c r="C110" s="263">
        <v>-1.165</v>
      </c>
      <c r="D110" s="264">
        <f t="shared" si="5"/>
        <v>-1.165</v>
      </c>
      <c r="E110" s="265">
        <f t="shared" si="3"/>
        <v>44576</v>
      </c>
      <c r="F110" s="264">
        <f t="shared" si="4"/>
        <v>-3.4289999999999998</v>
      </c>
      <c r="G110" s="264">
        <v>3.423</v>
      </c>
      <c r="H110" s="10">
        <v>322.79910000000001</v>
      </c>
      <c r="I110" s="10">
        <v>78.930000000000007</v>
      </c>
    </row>
    <row r="111" spans="1:9">
      <c r="A111" s="262">
        <v>44576</v>
      </c>
      <c r="B111" s="263"/>
      <c r="C111" s="263"/>
      <c r="D111" s="264">
        <f t="shared" si="5"/>
        <v>-1.165</v>
      </c>
      <c r="E111" s="265">
        <f t="shared" si="3"/>
        <v>44577</v>
      </c>
      <c r="F111" s="264">
        <f t="shared" si="4"/>
        <v>-1.165</v>
      </c>
      <c r="G111" s="264">
        <v>2.8841000000000001</v>
      </c>
      <c r="H111" s="10">
        <v>284.54509999999999</v>
      </c>
      <c r="I111" s="10">
        <v>69.19</v>
      </c>
    </row>
    <row r="112" spans="1:9">
      <c r="A112" s="262">
        <v>44577</v>
      </c>
      <c r="B112" s="263"/>
      <c r="C112" s="263"/>
      <c r="D112" s="264">
        <f t="shared" si="5"/>
        <v>-1.165</v>
      </c>
      <c r="E112" s="265">
        <f t="shared" si="3"/>
        <v>44578</v>
      </c>
      <c r="F112" s="264">
        <f t="shared" si="4"/>
        <v>-1.165</v>
      </c>
      <c r="G112" s="264">
        <v>10.4133</v>
      </c>
      <c r="H112" s="10">
        <v>338.13929999999999</v>
      </c>
      <c r="I112" s="10">
        <v>87.68</v>
      </c>
    </row>
    <row r="113" spans="1:9">
      <c r="A113" s="262">
        <v>44578</v>
      </c>
      <c r="B113" s="263">
        <v>-2.2909999999999999</v>
      </c>
      <c r="C113" s="263">
        <v>-3.742</v>
      </c>
      <c r="D113" s="264">
        <f t="shared" si="5"/>
        <v>-3.742</v>
      </c>
      <c r="E113" s="265">
        <f t="shared" si="3"/>
        <v>44579</v>
      </c>
      <c r="F113" s="264">
        <f t="shared" si="4"/>
        <v>-2.2909999999999999</v>
      </c>
      <c r="G113" s="264">
        <v>12.7058</v>
      </c>
      <c r="H113" s="10">
        <v>344.40309999999999</v>
      </c>
      <c r="I113" s="10">
        <v>62.05</v>
      </c>
    </row>
    <row r="114" spans="1:9">
      <c r="A114" s="262">
        <v>44579</v>
      </c>
      <c r="B114" s="263">
        <v>-3.6850000000000001</v>
      </c>
      <c r="C114" s="263">
        <v>-3.2349999999999999</v>
      </c>
      <c r="D114" s="264">
        <f t="shared" si="5"/>
        <v>-3.2349999999999999</v>
      </c>
      <c r="E114" s="265">
        <f t="shared" si="3"/>
        <v>44580</v>
      </c>
      <c r="F114" s="264">
        <f t="shared" si="4"/>
        <v>-3.6850000000000001</v>
      </c>
      <c r="G114" s="264">
        <v>4.0334000000000003</v>
      </c>
      <c r="H114" s="10">
        <v>309.38290000000001</v>
      </c>
      <c r="I114" s="10">
        <v>92.26</v>
      </c>
    </row>
    <row r="115" spans="1:9">
      <c r="A115" s="262">
        <v>44580</v>
      </c>
      <c r="B115" s="263">
        <v>0.372</v>
      </c>
      <c r="C115" s="263">
        <v>-4.75</v>
      </c>
      <c r="D115" s="264">
        <f t="shared" si="5"/>
        <v>-4.75</v>
      </c>
      <c r="E115" s="265">
        <f t="shared" si="3"/>
        <v>44581</v>
      </c>
      <c r="F115" s="264">
        <f t="shared" si="4"/>
        <v>0.372</v>
      </c>
      <c r="G115" s="264">
        <v>10.851699999999999</v>
      </c>
      <c r="H115" s="10">
        <v>360.03320000000002</v>
      </c>
      <c r="I115" s="10">
        <v>100.01</v>
      </c>
    </row>
    <row r="116" spans="1:9">
      <c r="A116" s="262">
        <v>44581</v>
      </c>
      <c r="B116" s="263">
        <v>-5.0259999999999998</v>
      </c>
      <c r="C116" s="263">
        <v>-3.363</v>
      </c>
      <c r="D116" s="264">
        <f t="shared" si="5"/>
        <v>-3.363</v>
      </c>
      <c r="E116" s="265">
        <f t="shared" si="3"/>
        <v>44582</v>
      </c>
      <c r="F116" s="264">
        <f t="shared" si="4"/>
        <v>-5.0259999999999998</v>
      </c>
      <c r="G116" s="264">
        <v>7.4375</v>
      </c>
      <c r="H116" s="10">
        <v>354.81509999999997</v>
      </c>
      <c r="I116" s="266">
        <v>108.95</v>
      </c>
    </row>
    <row r="117" spans="1:9">
      <c r="A117" s="262">
        <v>44582</v>
      </c>
      <c r="B117" s="263">
        <v>-7.6230000000000002</v>
      </c>
      <c r="C117" s="263">
        <v>-9.5619999999999994</v>
      </c>
      <c r="D117" s="264">
        <f t="shared" si="5"/>
        <v>-9.5619999999999994</v>
      </c>
      <c r="E117" s="265">
        <f t="shared" si="3"/>
        <v>44583</v>
      </c>
      <c r="F117" s="264">
        <f t="shared" si="4"/>
        <v>-7.6230000000000002</v>
      </c>
      <c r="G117" s="264">
        <v>1.0406</v>
      </c>
      <c r="H117" s="10">
        <v>305.87430000000001</v>
      </c>
      <c r="I117" s="10">
        <v>101.48</v>
      </c>
    </row>
    <row r="118" spans="1:9">
      <c r="A118" s="262">
        <v>44583</v>
      </c>
      <c r="B118" s="263"/>
      <c r="C118" s="263"/>
      <c r="D118" s="264">
        <f t="shared" si="5"/>
        <v>-9.5619999999999994</v>
      </c>
      <c r="E118" s="265">
        <f t="shared" si="3"/>
        <v>44584</v>
      </c>
      <c r="F118" s="264">
        <f t="shared" si="4"/>
        <v>-9.5619999999999994</v>
      </c>
      <c r="G118" s="264">
        <v>-0.60329999999999995</v>
      </c>
      <c r="H118" s="10">
        <v>303.60910000000001</v>
      </c>
      <c r="I118" s="10">
        <v>98.41</v>
      </c>
    </row>
    <row r="119" spans="1:9">
      <c r="A119" s="262">
        <v>44584</v>
      </c>
      <c r="B119" s="263"/>
      <c r="C119" s="263"/>
      <c r="D119" s="264">
        <f t="shared" si="5"/>
        <v>-9.5619999999999994</v>
      </c>
      <c r="E119" s="265">
        <f t="shared" si="3"/>
        <v>44585</v>
      </c>
      <c r="F119" s="264">
        <f t="shared" si="4"/>
        <v>-9.5619999999999994</v>
      </c>
      <c r="G119" s="264">
        <v>7.4737999999999998</v>
      </c>
      <c r="H119" s="10">
        <v>360.59460000000001</v>
      </c>
      <c r="I119" s="10">
        <v>107.33</v>
      </c>
    </row>
    <row r="120" spans="1:9">
      <c r="A120" s="262">
        <v>44585</v>
      </c>
      <c r="B120" s="263">
        <v>-2.823</v>
      </c>
      <c r="C120" s="263">
        <v>-1.4610000000000001</v>
      </c>
      <c r="D120" s="264">
        <f t="shared" si="5"/>
        <v>-1.4610000000000001</v>
      </c>
      <c r="E120" s="265">
        <f t="shared" si="3"/>
        <v>44586</v>
      </c>
      <c r="F120" s="264">
        <f t="shared" si="4"/>
        <v>-2.823</v>
      </c>
      <c r="G120" s="264">
        <v>9.5090000000000003</v>
      </c>
      <c r="H120" s="10">
        <v>366.91210000000001</v>
      </c>
      <c r="I120" s="10">
        <v>109.38</v>
      </c>
    </row>
    <row r="121" spans="1:9">
      <c r="A121" s="262">
        <v>44586</v>
      </c>
      <c r="B121" s="263">
        <v>-7.1509999999999998</v>
      </c>
      <c r="C121" s="263">
        <v>-5.1609999999999996</v>
      </c>
      <c r="D121" s="264">
        <f t="shared" si="5"/>
        <v>-5.1609999999999996</v>
      </c>
      <c r="E121" s="265">
        <f t="shared" si="3"/>
        <v>44587</v>
      </c>
      <c r="F121" s="264">
        <f t="shared" si="4"/>
        <v>-7.1509999999999998</v>
      </c>
      <c r="G121" s="264">
        <v>0.71009999999999973</v>
      </c>
      <c r="H121" s="10">
        <v>311.04329999999999</v>
      </c>
      <c r="I121" s="10">
        <v>105.38</v>
      </c>
    </row>
    <row r="122" spans="1:9">
      <c r="A122" s="262">
        <v>44587</v>
      </c>
      <c r="B122" s="263">
        <v>-8.1430000000000007</v>
      </c>
      <c r="C122" s="263">
        <v>-6.9470000000000001</v>
      </c>
      <c r="D122" s="264">
        <f t="shared" si="5"/>
        <v>-6.9470000000000001</v>
      </c>
      <c r="E122" s="265">
        <f t="shared" si="3"/>
        <v>44588</v>
      </c>
      <c r="F122" s="264">
        <f t="shared" si="4"/>
        <v>-8.1430000000000007</v>
      </c>
      <c r="G122" s="264">
        <v>-2.2384000000000004</v>
      </c>
      <c r="H122" s="10">
        <v>296.60059999999999</v>
      </c>
      <c r="I122" s="10">
        <v>86.77</v>
      </c>
    </row>
    <row r="123" spans="1:9">
      <c r="A123" s="262">
        <v>44588</v>
      </c>
      <c r="B123" s="263">
        <v>-8.6690000000000005</v>
      </c>
      <c r="C123" s="263">
        <v>-10.077</v>
      </c>
      <c r="D123" s="264">
        <f t="shared" si="5"/>
        <v>-10.077</v>
      </c>
      <c r="E123" s="265">
        <f t="shared" si="3"/>
        <v>44589</v>
      </c>
      <c r="F123" s="264">
        <f t="shared" si="4"/>
        <v>-8.6690000000000005</v>
      </c>
      <c r="G123" s="264">
        <v>0.53339999999999987</v>
      </c>
      <c r="H123" s="10">
        <v>283.7645</v>
      </c>
      <c r="I123" s="10">
        <v>83.35</v>
      </c>
    </row>
    <row r="124" spans="1:9">
      <c r="A124" s="262">
        <v>44589</v>
      </c>
      <c r="B124" s="263">
        <v>-1.0469999999999999</v>
      </c>
      <c r="C124" s="263">
        <v>-1.87</v>
      </c>
      <c r="D124" s="264">
        <f t="shared" si="5"/>
        <v>-1.87</v>
      </c>
      <c r="E124" s="265">
        <f t="shared" si="3"/>
        <v>44590</v>
      </c>
      <c r="F124" s="264">
        <f t="shared" si="4"/>
        <v>-1.0469999999999999</v>
      </c>
      <c r="G124" s="264">
        <v>-1.5218999999999998</v>
      </c>
      <c r="H124" s="10">
        <v>252.55170000000001</v>
      </c>
      <c r="I124" s="10">
        <v>100.95</v>
      </c>
    </row>
    <row r="125" spans="1:9">
      <c r="A125" s="262">
        <v>44590</v>
      </c>
      <c r="B125" s="263"/>
      <c r="C125" s="263"/>
      <c r="D125" s="264">
        <f t="shared" si="5"/>
        <v>-1.87</v>
      </c>
      <c r="E125" s="265">
        <f t="shared" si="3"/>
        <v>44591</v>
      </c>
      <c r="F125" s="264">
        <f t="shared" si="4"/>
        <v>-1.87</v>
      </c>
      <c r="G125" s="264">
        <v>1.0269999999999999</v>
      </c>
      <c r="H125" s="10">
        <v>261.2756</v>
      </c>
      <c r="I125" s="10">
        <v>102.71</v>
      </c>
    </row>
    <row r="126" spans="1:9">
      <c r="A126" s="262">
        <v>44591</v>
      </c>
      <c r="B126" s="263"/>
      <c r="C126" s="263"/>
      <c r="D126" s="264">
        <f t="shared" si="5"/>
        <v>-1.87</v>
      </c>
      <c r="E126" s="265">
        <f t="shared" si="3"/>
        <v>44592</v>
      </c>
      <c r="F126" s="264">
        <f t="shared" si="4"/>
        <v>-1.87</v>
      </c>
      <c r="G126" s="264">
        <v>3.9085000000000001</v>
      </c>
      <c r="H126" s="10">
        <v>287.60129999999998</v>
      </c>
      <c r="I126" s="10">
        <v>109.14</v>
      </c>
    </row>
    <row r="127" spans="1:9">
      <c r="A127" s="262">
        <v>44592</v>
      </c>
      <c r="B127" s="263">
        <v>-14.029</v>
      </c>
      <c r="C127" s="263">
        <v>-8.7850000000000001</v>
      </c>
      <c r="D127" s="264">
        <f t="shared" si="5"/>
        <v>-8.7850000000000001</v>
      </c>
      <c r="E127" s="265">
        <f t="shared" si="3"/>
        <v>44593</v>
      </c>
      <c r="F127" s="264">
        <f t="shared" si="4"/>
        <v>-14.029</v>
      </c>
      <c r="G127" s="264">
        <v>-19.813000000000002</v>
      </c>
      <c r="H127" s="10">
        <v>279.63560000000001</v>
      </c>
      <c r="I127" s="10">
        <v>110.75</v>
      </c>
    </row>
    <row r="128" spans="1:9">
      <c r="A128" s="262">
        <v>44593</v>
      </c>
      <c r="B128" s="263">
        <v>-10.759</v>
      </c>
      <c r="C128" s="263">
        <v>-8.1059999999999999</v>
      </c>
      <c r="D128" s="264">
        <f t="shared" si="5"/>
        <v>-8.1059999999999999</v>
      </c>
      <c r="E128" s="265">
        <f t="shared" si="3"/>
        <v>44594</v>
      </c>
      <c r="F128" s="264">
        <f t="shared" si="4"/>
        <v>-10.759</v>
      </c>
      <c r="G128" s="264">
        <v>-20.255300000000002</v>
      </c>
      <c r="H128" s="10">
        <v>285.19940000000003</v>
      </c>
      <c r="I128" s="10">
        <v>109.16</v>
      </c>
    </row>
    <row r="129" spans="1:9">
      <c r="A129" s="262">
        <v>44594</v>
      </c>
      <c r="B129" s="263">
        <v>-10.983000000000001</v>
      </c>
      <c r="C129" s="263">
        <v>-10.696999999999999</v>
      </c>
      <c r="D129" s="264">
        <f t="shared" si="5"/>
        <v>-10.696999999999999</v>
      </c>
      <c r="E129" s="265">
        <f t="shared" si="3"/>
        <v>44595</v>
      </c>
      <c r="F129" s="264">
        <f t="shared" si="4"/>
        <v>-10.983000000000001</v>
      </c>
      <c r="G129" s="264">
        <v>-31.171099999999999</v>
      </c>
      <c r="H129" s="10">
        <v>293.01679999999999</v>
      </c>
      <c r="I129" s="10">
        <v>110.82</v>
      </c>
    </row>
    <row r="130" spans="1:9">
      <c r="A130" s="262">
        <v>44595</v>
      </c>
      <c r="B130" s="263">
        <v>-13.752000000000001</v>
      </c>
      <c r="C130" s="263">
        <v>-12.356999999999999</v>
      </c>
      <c r="D130" s="264">
        <f t="shared" si="5"/>
        <v>-12.356999999999999</v>
      </c>
      <c r="E130" s="265">
        <f t="shared" si="3"/>
        <v>44596</v>
      </c>
      <c r="F130" s="264">
        <f t="shared" si="4"/>
        <v>-13.752000000000001</v>
      </c>
      <c r="G130" s="264">
        <v>-30.8782</v>
      </c>
      <c r="H130" s="10">
        <v>299.03890000000001</v>
      </c>
      <c r="I130" s="10">
        <v>110.05</v>
      </c>
    </row>
    <row r="131" spans="1:9">
      <c r="A131" s="262">
        <v>44596</v>
      </c>
      <c r="B131" s="263">
        <v>-10.786</v>
      </c>
      <c r="C131" s="263">
        <v>-12.324</v>
      </c>
      <c r="D131" s="264">
        <f t="shared" si="5"/>
        <v>-12.324</v>
      </c>
      <c r="E131" s="265">
        <f t="shared" si="3"/>
        <v>44597</v>
      </c>
      <c r="F131" s="264">
        <f t="shared" si="4"/>
        <v>-10.786</v>
      </c>
      <c r="G131" s="264">
        <v>-28.4236</v>
      </c>
      <c r="H131" s="10">
        <v>282.4624</v>
      </c>
      <c r="I131" s="10">
        <v>105.95</v>
      </c>
    </row>
    <row r="132" spans="1:9">
      <c r="A132" s="262">
        <v>44597</v>
      </c>
      <c r="B132" s="263"/>
      <c r="C132" s="263"/>
      <c r="D132" s="264">
        <f t="shared" si="5"/>
        <v>-12.324</v>
      </c>
      <c r="E132" s="265">
        <f t="shared" si="3"/>
        <v>44598</v>
      </c>
      <c r="F132" s="264">
        <f t="shared" si="4"/>
        <v>-12.324</v>
      </c>
      <c r="G132" s="264">
        <v>-30.1753</v>
      </c>
      <c r="H132" s="10">
        <v>285.3621</v>
      </c>
      <c r="I132" s="10">
        <v>108.17</v>
      </c>
    </row>
    <row r="133" spans="1:9">
      <c r="A133" s="262">
        <v>44598</v>
      </c>
      <c r="B133" s="263"/>
      <c r="C133" s="263"/>
      <c r="D133" s="264">
        <f t="shared" si="5"/>
        <v>-12.324</v>
      </c>
      <c r="E133" s="265">
        <f t="shared" ref="E133:E186" si="6">A133+1</f>
        <v>44599</v>
      </c>
      <c r="F133" s="264">
        <f t="shared" ref="F133:F186" si="7">IF(ISBLANK(B133),D133,B133)</f>
        <v>-12.324</v>
      </c>
      <c r="G133" s="264">
        <v>-19.5624</v>
      </c>
      <c r="H133" s="10">
        <v>296.77100000000002</v>
      </c>
      <c r="I133" s="10">
        <v>105.43</v>
      </c>
    </row>
    <row r="134" spans="1:9">
      <c r="A134" s="262">
        <v>44599</v>
      </c>
      <c r="B134" s="263">
        <v>-11.026</v>
      </c>
      <c r="C134" s="263">
        <v>-5.9119999999999999</v>
      </c>
      <c r="D134" s="264">
        <f t="shared" si="5"/>
        <v>-5.9119999999999999</v>
      </c>
      <c r="E134" s="265">
        <f t="shared" si="6"/>
        <v>44600</v>
      </c>
      <c r="F134" s="264">
        <f t="shared" si="7"/>
        <v>-11.026</v>
      </c>
      <c r="G134" s="264">
        <v>-27.887799999999999</v>
      </c>
      <c r="H134" s="10">
        <v>277.7235</v>
      </c>
      <c r="I134" s="10">
        <v>104.57</v>
      </c>
    </row>
    <row r="135" spans="1:9">
      <c r="A135" s="262">
        <v>44600</v>
      </c>
      <c r="B135" s="263">
        <v>-9.2859999999999996</v>
      </c>
      <c r="C135" s="263">
        <v>-4.4980000000000002</v>
      </c>
      <c r="D135" s="264">
        <f t="shared" ref="D135:D186" si="8">IF(ISBLANK(C135),D134,C135)</f>
        <v>-4.4980000000000002</v>
      </c>
      <c r="E135" s="265">
        <f t="shared" si="6"/>
        <v>44601</v>
      </c>
      <c r="F135" s="264">
        <f t="shared" si="7"/>
        <v>-9.2859999999999996</v>
      </c>
      <c r="G135" s="264">
        <v>-19.9497</v>
      </c>
      <c r="H135" s="10">
        <v>276.30290000000002</v>
      </c>
      <c r="I135" s="10">
        <v>92.39</v>
      </c>
    </row>
    <row r="136" spans="1:9">
      <c r="A136" s="262">
        <v>44601</v>
      </c>
      <c r="B136" s="263">
        <v>-5.7919999999999998</v>
      </c>
      <c r="C136" s="263">
        <v>-7.0709999999999997</v>
      </c>
      <c r="D136" s="264">
        <f t="shared" si="8"/>
        <v>-7.0709999999999997</v>
      </c>
      <c r="E136" s="265">
        <f t="shared" si="6"/>
        <v>44602</v>
      </c>
      <c r="F136" s="264">
        <f t="shared" si="7"/>
        <v>-5.7919999999999998</v>
      </c>
      <c r="G136" s="264">
        <v>-11.706300000000001</v>
      </c>
      <c r="H136" s="10">
        <v>288.9323</v>
      </c>
      <c r="I136" s="10">
        <v>92.52</v>
      </c>
    </row>
    <row r="137" spans="1:9">
      <c r="A137" s="262">
        <v>44602</v>
      </c>
      <c r="B137" s="263">
        <v>-3.9510000000000001</v>
      </c>
      <c r="C137" s="263">
        <v>-7.0179999999999998</v>
      </c>
      <c r="D137" s="264">
        <f t="shared" si="8"/>
        <v>-7.0179999999999998</v>
      </c>
      <c r="E137" s="265">
        <f t="shared" si="6"/>
        <v>44603</v>
      </c>
      <c r="F137" s="264">
        <f t="shared" si="7"/>
        <v>-3.9510000000000001</v>
      </c>
      <c r="G137" s="264">
        <v>-12.756600000000001</v>
      </c>
      <c r="H137" s="10">
        <v>304.47989999999999</v>
      </c>
      <c r="I137" s="10">
        <v>101.91</v>
      </c>
    </row>
    <row r="138" spans="1:9">
      <c r="A138" s="262">
        <v>44603</v>
      </c>
      <c r="B138" s="263">
        <v>-5.625</v>
      </c>
      <c r="C138" s="263">
        <v>-8.4849999999999994</v>
      </c>
      <c r="D138" s="264">
        <f t="shared" si="8"/>
        <v>-8.4849999999999994</v>
      </c>
      <c r="E138" s="265">
        <f t="shared" si="6"/>
        <v>44604</v>
      </c>
      <c r="F138" s="264">
        <f t="shared" si="7"/>
        <v>-5.625</v>
      </c>
      <c r="G138" s="264">
        <v>-13.3612</v>
      </c>
      <c r="H138" s="10">
        <v>265.83980000000003</v>
      </c>
      <c r="I138" s="10">
        <v>97.24</v>
      </c>
    </row>
    <row r="139" spans="1:9">
      <c r="A139" s="262">
        <v>44604</v>
      </c>
      <c r="B139" s="263"/>
      <c r="C139" s="263"/>
      <c r="D139" s="264">
        <f t="shared" si="8"/>
        <v>-8.4849999999999994</v>
      </c>
      <c r="E139" s="265">
        <f t="shared" si="6"/>
        <v>44605</v>
      </c>
      <c r="F139" s="264">
        <f t="shared" si="7"/>
        <v>-8.4849999999999994</v>
      </c>
      <c r="G139" s="264">
        <v>-15.754300000000001</v>
      </c>
      <c r="H139" s="10">
        <v>268.80739999999997</v>
      </c>
      <c r="I139" s="10">
        <v>98.81</v>
      </c>
    </row>
    <row r="140" spans="1:9">
      <c r="A140" s="262">
        <v>44605</v>
      </c>
      <c r="B140" s="263"/>
      <c r="C140" s="263"/>
      <c r="D140" s="264">
        <f t="shared" si="8"/>
        <v>-8.4849999999999994</v>
      </c>
      <c r="E140" s="265">
        <f t="shared" si="6"/>
        <v>44606</v>
      </c>
      <c r="F140" s="264">
        <f t="shared" si="7"/>
        <v>-8.4849999999999994</v>
      </c>
      <c r="G140" s="264">
        <v>-10.1061</v>
      </c>
      <c r="H140" s="10">
        <v>267.84699999999998</v>
      </c>
      <c r="I140" s="10">
        <v>100.09</v>
      </c>
    </row>
    <row r="141" spans="1:9">
      <c r="A141" s="262">
        <v>44606</v>
      </c>
      <c r="B141" s="263">
        <v>-6.78</v>
      </c>
      <c r="C141" s="263">
        <v>-8.0839999999999996</v>
      </c>
      <c r="D141" s="264">
        <f t="shared" si="8"/>
        <v>-8.0839999999999996</v>
      </c>
      <c r="E141" s="265">
        <f t="shared" si="6"/>
        <v>44607</v>
      </c>
      <c r="F141" s="264">
        <f t="shared" si="7"/>
        <v>-6.78</v>
      </c>
      <c r="G141" s="264">
        <v>-12.222100000000001</v>
      </c>
      <c r="H141" s="10">
        <v>275.41660000000002</v>
      </c>
      <c r="I141" s="10">
        <v>102</v>
      </c>
    </row>
    <row r="142" spans="1:9">
      <c r="A142" s="262">
        <v>44607</v>
      </c>
      <c r="B142" s="263">
        <v>-5.4290000000000003</v>
      </c>
      <c r="C142" s="263">
        <v>-5.6520000000000001</v>
      </c>
      <c r="D142" s="264">
        <f t="shared" si="8"/>
        <v>-5.6520000000000001</v>
      </c>
      <c r="E142" s="265">
        <f t="shared" si="6"/>
        <v>44608</v>
      </c>
      <c r="F142" s="264">
        <f t="shared" si="7"/>
        <v>-5.4290000000000003</v>
      </c>
      <c r="G142" s="264">
        <v>-12.509899999999998</v>
      </c>
      <c r="H142" s="10">
        <v>244.2422</v>
      </c>
      <c r="I142" s="10">
        <v>101.23</v>
      </c>
    </row>
    <row r="143" spans="1:9">
      <c r="A143" s="262">
        <v>44608</v>
      </c>
      <c r="B143" s="263">
        <v>-4.4710000000000001</v>
      </c>
      <c r="C143" s="263">
        <v>-9.44</v>
      </c>
      <c r="D143" s="264">
        <f t="shared" si="8"/>
        <v>-9.44</v>
      </c>
      <c r="E143" s="265">
        <f t="shared" si="6"/>
        <v>44609</v>
      </c>
      <c r="F143" s="264">
        <f t="shared" si="7"/>
        <v>-4.4710000000000001</v>
      </c>
      <c r="G143" s="264">
        <v>-11.7219</v>
      </c>
      <c r="H143" s="10">
        <v>252.6627</v>
      </c>
      <c r="I143" s="10">
        <v>111.35</v>
      </c>
    </row>
    <row r="144" spans="1:9">
      <c r="A144" s="262">
        <v>44609</v>
      </c>
      <c r="B144" s="263">
        <v>-4.4379999999999997</v>
      </c>
      <c r="C144" s="263">
        <v>-4.7789999999999999</v>
      </c>
      <c r="D144" s="264">
        <f t="shared" si="8"/>
        <v>-4.7789999999999999</v>
      </c>
      <c r="E144" s="265">
        <f t="shared" si="6"/>
        <v>44610</v>
      </c>
      <c r="F144" s="264">
        <f t="shared" si="7"/>
        <v>-4.4379999999999997</v>
      </c>
      <c r="G144" s="264">
        <v>-6.2565999999999997</v>
      </c>
      <c r="H144" s="10">
        <v>267.4316</v>
      </c>
      <c r="I144" s="10">
        <v>102.01</v>
      </c>
    </row>
    <row r="145" spans="1:9">
      <c r="A145" s="262">
        <v>44610</v>
      </c>
      <c r="B145" s="263">
        <v>-5.2969999999999997</v>
      </c>
      <c r="C145" s="263">
        <v>-5.28</v>
      </c>
      <c r="D145" s="264">
        <f t="shared" si="8"/>
        <v>-5.28</v>
      </c>
      <c r="E145" s="265">
        <f t="shared" si="6"/>
        <v>44611</v>
      </c>
      <c r="F145" s="264">
        <f t="shared" si="7"/>
        <v>-5.2969999999999997</v>
      </c>
      <c r="G145" s="264">
        <v>-7.8329999999999993</v>
      </c>
      <c r="H145" s="10">
        <v>277.81459999999998</v>
      </c>
      <c r="I145" s="10">
        <v>107.03</v>
      </c>
    </row>
    <row r="146" spans="1:9">
      <c r="A146" s="262">
        <v>44611</v>
      </c>
      <c r="B146" s="263"/>
      <c r="C146" s="263"/>
      <c r="D146" s="264">
        <f t="shared" si="8"/>
        <v>-5.28</v>
      </c>
      <c r="E146" s="265">
        <f t="shared" si="6"/>
        <v>44612</v>
      </c>
      <c r="F146" s="264">
        <f t="shared" si="7"/>
        <v>-5.28</v>
      </c>
      <c r="G146" s="264">
        <v>-11.176300000000001</v>
      </c>
      <c r="H146" s="10">
        <v>250.1729</v>
      </c>
      <c r="I146" s="10">
        <v>115.09</v>
      </c>
    </row>
    <row r="147" spans="1:9">
      <c r="A147" s="262">
        <v>44612</v>
      </c>
      <c r="B147" s="263"/>
      <c r="C147" s="263"/>
      <c r="D147" s="264">
        <f t="shared" si="8"/>
        <v>-5.28</v>
      </c>
      <c r="E147" s="265">
        <f t="shared" si="6"/>
        <v>44613</v>
      </c>
      <c r="F147" s="264">
        <f t="shared" si="7"/>
        <v>-5.28</v>
      </c>
      <c r="G147" s="264">
        <v>-10.9549</v>
      </c>
      <c r="H147" s="10">
        <v>278.04820000000001</v>
      </c>
      <c r="I147" s="10">
        <v>112.28</v>
      </c>
    </row>
    <row r="148" spans="1:9">
      <c r="A148" s="262">
        <v>44613</v>
      </c>
      <c r="B148" s="263">
        <v>-4.7510000000000003</v>
      </c>
      <c r="C148" s="263">
        <v>-2.3660000000000001</v>
      </c>
      <c r="D148" s="264">
        <f t="shared" si="8"/>
        <v>-2.3660000000000001</v>
      </c>
      <c r="E148" s="265">
        <f t="shared" si="6"/>
        <v>44614</v>
      </c>
      <c r="F148" s="264">
        <f t="shared" si="7"/>
        <v>-4.7510000000000003</v>
      </c>
      <c r="G148" s="264">
        <v>-16.8719</v>
      </c>
      <c r="H148" s="10">
        <v>263.51920000000001</v>
      </c>
      <c r="I148" s="10">
        <v>111.52</v>
      </c>
    </row>
    <row r="149" spans="1:9">
      <c r="A149" s="262">
        <v>44614</v>
      </c>
      <c r="B149" s="263">
        <v>-7.7809999999999997</v>
      </c>
      <c r="C149" s="263">
        <v>-6.42</v>
      </c>
      <c r="D149" s="264">
        <f t="shared" si="8"/>
        <v>-6.42</v>
      </c>
      <c r="E149" s="265">
        <f t="shared" si="6"/>
        <v>44615</v>
      </c>
      <c r="F149" s="264">
        <f t="shared" si="7"/>
        <v>-7.7809999999999997</v>
      </c>
      <c r="G149" s="264">
        <v>-15.104100000000001</v>
      </c>
      <c r="H149" s="10">
        <v>262.66539999999998</v>
      </c>
      <c r="I149" s="10">
        <v>111.82</v>
      </c>
    </row>
    <row r="150" spans="1:9">
      <c r="A150" s="262">
        <v>44615</v>
      </c>
      <c r="B150" s="263">
        <v>-8.3569999999999993</v>
      </c>
      <c r="C150" s="263">
        <v>-8.5090000000000003</v>
      </c>
      <c r="D150" s="264">
        <f t="shared" si="8"/>
        <v>-8.5090000000000003</v>
      </c>
      <c r="E150" s="265">
        <f t="shared" si="6"/>
        <v>44616</v>
      </c>
      <c r="F150" s="264">
        <f t="shared" si="7"/>
        <v>-8.3569999999999993</v>
      </c>
      <c r="G150" s="264">
        <v>-13.239899999999999</v>
      </c>
      <c r="H150" s="10">
        <v>269.83940000000001</v>
      </c>
      <c r="I150" s="10">
        <v>110.3</v>
      </c>
    </row>
    <row r="151" spans="1:9">
      <c r="A151" s="262">
        <v>44616</v>
      </c>
      <c r="B151" s="263">
        <v>-8.0950000000000006</v>
      </c>
      <c r="C151" s="263">
        <v>0.19</v>
      </c>
      <c r="D151" s="264">
        <f t="shared" si="8"/>
        <v>0.19</v>
      </c>
      <c r="E151" s="265">
        <f t="shared" si="6"/>
        <v>44617</v>
      </c>
      <c r="F151" s="264">
        <f t="shared" si="7"/>
        <v>-8.0950000000000006</v>
      </c>
      <c r="G151" s="264">
        <v>-19.0654</v>
      </c>
      <c r="H151" s="10">
        <v>287.22640000000001</v>
      </c>
      <c r="I151" s="10">
        <v>109.99</v>
      </c>
    </row>
    <row r="152" spans="1:9">
      <c r="A152" s="262">
        <v>44617</v>
      </c>
      <c r="B152" s="263">
        <v>-15.804</v>
      </c>
      <c r="C152" s="263">
        <v>-23.106000000000002</v>
      </c>
      <c r="D152" s="264">
        <f t="shared" si="8"/>
        <v>-23.106000000000002</v>
      </c>
      <c r="E152" s="265">
        <f t="shared" si="6"/>
        <v>44618</v>
      </c>
      <c r="F152" s="264">
        <f t="shared" si="7"/>
        <v>-15.804</v>
      </c>
      <c r="G152" s="264">
        <v>-39.731699999999996</v>
      </c>
      <c r="H152" s="10">
        <v>276.2088</v>
      </c>
      <c r="I152" s="10">
        <v>101.09</v>
      </c>
    </row>
    <row r="153" spans="1:9">
      <c r="A153" s="262">
        <v>44618</v>
      </c>
      <c r="B153" s="263"/>
      <c r="C153" s="263"/>
      <c r="D153" s="264">
        <f t="shared" si="8"/>
        <v>-23.106000000000002</v>
      </c>
      <c r="E153" s="265">
        <f t="shared" si="6"/>
        <v>44619</v>
      </c>
      <c r="F153" s="264">
        <f t="shared" si="7"/>
        <v>-23.106000000000002</v>
      </c>
      <c r="G153" s="264">
        <v>-45.919499999999999</v>
      </c>
      <c r="H153" s="10">
        <v>270.7079</v>
      </c>
      <c r="I153" s="10">
        <v>102.77</v>
      </c>
    </row>
    <row r="154" spans="1:9">
      <c r="A154" s="262">
        <v>44619</v>
      </c>
      <c r="B154" s="263"/>
      <c r="C154" s="263"/>
      <c r="D154" s="264">
        <f t="shared" si="8"/>
        <v>-23.106000000000002</v>
      </c>
      <c r="E154" s="265">
        <f t="shared" si="6"/>
        <v>44620</v>
      </c>
      <c r="F154" s="264">
        <f t="shared" si="7"/>
        <v>-23.106000000000002</v>
      </c>
      <c r="G154" s="264">
        <v>-28.202999999999999</v>
      </c>
      <c r="H154" s="10">
        <v>294.2199</v>
      </c>
      <c r="I154" s="10">
        <v>110.4</v>
      </c>
    </row>
    <row r="155" spans="1:9">
      <c r="A155" s="262">
        <v>44620</v>
      </c>
      <c r="B155" s="263">
        <v>-13.015000000000001</v>
      </c>
      <c r="C155" s="263">
        <v>-5.4349999999999996</v>
      </c>
      <c r="D155" s="264">
        <f t="shared" si="8"/>
        <v>-5.4349999999999996</v>
      </c>
      <c r="E155" s="265">
        <f t="shared" si="6"/>
        <v>44621</v>
      </c>
      <c r="F155" s="264">
        <f t="shared" si="7"/>
        <v>-13.015000000000001</v>
      </c>
      <c r="G155" s="264">
        <v>-25.413</v>
      </c>
      <c r="H155" s="10">
        <v>304.44009999999997</v>
      </c>
      <c r="I155" s="10">
        <v>109.65</v>
      </c>
    </row>
    <row r="156" spans="1:9">
      <c r="A156" s="262">
        <v>44621</v>
      </c>
      <c r="B156" s="263">
        <v>-6.4480000000000004</v>
      </c>
      <c r="C156" s="263">
        <v>-9.391</v>
      </c>
      <c r="D156" s="264">
        <f t="shared" si="8"/>
        <v>-9.391</v>
      </c>
      <c r="E156" s="265">
        <f t="shared" si="6"/>
        <v>44622</v>
      </c>
      <c r="F156" s="264">
        <f t="shared" si="7"/>
        <v>-6.4480000000000004</v>
      </c>
      <c r="G156" s="264">
        <v>-20.724699999999999</v>
      </c>
      <c r="H156" s="10">
        <v>293.13159999999999</v>
      </c>
      <c r="I156" s="10">
        <v>108.76</v>
      </c>
    </row>
    <row r="157" spans="1:9">
      <c r="A157" s="262">
        <v>44622</v>
      </c>
      <c r="B157" s="263">
        <v>-6.2389999999999999</v>
      </c>
      <c r="C157" s="263">
        <v>-2.7389999999999999</v>
      </c>
      <c r="D157" s="264">
        <f t="shared" si="8"/>
        <v>-2.7389999999999999</v>
      </c>
      <c r="E157" s="265">
        <f t="shared" si="6"/>
        <v>44623</v>
      </c>
      <c r="F157" s="264">
        <f t="shared" si="7"/>
        <v>-6.2389999999999999</v>
      </c>
      <c r="G157" s="264">
        <v>-22.360700000000001</v>
      </c>
      <c r="H157" s="10">
        <v>288.26659999999998</v>
      </c>
      <c r="I157" s="10">
        <v>109.03</v>
      </c>
    </row>
    <row r="158" spans="1:9">
      <c r="A158" s="262">
        <v>44623</v>
      </c>
      <c r="B158" s="263">
        <v>0.17899999999999999</v>
      </c>
      <c r="C158" s="263">
        <v>-8.7850000000000001</v>
      </c>
      <c r="D158" s="264">
        <f t="shared" si="8"/>
        <v>-8.7850000000000001</v>
      </c>
      <c r="E158" s="265">
        <f t="shared" si="6"/>
        <v>44624</v>
      </c>
      <c r="F158" s="264">
        <f t="shared" si="7"/>
        <v>0.17899999999999999</v>
      </c>
      <c r="G158" s="264">
        <v>-18.6065</v>
      </c>
      <c r="H158" s="10">
        <v>290.79840000000002</v>
      </c>
      <c r="I158" s="10">
        <v>107.43</v>
      </c>
    </row>
    <row r="159" spans="1:9">
      <c r="A159" s="262">
        <v>44624</v>
      </c>
      <c r="B159" s="263">
        <v>-6.7249999999999996</v>
      </c>
      <c r="C159" s="263">
        <v>-5.4630000000000001</v>
      </c>
      <c r="D159" s="264">
        <f t="shared" si="8"/>
        <v>-5.4630000000000001</v>
      </c>
      <c r="E159" s="265">
        <f t="shared" si="6"/>
        <v>44625</v>
      </c>
      <c r="F159" s="264">
        <f t="shared" si="7"/>
        <v>-6.7249999999999996</v>
      </c>
      <c r="G159" s="264">
        <v>-16.0244</v>
      </c>
      <c r="H159" s="10">
        <v>270.20409999999998</v>
      </c>
      <c r="I159" s="10">
        <v>107.64</v>
      </c>
    </row>
    <row r="160" spans="1:9">
      <c r="A160" s="262">
        <v>44625</v>
      </c>
      <c r="B160" s="263"/>
      <c r="C160" s="263"/>
      <c r="D160" s="264">
        <f t="shared" si="8"/>
        <v>-5.4630000000000001</v>
      </c>
      <c r="E160" s="265">
        <f t="shared" si="6"/>
        <v>44626</v>
      </c>
      <c r="F160" s="264">
        <f t="shared" si="7"/>
        <v>-5.4630000000000001</v>
      </c>
      <c r="G160" s="264">
        <v>-18.1633</v>
      </c>
      <c r="H160" s="10">
        <v>277.00400000000002</v>
      </c>
      <c r="I160" s="10">
        <v>109.62</v>
      </c>
    </row>
    <row r="161" spans="1:9">
      <c r="A161" s="262">
        <v>44626</v>
      </c>
      <c r="B161" s="263"/>
      <c r="C161" s="263"/>
      <c r="D161" s="264">
        <f t="shared" si="8"/>
        <v>-5.4630000000000001</v>
      </c>
      <c r="E161" s="265">
        <f t="shared" si="6"/>
        <v>44627</v>
      </c>
      <c r="F161" s="264">
        <f t="shared" si="7"/>
        <v>-5.4630000000000001</v>
      </c>
      <c r="G161" s="264">
        <v>-12.216799999999999</v>
      </c>
      <c r="H161" s="10">
        <v>288.73050000000001</v>
      </c>
      <c r="I161" s="10">
        <v>108</v>
      </c>
    </row>
    <row r="162" spans="1:9">
      <c r="A162" s="262">
        <v>44627</v>
      </c>
      <c r="B162" s="263">
        <v>-2.64</v>
      </c>
      <c r="C162" s="263">
        <v>-2.35</v>
      </c>
      <c r="D162" s="264">
        <f t="shared" si="8"/>
        <v>-2.35</v>
      </c>
      <c r="E162" s="265">
        <f t="shared" si="6"/>
        <v>44628</v>
      </c>
      <c r="F162" s="264">
        <f t="shared" si="7"/>
        <v>-2.64</v>
      </c>
      <c r="G162" s="264">
        <v>-27.575199999999999</v>
      </c>
      <c r="H162" s="10">
        <v>271.63119999999998</v>
      </c>
      <c r="I162" s="10">
        <v>102.92</v>
      </c>
    </row>
    <row r="163" spans="1:9">
      <c r="A163" s="262">
        <v>44628</v>
      </c>
      <c r="B163" s="263">
        <v>-14.952999999999999</v>
      </c>
      <c r="C163" s="263">
        <v>-18.388999999999999</v>
      </c>
      <c r="D163" s="264">
        <f t="shared" si="8"/>
        <v>-18.388999999999999</v>
      </c>
      <c r="E163" s="265">
        <f t="shared" si="6"/>
        <v>44629</v>
      </c>
      <c r="F163" s="264">
        <f t="shared" si="7"/>
        <v>-14.952999999999999</v>
      </c>
      <c r="G163" s="264">
        <v>-27.311799999999998</v>
      </c>
      <c r="H163" s="10">
        <v>258.86070000000001</v>
      </c>
      <c r="I163" s="10">
        <v>99.26</v>
      </c>
    </row>
    <row r="164" spans="1:9">
      <c r="A164" s="262">
        <v>44629</v>
      </c>
      <c r="B164" s="263">
        <v>-12.294</v>
      </c>
      <c r="C164" s="263">
        <v>-14.505000000000001</v>
      </c>
      <c r="D164" s="264">
        <f t="shared" si="8"/>
        <v>-14.505000000000001</v>
      </c>
      <c r="E164" s="265">
        <f t="shared" si="6"/>
        <v>44630</v>
      </c>
      <c r="F164" s="264">
        <f t="shared" si="7"/>
        <v>-12.294</v>
      </c>
      <c r="G164" s="264">
        <v>-25.905900000000003</v>
      </c>
      <c r="H164" s="10">
        <v>232.11349999999999</v>
      </c>
      <c r="I164" s="10">
        <v>101.41</v>
      </c>
    </row>
    <row r="165" spans="1:9">
      <c r="A165" s="262">
        <v>44630</v>
      </c>
      <c r="B165" s="263">
        <v>-2.8370000000000002</v>
      </c>
      <c r="C165" s="263">
        <v>-30.271000000000001</v>
      </c>
      <c r="D165" s="264">
        <f t="shared" si="8"/>
        <v>-30.271000000000001</v>
      </c>
      <c r="E165" s="265">
        <f t="shared" si="6"/>
        <v>44631</v>
      </c>
      <c r="F165" s="264">
        <f t="shared" si="7"/>
        <v>-2.8370000000000002</v>
      </c>
      <c r="G165" s="264">
        <v>-35.305199999999999</v>
      </c>
      <c r="H165" s="10">
        <v>233.69229999999999</v>
      </c>
      <c r="I165" s="10">
        <v>99.64</v>
      </c>
    </row>
    <row r="166" spans="1:9">
      <c r="A166" s="262">
        <v>44631</v>
      </c>
      <c r="B166" s="263">
        <v>-9.5359999999999996</v>
      </c>
      <c r="C166" s="263">
        <v>-9.6609999999999996</v>
      </c>
      <c r="D166" s="264">
        <f t="shared" si="8"/>
        <v>-9.6609999999999996</v>
      </c>
      <c r="E166" s="265">
        <f t="shared" si="6"/>
        <v>44632</v>
      </c>
      <c r="F166" s="264">
        <f t="shared" si="7"/>
        <v>-9.5359999999999996</v>
      </c>
      <c r="G166" s="264">
        <v>-32.501400000000004</v>
      </c>
      <c r="H166" s="10">
        <v>237.0119</v>
      </c>
      <c r="I166" s="10">
        <v>101.95</v>
      </c>
    </row>
    <row r="167" spans="1:9">
      <c r="A167" s="262">
        <v>44632</v>
      </c>
      <c r="B167" s="263"/>
      <c r="C167" s="263"/>
      <c r="D167" s="264">
        <f t="shared" si="8"/>
        <v>-9.6609999999999996</v>
      </c>
      <c r="E167" s="265">
        <f t="shared" si="6"/>
        <v>44633</v>
      </c>
      <c r="F167" s="264">
        <f t="shared" si="7"/>
        <v>-9.6609999999999996</v>
      </c>
      <c r="G167" s="264">
        <v>-25.904200000000003</v>
      </c>
      <c r="H167" s="10">
        <v>236.364</v>
      </c>
      <c r="I167" s="10">
        <v>98.22</v>
      </c>
    </row>
    <row r="168" spans="1:9">
      <c r="A168" s="262">
        <v>44633</v>
      </c>
      <c r="B168" s="263"/>
      <c r="C168" s="263"/>
      <c r="D168" s="264">
        <f t="shared" si="8"/>
        <v>-9.6609999999999996</v>
      </c>
      <c r="E168" s="265">
        <f t="shared" si="6"/>
        <v>44634</v>
      </c>
      <c r="F168" s="264">
        <f t="shared" si="7"/>
        <v>-9.6609999999999996</v>
      </c>
      <c r="G168" s="264">
        <v>-22.4162</v>
      </c>
      <c r="H168" s="10">
        <v>259.4434</v>
      </c>
      <c r="I168" s="10">
        <v>97.64</v>
      </c>
    </row>
    <row r="169" spans="1:9">
      <c r="A169" s="262">
        <v>44634</v>
      </c>
      <c r="B169" s="263">
        <v>-8.0380000000000003</v>
      </c>
      <c r="C169" s="263">
        <v>-5.4530000000000003</v>
      </c>
      <c r="D169" s="264">
        <f t="shared" si="8"/>
        <v>-5.4530000000000003</v>
      </c>
      <c r="E169" s="265">
        <f t="shared" si="6"/>
        <v>44635</v>
      </c>
      <c r="F169" s="264">
        <f t="shared" si="7"/>
        <v>-8.0380000000000003</v>
      </c>
      <c r="G169" s="264">
        <v>-16.746000000000002</v>
      </c>
      <c r="H169" s="10">
        <v>255.8107</v>
      </c>
      <c r="I169" s="10">
        <v>105.48</v>
      </c>
    </row>
    <row r="170" spans="1:9">
      <c r="A170" s="262">
        <v>44635</v>
      </c>
      <c r="B170" s="263">
        <v>-3.0790000000000002</v>
      </c>
      <c r="C170" s="263">
        <v>-4.2240000000000002</v>
      </c>
      <c r="D170" s="264">
        <f t="shared" si="8"/>
        <v>-4.2240000000000002</v>
      </c>
      <c r="E170" s="265">
        <f t="shared" si="6"/>
        <v>44636</v>
      </c>
      <c r="F170" s="264">
        <f t="shared" si="7"/>
        <v>-3.0790000000000002</v>
      </c>
      <c r="G170" s="264">
        <v>-19.596999999999998</v>
      </c>
      <c r="H170" s="10">
        <v>277.42509999999999</v>
      </c>
      <c r="I170" s="10">
        <v>99.56</v>
      </c>
    </row>
    <row r="171" spans="1:9">
      <c r="A171" s="262">
        <v>44636</v>
      </c>
      <c r="B171" s="263">
        <v>-12.327</v>
      </c>
      <c r="C171" s="263">
        <v>-15.773999999999999</v>
      </c>
      <c r="D171" s="264">
        <f t="shared" si="8"/>
        <v>-15.773999999999999</v>
      </c>
      <c r="E171" s="265">
        <f t="shared" si="6"/>
        <v>44637</v>
      </c>
      <c r="F171" s="264">
        <f t="shared" si="7"/>
        <v>-12.327</v>
      </c>
      <c r="G171" s="264">
        <v>-34.561500000000002</v>
      </c>
      <c r="H171" s="10">
        <v>264.71609999999998</v>
      </c>
      <c r="I171" s="10">
        <v>82.97</v>
      </c>
    </row>
    <row r="172" spans="1:9">
      <c r="A172" s="262">
        <v>44637</v>
      </c>
      <c r="B172" s="263">
        <v>-6.0229999999999997</v>
      </c>
      <c r="C172" s="263">
        <v>-21.49</v>
      </c>
      <c r="D172" s="264">
        <f t="shared" si="8"/>
        <v>-21.49</v>
      </c>
      <c r="E172" s="265">
        <f t="shared" si="6"/>
        <v>44638</v>
      </c>
      <c r="F172" s="264">
        <f t="shared" si="7"/>
        <v>-6.0229999999999997</v>
      </c>
      <c r="G172" s="264">
        <v>-45.780399999999993</v>
      </c>
      <c r="H172" s="10">
        <v>242.5942</v>
      </c>
      <c r="I172" s="10">
        <v>69.08</v>
      </c>
    </row>
    <row r="173" spans="1:9">
      <c r="A173" s="262">
        <v>44638</v>
      </c>
      <c r="B173" s="263">
        <v>-14.59</v>
      </c>
      <c r="C173" s="263">
        <v>-10.763999999999999</v>
      </c>
      <c r="D173" s="264">
        <f t="shared" si="8"/>
        <v>-10.763999999999999</v>
      </c>
      <c r="E173" s="265">
        <f t="shared" si="6"/>
        <v>44639</v>
      </c>
      <c r="F173" s="264">
        <f t="shared" si="7"/>
        <v>-14.59</v>
      </c>
      <c r="G173" s="264">
        <v>-55.612099999999998</v>
      </c>
      <c r="H173" s="10">
        <v>240.18709999999999</v>
      </c>
      <c r="I173" s="10">
        <v>90.38</v>
      </c>
    </row>
    <row r="174" spans="1:9">
      <c r="A174" s="262">
        <v>44639</v>
      </c>
      <c r="B174" s="263"/>
      <c r="C174" s="263"/>
      <c r="D174" s="264">
        <f t="shared" si="8"/>
        <v>-10.763999999999999</v>
      </c>
      <c r="E174" s="265">
        <f t="shared" si="6"/>
        <v>44640</v>
      </c>
      <c r="F174" s="264">
        <f t="shared" si="7"/>
        <v>-10.763999999999999</v>
      </c>
      <c r="G174" s="264">
        <v>-50.7804</v>
      </c>
      <c r="H174" s="10">
        <v>257.54629999999997</v>
      </c>
      <c r="I174" s="10">
        <v>92.63</v>
      </c>
    </row>
    <row r="175" spans="1:9">
      <c r="A175" s="262">
        <v>44640</v>
      </c>
      <c r="B175" s="263"/>
      <c r="C175" s="263"/>
      <c r="D175" s="264">
        <f t="shared" si="8"/>
        <v>-10.763999999999999</v>
      </c>
      <c r="E175" s="265">
        <f t="shared" si="6"/>
        <v>44641</v>
      </c>
      <c r="F175" s="264">
        <f t="shared" si="7"/>
        <v>-10.763999999999999</v>
      </c>
      <c r="G175" s="264">
        <v>-32.641399999999997</v>
      </c>
      <c r="H175" s="10">
        <v>276.7756</v>
      </c>
      <c r="I175" s="10">
        <v>88.56</v>
      </c>
    </row>
    <row r="176" spans="1:9">
      <c r="A176" s="262">
        <v>44641</v>
      </c>
      <c r="B176" s="263">
        <v>-22.472000000000001</v>
      </c>
      <c r="C176" s="263">
        <v>-28.004000000000001</v>
      </c>
      <c r="D176" s="264">
        <f t="shared" si="8"/>
        <v>-28.004000000000001</v>
      </c>
      <c r="E176" s="265">
        <f t="shared" si="6"/>
        <v>44642</v>
      </c>
      <c r="F176" s="264">
        <f t="shared" si="7"/>
        <v>-22.472000000000001</v>
      </c>
      <c r="G176" s="264">
        <v>-50.403600000000004</v>
      </c>
      <c r="H176" s="10">
        <v>260.12200000000001</v>
      </c>
      <c r="I176" s="10">
        <v>71.099999999999994</v>
      </c>
    </row>
    <row r="177" spans="1:9">
      <c r="A177" s="262">
        <v>44642</v>
      </c>
      <c r="B177" s="263">
        <v>-13.484</v>
      </c>
      <c r="C177" s="263">
        <v>-16.396999999999998</v>
      </c>
      <c r="D177" s="264">
        <f t="shared" si="8"/>
        <v>-16.396999999999998</v>
      </c>
      <c r="E177" s="265">
        <f t="shared" si="6"/>
        <v>44643</v>
      </c>
      <c r="F177" s="264">
        <f t="shared" si="7"/>
        <v>-13.484</v>
      </c>
      <c r="G177" s="264">
        <v>-42.505499999999998</v>
      </c>
      <c r="H177" s="10">
        <v>254.01939999999999</v>
      </c>
      <c r="I177" s="10">
        <v>68.45</v>
      </c>
    </row>
    <row r="178" spans="1:9">
      <c r="A178" s="262">
        <v>44643</v>
      </c>
      <c r="B178" s="263">
        <v>-21.556999999999999</v>
      </c>
      <c r="C178" s="263">
        <v>-31.433</v>
      </c>
      <c r="D178" s="264">
        <f t="shared" si="8"/>
        <v>-31.433</v>
      </c>
      <c r="E178" s="265">
        <f t="shared" si="6"/>
        <v>44644</v>
      </c>
      <c r="F178" s="264">
        <f t="shared" si="7"/>
        <v>-21.556999999999999</v>
      </c>
      <c r="G178" s="264">
        <v>-51.488800000000005</v>
      </c>
      <c r="H178" s="10">
        <v>271.45150000000001</v>
      </c>
      <c r="I178" s="10">
        <v>77.66</v>
      </c>
    </row>
    <row r="179" spans="1:9">
      <c r="A179" s="262">
        <v>44644</v>
      </c>
      <c r="B179" s="263">
        <v>-15.872999999999999</v>
      </c>
      <c r="C179" s="263">
        <v>-26.294</v>
      </c>
      <c r="D179" s="264">
        <f t="shared" si="8"/>
        <v>-26.294</v>
      </c>
      <c r="E179" s="265">
        <f t="shared" si="6"/>
        <v>44645</v>
      </c>
      <c r="F179" s="264">
        <f t="shared" si="7"/>
        <v>-15.872999999999999</v>
      </c>
      <c r="G179" s="264">
        <v>-53.008299999999998</v>
      </c>
      <c r="H179" s="10">
        <v>259.86700000000002</v>
      </c>
      <c r="I179" s="10">
        <v>79.27</v>
      </c>
    </row>
    <row r="180" spans="1:9">
      <c r="A180" s="262">
        <v>44645</v>
      </c>
      <c r="B180" s="263">
        <v>-17.236000000000001</v>
      </c>
      <c r="C180" s="263">
        <v>-15.269</v>
      </c>
      <c r="D180" s="264">
        <f t="shared" si="8"/>
        <v>-15.269</v>
      </c>
      <c r="E180" s="265">
        <f t="shared" si="6"/>
        <v>44646</v>
      </c>
      <c r="F180" s="264">
        <f t="shared" si="7"/>
        <v>-17.236000000000001</v>
      </c>
      <c r="G180" s="264">
        <v>-38.103000000000002</v>
      </c>
      <c r="H180" s="10">
        <v>222.41550000000001</v>
      </c>
      <c r="I180" s="10">
        <v>75.989999999999995</v>
      </c>
    </row>
    <row r="181" spans="1:9">
      <c r="A181" s="262">
        <v>44646</v>
      </c>
      <c r="B181" s="263"/>
      <c r="C181" s="263"/>
      <c r="D181" s="264">
        <f t="shared" si="8"/>
        <v>-15.269</v>
      </c>
      <c r="E181" s="265">
        <f t="shared" si="6"/>
        <v>44647</v>
      </c>
      <c r="F181" s="264">
        <f t="shared" si="7"/>
        <v>-15.269</v>
      </c>
      <c r="G181" s="264">
        <v>-33.458199999999998</v>
      </c>
      <c r="H181" s="10">
        <v>235.89510000000001</v>
      </c>
      <c r="I181" s="10">
        <v>80.05</v>
      </c>
    </row>
    <row r="182" spans="1:9">
      <c r="A182" s="262">
        <v>44647</v>
      </c>
      <c r="B182" s="263"/>
      <c r="C182" s="263"/>
      <c r="D182" s="264">
        <f t="shared" si="8"/>
        <v>-15.269</v>
      </c>
      <c r="E182" s="265">
        <f t="shared" si="6"/>
        <v>44648</v>
      </c>
      <c r="F182" s="264">
        <f t="shared" si="7"/>
        <v>-15.269</v>
      </c>
      <c r="G182" s="264">
        <v>-22.727399999999999</v>
      </c>
      <c r="H182" s="10">
        <v>250.78790000000001</v>
      </c>
      <c r="I182" s="10">
        <v>80.099999999999994</v>
      </c>
    </row>
    <row r="183" spans="1:9">
      <c r="A183" s="262">
        <v>44648</v>
      </c>
      <c r="B183" s="263">
        <v>-4.3929999999999998</v>
      </c>
      <c r="C183" s="263">
        <v>-1.0069999999999999</v>
      </c>
      <c r="D183" s="264">
        <f t="shared" si="8"/>
        <v>-1.0069999999999999</v>
      </c>
      <c r="E183" s="265">
        <f t="shared" si="6"/>
        <v>44649</v>
      </c>
      <c r="F183" s="264">
        <f t="shared" si="7"/>
        <v>-4.3929999999999998</v>
      </c>
      <c r="G183" s="264">
        <v>-15.2121</v>
      </c>
      <c r="H183" s="10">
        <v>256.33780000000002</v>
      </c>
      <c r="I183" s="10">
        <v>75.209999999999994</v>
      </c>
    </row>
    <row r="184" spans="1:9">
      <c r="A184" s="262">
        <v>44649</v>
      </c>
      <c r="B184" s="263">
        <v>-10.298</v>
      </c>
      <c r="C184" s="263">
        <v>-4.9859999999999998</v>
      </c>
      <c r="D184" s="264">
        <f t="shared" si="8"/>
        <v>-4.9859999999999998</v>
      </c>
      <c r="E184" s="265">
        <f t="shared" si="6"/>
        <v>44650</v>
      </c>
      <c r="F184" s="264">
        <f t="shared" si="7"/>
        <v>-10.298</v>
      </c>
      <c r="G184" s="264">
        <v>-19.539899999999999</v>
      </c>
      <c r="H184" s="10">
        <v>275.0437</v>
      </c>
      <c r="I184" s="10">
        <v>76.84</v>
      </c>
    </row>
    <row r="185" spans="1:9">
      <c r="A185" s="262">
        <v>44650</v>
      </c>
      <c r="B185" s="263">
        <v>-12.678000000000001</v>
      </c>
      <c r="C185" s="263">
        <v>-18.131</v>
      </c>
      <c r="D185" s="264">
        <f t="shared" si="8"/>
        <v>-18.131</v>
      </c>
      <c r="E185" s="265">
        <f t="shared" si="6"/>
        <v>44651</v>
      </c>
      <c r="F185" s="264">
        <f t="shared" si="7"/>
        <v>-12.678000000000001</v>
      </c>
      <c r="G185" s="264">
        <v>-34.900999999999996</v>
      </c>
      <c r="H185" s="10">
        <v>305.2715</v>
      </c>
      <c r="I185" s="10">
        <v>81.430000000000007</v>
      </c>
    </row>
    <row r="186" spans="1:9">
      <c r="A186" s="262">
        <v>44651</v>
      </c>
      <c r="B186" s="263">
        <v>-22.117999999999999</v>
      </c>
      <c r="C186" s="263">
        <v>-18.094999999999999</v>
      </c>
      <c r="D186" s="264">
        <f t="shared" si="8"/>
        <v>-18.094999999999999</v>
      </c>
      <c r="E186" s="265">
        <f t="shared" si="6"/>
        <v>44652</v>
      </c>
      <c r="F186" s="264">
        <f t="shared" si="7"/>
        <v>-22.117999999999999</v>
      </c>
      <c r="G186" s="264">
        <v>-3221.4271000000017</v>
      </c>
      <c r="H186" s="10"/>
      <c r="I186" s="264"/>
    </row>
  </sheetData>
  <mergeCells count="1">
    <mergeCell ref="L4:L14"/>
  </mergeCells>
  <pageMargins left="0.7" right="0.7" top="0.75" bottom="0.75" header="0.3" footer="0.3"/>
  <customProperties>
    <customPr name="GUID" r:id="rId1"/>
  </customPropertie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B476-BA83-451C-9E90-9C29BA94DCB9}">
  <sheetPr>
    <tabColor rgb="FF00B050"/>
  </sheetPr>
  <dimension ref="B2:AF49"/>
  <sheetViews>
    <sheetView zoomScaleNormal="100" workbookViewId="0">
      <selection activeCell="G5" sqref="G5"/>
    </sheetView>
  </sheetViews>
  <sheetFormatPr defaultColWidth="8.5703125" defaultRowHeight="14.45"/>
  <cols>
    <col min="1" max="1" width="3.42578125" customWidth="1"/>
    <col min="2" max="2" width="28.42578125" customWidth="1"/>
    <col min="3" max="3" width="9.42578125" bestFit="1" customWidth="1"/>
    <col min="4" max="4" width="14" customWidth="1"/>
    <col min="5" max="5" width="11.5703125" customWidth="1"/>
    <col min="6" max="6" width="14.42578125" customWidth="1"/>
    <col min="7" max="8" width="11.42578125" customWidth="1"/>
    <col min="9" max="9" width="15.42578125" customWidth="1"/>
    <col min="10" max="10" width="14.5703125" customWidth="1"/>
    <col min="11" max="11" width="13.5703125" customWidth="1"/>
    <col min="13" max="13" width="10.5703125" customWidth="1"/>
    <col min="14" max="14" width="13.5703125" style="207" bestFit="1" customWidth="1"/>
    <col min="15" max="15" width="9" customWidth="1"/>
    <col min="16" max="16" width="28.42578125" customWidth="1"/>
    <col min="17" max="17" width="19.42578125" customWidth="1"/>
    <col min="18" max="27" width="12.5703125" customWidth="1"/>
    <col min="28" max="28" width="11.42578125" customWidth="1"/>
  </cols>
  <sheetData>
    <row r="2" spans="2:32" ht="58.5" customHeight="1">
      <c r="B2" s="156" t="s">
        <v>672</v>
      </c>
      <c r="C2" s="157" t="s">
        <v>475</v>
      </c>
      <c r="D2" s="158" t="s">
        <v>476</v>
      </c>
      <c r="E2" s="158" t="s">
        <v>477</v>
      </c>
      <c r="F2" s="158" t="s">
        <v>478</v>
      </c>
      <c r="G2" s="159" t="s">
        <v>479</v>
      </c>
      <c r="H2" s="157" t="s">
        <v>531</v>
      </c>
      <c r="I2" s="158" t="s">
        <v>673</v>
      </c>
      <c r="J2" s="158" t="s">
        <v>492</v>
      </c>
      <c r="K2" s="158" t="s">
        <v>674</v>
      </c>
      <c r="L2" s="159" t="s">
        <v>675</v>
      </c>
      <c r="M2" s="160" t="s">
        <v>480</v>
      </c>
      <c r="AF2" s="286"/>
    </row>
    <row r="3" spans="2:32" ht="25.5" customHeight="1">
      <c r="B3" s="161" t="s">
        <v>676</v>
      </c>
      <c r="C3" s="267">
        <v>98</v>
      </c>
      <c r="D3" s="267">
        <v>110</v>
      </c>
      <c r="E3" s="268">
        <v>104.4734</v>
      </c>
      <c r="F3" s="267">
        <v>75</v>
      </c>
      <c r="G3" s="267">
        <v>93.6</v>
      </c>
      <c r="H3" s="162"/>
      <c r="I3" s="162"/>
      <c r="J3" s="162"/>
      <c r="K3" s="162"/>
      <c r="L3" s="162"/>
      <c r="M3" s="267">
        <f>SUM(C3:G3)</f>
        <v>481.07339999999999</v>
      </c>
      <c r="AF3" s="10"/>
    </row>
    <row r="4" spans="2:32">
      <c r="B4" s="163" t="s">
        <v>461</v>
      </c>
      <c r="C4" s="162"/>
      <c r="D4" s="162"/>
      <c r="E4" s="162"/>
      <c r="F4" s="162"/>
      <c r="G4" s="162"/>
      <c r="H4" s="269">
        <v>300.60000000000002</v>
      </c>
      <c r="I4" s="269">
        <v>32.31</v>
      </c>
      <c r="J4" s="269">
        <v>78.09</v>
      </c>
      <c r="K4" s="269">
        <v>27.44</v>
      </c>
      <c r="L4" s="267">
        <v>1.42</v>
      </c>
      <c r="M4" s="267">
        <f>SUM(H4:L4)</f>
        <v>439.86</v>
      </c>
      <c r="AF4" s="10"/>
    </row>
    <row r="5" spans="2:32">
      <c r="B5" s="164" t="s">
        <v>677</v>
      </c>
      <c r="C5" s="165">
        <v>117.1</v>
      </c>
      <c r="D5" s="165">
        <v>141</v>
      </c>
      <c r="E5" s="267">
        <v>141</v>
      </c>
      <c r="F5" s="267">
        <v>89</v>
      </c>
      <c r="G5" s="267">
        <v>117</v>
      </c>
      <c r="H5" s="270"/>
      <c r="I5" s="270"/>
      <c r="J5" s="270"/>
      <c r="K5" s="270"/>
      <c r="L5" s="270"/>
      <c r="M5" s="267">
        <f>SUM(C5:G5)</f>
        <v>605.1</v>
      </c>
      <c r="AC5" s="16"/>
      <c r="AF5" s="10"/>
    </row>
    <row r="6" spans="2:32">
      <c r="B6" s="164" t="s">
        <v>678</v>
      </c>
      <c r="C6" s="165">
        <f>C5</f>
        <v>117.1</v>
      </c>
      <c r="D6" s="165">
        <f t="shared" ref="D6:F6" si="0">D5</f>
        <v>141</v>
      </c>
      <c r="E6" s="267">
        <f>E5-C9</f>
        <v>68.7</v>
      </c>
      <c r="F6" s="267">
        <f t="shared" si="0"/>
        <v>89</v>
      </c>
      <c r="G6" s="267">
        <f>G5</f>
        <v>117</v>
      </c>
      <c r="H6" s="270"/>
      <c r="I6" s="270"/>
      <c r="J6" s="270"/>
      <c r="K6" s="270"/>
      <c r="L6" s="270"/>
      <c r="M6" s="267">
        <f>SUM(C6:G6)</f>
        <v>532.79999999999995</v>
      </c>
      <c r="AF6" s="10"/>
    </row>
    <row r="7" spans="2:32">
      <c r="B7" s="163" t="s">
        <v>679</v>
      </c>
      <c r="C7" s="162"/>
      <c r="D7" s="162"/>
      <c r="E7" s="162"/>
      <c r="F7" s="162"/>
      <c r="G7" s="162"/>
      <c r="H7" s="269">
        <v>320.5</v>
      </c>
      <c r="I7" s="269">
        <v>34.81</v>
      </c>
      <c r="J7" s="269">
        <v>96.76</v>
      </c>
      <c r="K7" s="269">
        <v>29.26</v>
      </c>
      <c r="L7" s="267">
        <v>1.42</v>
      </c>
      <c r="M7" s="267">
        <f>SUM(H7:L7)</f>
        <v>482.75</v>
      </c>
      <c r="AF7" s="10"/>
    </row>
    <row r="8" spans="2:32" hidden="1">
      <c r="H8" s="271" t="s">
        <v>680</v>
      </c>
      <c r="I8" s="271">
        <v>338.71</v>
      </c>
      <c r="J8" s="271">
        <v>36.549999999999997</v>
      </c>
      <c r="K8" s="271">
        <v>97.21</v>
      </c>
      <c r="L8" s="271">
        <v>31.05</v>
      </c>
      <c r="M8" s="271"/>
      <c r="N8" s="271">
        <v>505.01</v>
      </c>
      <c r="AF8" s="10"/>
    </row>
    <row r="9" spans="2:32">
      <c r="B9" s="20" t="s">
        <v>681</v>
      </c>
      <c r="C9" s="21">
        <f>83.3-C12</f>
        <v>72.3</v>
      </c>
      <c r="D9" s="98" t="s">
        <v>682</v>
      </c>
    </row>
    <row r="10" spans="2:32">
      <c r="B10" s="20" t="s">
        <v>683</v>
      </c>
      <c r="C10" s="21">
        <f>M6</f>
        <v>532.79999999999995</v>
      </c>
      <c r="G10" s="22"/>
      <c r="H10" s="22"/>
      <c r="I10" s="22"/>
    </row>
    <row r="11" spans="2:32">
      <c r="J11" s="22"/>
    </row>
    <row r="12" spans="2:32">
      <c r="B12" t="s">
        <v>684</v>
      </c>
      <c r="C12">
        <v>11</v>
      </c>
      <c r="D12" t="s">
        <v>685</v>
      </c>
      <c r="AD12" s="23"/>
    </row>
    <row r="13" spans="2:32">
      <c r="B13" t="s">
        <v>686</v>
      </c>
      <c r="AD13" s="272"/>
    </row>
    <row r="14" spans="2:32" ht="15" thickBot="1">
      <c r="S14" s="16"/>
      <c r="AD14" s="272"/>
      <c r="AF14" s="287"/>
    </row>
    <row r="15" spans="2:32" ht="58.7" customHeight="1" thickBot="1">
      <c r="G15" s="152" t="s">
        <v>687</v>
      </c>
      <c r="H15" s="153" t="s">
        <v>688</v>
      </c>
      <c r="I15" s="154" t="s">
        <v>673</v>
      </c>
      <c r="J15" s="155" t="s">
        <v>492</v>
      </c>
      <c r="K15" s="154" t="s">
        <v>674</v>
      </c>
      <c r="L15" s="155" t="s">
        <v>675</v>
      </c>
      <c r="M15" s="154" t="s">
        <v>480</v>
      </c>
      <c r="AD15" s="272"/>
    </row>
    <row r="16" spans="2:32" ht="15" thickBot="1">
      <c r="G16" s="273" t="s">
        <v>689</v>
      </c>
      <c r="H16" s="274">
        <v>300.6366324</v>
      </c>
      <c r="I16" s="275">
        <v>26.079271718181818</v>
      </c>
      <c r="J16" s="275">
        <v>78.08838227363637</v>
      </c>
      <c r="K16" s="275">
        <v>27.443542141818181</v>
      </c>
      <c r="L16" s="276">
        <v>1.42</v>
      </c>
      <c r="M16" s="277">
        <f>SUM(H16:L16)</f>
        <v>433.6678285336364</v>
      </c>
      <c r="AD16" s="272"/>
    </row>
    <row r="17" spans="2:31" ht="15" thickBot="1">
      <c r="G17" s="278" t="s">
        <v>690</v>
      </c>
      <c r="H17" s="279">
        <v>320.49361317272729</v>
      </c>
      <c r="I17" s="280">
        <v>28.397475620000002</v>
      </c>
      <c r="J17" s="280">
        <v>96.764725527272731</v>
      </c>
      <c r="K17" s="280">
        <v>29.263636363636362</v>
      </c>
      <c r="L17" s="281">
        <v>1.4950590169363638</v>
      </c>
      <c r="M17" s="282">
        <v>505.00828725454551</v>
      </c>
      <c r="AD17" s="272"/>
    </row>
    <row r="18" spans="2:31">
      <c r="G18" t="s">
        <v>691</v>
      </c>
      <c r="K18" s="117"/>
      <c r="L18" s="10"/>
      <c r="M18" s="10"/>
      <c r="AD18" s="272"/>
    </row>
    <row r="19" spans="2:31">
      <c r="G19" t="s">
        <v>692</v>
      </c>
      <c r="K19" s="117"/>
      <c r="L19" s="10"/>
      <c r="M19" s="10"/>
      <c r="AD19" s="272"/>
    </row>
    <row r="20" spans="2:31">
      <c r="F20" s="117"/>
      <c r="P20" s="24"/>
    </row>
    <row r="21" spans="2:31">
      <c r="U21" s="288"/>
      <c r="AD21" s="283"/>
      <c r="AE21" s="283"/>
    </row>
    <row r="22" spans="2:31">
      <c r="B22" s="23"/>
    </row>
    <row r="45" spans="17:21">
      <c r="Q45" s="27"/>
      <c r="R45" s="28"/>
      <c r="S45" s="28"/>
      <c r="T45" s="28"/>
      <c r="U45" s="28"/>
    </row>
    <row r="46" spans="17:21">
      <c r="Q46" s="29"/>
      <c r="R46" s="284"/>
      <c r="S46" s="284"/>
      <c r="T46" s="284"/>
      <c r="U46" s="284"/>
    </row>
    <row r="47" spans="17:21">
      <c r="Q47" s="31"/>
      <c r="R47" s="207"/>
      <c r="S47" s="207"/>
      <c r="T47" s="207"/>
      <c r="U47" s="207"/>
    </row>
    <row r="48" spans="17:21">
      <c r="Q48" s="31"/>
      <c r="R48" s="207"/>
      <c r="S48" s="207"/>
      <c r="T48" s="207"/>
      <c r="U48" s="207"/>
    </row>
    <row r="49" spans="17:21">
      <c r="Q49" s="29"/>
      <c r="R49" s="285"/>
      <c r="S49" s="285"/>
      <c r="T49" s="285"/>
      <c r="U49" s="285"/>
    </row>
  </sheetData>
  <pageMargins left="0.7" right="0.7" top="0.75" bottom="0.75" header="0.3" footer="0.3"/>
  <pageSetup paperSize="9" orientation="portrait" r:id="rId1"/>
  <customProperties>
    <customPr name="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1899-4495-425B-95CE-70343D5FE19C}">
  <dimension ref="B4:B7"/>
  <sheetViews>
    <sheetView workbookViewId="0">
      <selection activeCell="B2" sqref="B2"/>
    </sheetView>
  </sheetViews>
  <sheetFormatPr defaultRowHeight="14.45"/>
  <sheetData>
    <row r="4" spans="2:2">
      <c r="B4" t="s">
        <v>387</v>
      </c>
    </row>
    <row r="6" spans="2:2">
      <c r="B6" t="s">
        <v>388</v>
      </c>
    </row>
    <row r="7" spans="2:2">
      <c r="B7" t="s">
        <v>389</v>
      </c>
    </row>
  </sheetData>
  <pageMargins left="0.7" right="0.7" top="0.75" bottom="0.75" header="0.3" footer="0.3"/>
  <customProperties>
    <customPr name="GUID" r:id="rId1"/>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2972-79CD-41F7-8B8E-A14868C7D47D}">
  <sheetPr>
    <tabColor rgb="FF00B050"/>
  </sheetPr>
  <dimension ref="A1:M185"/>
  <sheetViews>
    <sheetView workbookViewId="0">
      <selection activeCell="O20" sqref="O20"/>
    </sheetView>
  </sheetViews>
  <sheetFormatPr defaultColWidth="9.42578125" defaultRowHeight="14.45"/>
  <cols>
    <col min="1" max="1" width="12.42578125" customWidth="1"/>
    <col min="2" max="2" width="9.42578125" style="179"/>
    <col min="9" max="9" width="9.42578125" style="179"/>
    <col min="11" max="11" width="9.42578125" style="179"/>
  </cols>
  <sheetData>
    <row r="1" spans="1:13" s="175" customFormat="1">
      <c r="A1" s="175" t="s">
        <v>693</v>
      </c>
    </row>
    <row r="2" spans="1:13">
      <c r="A2" t="s">
        <v>558</v>
      </c>
      <c r="B2" s="179" t="s">
        <v>548</v>
      </c>
      <c r="C2" t="s">
        <v>694</v>
      </c>
      <c r="D2" t="s">
        <v>695</v>
      </c>
      <c r="E2" t="s">
        <v>696</v>
      </c>
      <c r="F2" t="s">
        <v>697</v>
      </c>
      <c r="G2" t="s">
        <v>626</v>
      </c>
      <c r="H2" t="s">
        <v>627</v>
      </c>
      <c r="I2" s="179" t="s">
        <v>484</v>
      </c>
      <c r="J2" t="s">
        <v>485</v>
      </c>
      <c r="K2" s="179" t="s">
        <v>486</v>
      </c>
      <c r="L2" t="s">
        <v>487</v>
      </c>
      <c r="M2" t="s">
        <v>452</v>
      </c>
    </row>
    <row r="3" spans="1:13">
      <c r="A3" s="189">
        <v>10</v>
      </c>
      <c r="B3" s="187">
        <v>258.7</v>
      </c>
      <c r="C3" s="10">
        <v>213.3</v>
      </c>
      <c r="D3" s="10">
        <v>193.5</v>
      </c>
      <c r="E3" s="10">
        <v>192.1</v>
      </c>
      <c r="F3" s="10">
        <v>165.2</v>
      </c>
      <c r="G3" s="10">
        <v>222.8</v>
      </c>
      <c r="H3" s="10">
        <v>195.1</v>
      </c>
      <c r="I3" s="187">
        <v>222.21</v>
      </c>
      <c r="J3" s="10">
        <v>208.239</v>
      </c>
      <c r="K3" s="187">
        <v>191.768</v>
      </c>
      <c r="L3" s="188">
        <v>217.9</v>
      </c>
      <c r="M3" s="188">
        <v>207</v>
      </c>
    </row>
    <row r="4" spans="1:13">
      <c r="A4" s="189">
        <v>41</v>
      </c>
      <c r="B4" s="187">
        <v>261.60000000000002</v>
      </c>
      <c r="C4" s="10">
        <v>210</v>
      </c>
      <c r="D4" s="10">
        <v>187.7</v>
      </c>
      <c r="E4" s="10">
        <v>193.4</v>
      </c>
      <c r="F4" s="10">
        <v>166.3</v>
      </c>
      <c r="G4" s="10">
        <v>224.4</v>
      </c>
      <c r="H4" s="10">
        <v>183.9</v>
      </c>
      <c r="I4" s="187">
        <v>214.43</v>
      </c>
      <c r="J4" s="10">
        <v>171.97</v>
      </c>
      <c r="K4" s="187">
        <v>207.99100000000001</v>
      </c>
      <c r="L4" s="188">
        <v>217.2</v>
      </c>
      <c r="M4" s="188">
        <v>222.4</v>
      </c>
    </row>
    <row r="5" spans="1:13">
      <c r="A5" s="189">
        <v>70</v>
      </c>
      <c r="B5" s="187">
        <v>266.89999999999998</v>
      </c>
      <c r="C5" s="10">
        <v>218.3</v>
      </c>
      <c r="D5" s="10">
        <v>185.1</v>
      </c>
      <c r="E5" s="10">
        <v>197.4</v>
      </c>
      <c r="F5" s="10">
        <v>170</v>
      </c>
      <c r="G5" s="10">
        <v>223.9</v>
      </c>
      <c r="H5" s="10">
        <v>195.3</v>
      </c>
      <c r="I5" s="187">
        <v>219.29</v>
      </c>
      <c r="J5" s="10">
        <v>185.68299999999999</v>
      </c>
      <c r="K5" s="187">
        <v>223.75399999999999</v>
      </c>
      <c r="L5" s="188">
        <v>208.6</v>
      </c>
      <c r="M5" s="188">
        <v>207.6</v>
      </c>
    </row>
    <row r="6" spans="1:13">
      <c r="A6" s="189">
        <v>101</v>
      </c>
      <c r="B6" s="187">
        <v>280</v>
      </c>
      <c r="C6" s="10">
        <v>207.4</v>
      </c>
      <c r="D6" s="10">
        <v>180.5</v>
      </c>
      <c r="E6" s="10">
        <v>182.6</v>
      </c>
      <c r="F6" s="10">
        <v>178.9</v>
      </c>
      <c r="G6" s="10">
        <v>203.6</v>
      </c>
      <c r="H6" s="10">
        <v>189.2</v>
      </c>
      <c r="I6" s="187">
        <v>226.34</v>
      </c>
      <c r="J6" s="10">
        <v>180.66900000000001</v>
      </c>
      <c r="K6" s="187">
        <v>198.22800000000001</v>
      </c>
      <c r="L6" s="188">
        <v>214.6</v>
      </c>
      <c r="M6" s="188">
        <v>205.6</v>
      </c>
    </row>
    <row r="7" spans="1:13">
      <c r="A7" s="189">
        <v>131</v>
      </c>
      <c r="B7" s="187">
        <v>270.10000000000002</v>
      </c>
      <c r="C7" s="10">
        <v>202.1</v>
      </c>
      <c r="D7" s="10">
        <v>200.4</v>
      </c>
      <c r="E7" s="10">
        <v>164.9</v>
      </c>
      <c r="F7" s="10">
        <v>187</v>
      </c>
      <c r="G7" s="10">
        <v>225</v>
      </c>
      <c r="H7" s="10">
        <v>191.72135700000001</v>
      </c>
      <c r="I7" s="187">
        <v>213.76</v>
      </c>
      <c r="J7" s="10">
        <v>187.43</v>
      </c>
      <c r="K7" s="187">
        <v>198.49100000000001</v>
      </c>
      <c r="L7" s="188">
        <v>213.8</v>
      </c>
      <c r="M7" s="188">
        <v>206.4</v>
      </c>
    </row>
    <row r="8" spans="1:13">
      <c r="A8" s="189">
        <v>162</v>
      </c>
      <c r="B8" s="187">
        <v>270.60000000000002</v>
      </c>
      <c r="C8" s="10">
        <v>233.2</v>
      </c>
      <c r="D8" s="10">
        <v>193.3</v>
      </c>
      <c r="E8" s="10">
        <v>169.8</v>
      </c>
      <c r="F8" s="10">
        <v>191.1</v>
      </c>
      <c r="G8" s="10">
        <v>210.1</v>
      </c>
      <c r="H8" s="10">
        <v>220.2</v>
      </c>
      <c r="I8" s="187">
        <v>237.19</v>
      </c>
      <c r="J8" s="10">
        <v>193.30600000000001</v>
      </c>
      <c r="K8" s="187">
        <v>188.761</v>
      </c>
      <c r="L8" s="188">
        <v>211.5</v>
      </c>
      <c r="M8" s="188">
        <v>204</v>
      </c>
    </row>
    <row r="9" spans="1:13">
      <c r="A9" s="189">
        <v>192</v>
      </c>
      <c r="B9" s="187">
        <v>263.5</v>
      </c>
      <c r="C9" s="10">
        <v>263.39999999999998</v>
      </c>
      <c r="D9" s="10">
        <v>202.6</v>
      </c>
      <c r="E9" s="10">
        <v>180.9</v>
      </c>
      <c r="F9" s="10">
        <v>196.5</v>
      </c>
      <c r="G9" s="10">
        <v>221.4</v>
      </c>
      <c r="H9" s="10">
        <v>217.817769</v>
      </c>
      <c r="I9" s="187">
        <v>219.87</v>
      </c>
      <c r="J9" s="10">
        <v>194.61099999999999</v>
      </c>
      <c r="K9" s="187">
        <v>191.434</v>
      </c>
      <c r="L9" s="188">
        <v>206.3</v>
      </c>
      <c r="M9" s="188">
        <v>195.9</v>
      </c>
    </row>
    <row r="10" spans="1:13">
      <c r="A10" s="189">
        <v>223</v>
      </c>
      <c r="B10" s="187">
        <v>251.8</v>
      </c>
      <c r="C10" s="10">
        <v>241.9</v>
      </c>
      <c r="D10" s="10">
        <v>200.5</v>
      </c>
      <c r="E10" s="10">
        <v>187.5</v>
      </c>
      <c r="F10" s="10">
        <v>208.4</v>
      </c>
      <c r="G10" s="10">
        <v>220.2</v>
      </c>
      <c r="H10" s="10">
        <v>215.941563</v>
      </c>
      <c r="I10" s="187">
        <v>217.81</v>
      </c>
      <c r="J10" s="10">
        <v>192.16900000000001</v>
      </c>
      <c r="K10" s="187">
        <v>174.42</v>
      </c>
      <c r="L10" s="188">
        <v>208.3</v>
      </c>
      <c r="M10" s="188">
        <v>204</v>
      </c>
    </row>
    <row r="11" spans="1:13">
      <c r="A11" s="189">
        <v>254</v>
      </c>
      <c r="B11" s="187">
        <v>261.60000000000002</v>
      </c>
      <c r="C11" s="10">
        <v>228</v>
      </c>
      <c r="D11" s="10">
        <v>204</v>
      </c>
      <c r="E11" s="10">
        <v>190.5</v>
      </c>
      <c r="F11" s="10">
        <v>196.4</v>
      </c>
      <c r="G11" s="10">
        <v>221.9</v>
      </c>
      <c r="H11" s="10">
        <v>216.62868900000001</v>
      </c>
      <c r="I11" s="187">
        <v>218.47</v>
      </c>
      <c r="J11" s="10">
        <v>180.614</v>
      </c>
      <c r="K11" s="187">
        <v>188.18100000000001</v>
      </c>
      <c r="L11" s="188">
        <v>219.1</v>
      </c>
      <c r="M11" s="188">
        <v>199.2</v>
      </c>
    </row>
    <row r="12" spans="1:13">
      <c r="A12" s="189">
        <v>284</v>
      </c>
      <c r="B12" s="187">
        <v>258.89999999999998</v>
      </c>
      <c r="C12" s="10">
        <v>236.2</v>
      </c>
      <c r="D12" s="10">
        <v>202.2</v>
      </c>
      <c r="E12" s="10">
        <v>209.4</v>
      </c>
      <c r="F12" s="10">
        <v>187.9</v>
      </c>
      <c r="G12" s="10">
        <v>228</v>
      </c>
      <c r="H12" s="10">
        <v>238.190933</v>
      </c>
      <c r="I12" s="187">
        <v>197.26</v>
      </c>
      <c r="J12" s="10">
        <v>174.55699999999999</v>
      </c>
      <c r="K12" s="187">
        <v>188.893</v>
      </c>
      <c r="L12" s="188">
        <v>223.4</v>
      </c>
      <c r="M12" s="188">
        <v>198</v>
      </c>
    </row>
    <row r="13" spans="1:13">
      <c r="A13" s="189">
        <v>315</v>
      </c>
      <c r="B13" s="187">
        <v>274.89999999999998</v>
      </c>
      <c r="C13" s="10">
        <v>248</v>
      </c>
      <c r="D13" s="10">
        <v>205</v>
      </c>
      <c r="E13" s="10">
        <v>207.9</v>
      </c>
      <c r="F13" s="10">
        <v>198.8</v>
      </c>
      <c r="G13" s="10">
        <v>221.7</v>
      </c>
      <c r="H13" s="10">
        <v>249.622186</v>
      </c>
      <c r="I13" s="187">
        <v>204.41</v>
      </c>
      <c r="J13" s="10">
        <v>180.59</v>
      </c>
      <c r="K13" s="187">
        <v>185.13</v>
      </c>
      <c r="L13" s="188">
        <v>220.9</v>
      </c>
      <c r="M13" s="188">
        <v>206.2</v>
      </c>
    </row>
    <row r="14" spans="1:13">
      <c r="A14" s="189">
        <v>345</v>
      </c>
      <c r="B14" s="187">
        <v>279.5</v>
      </c>
      <c r="C14" s="10">
        <v>244.3</v>
      </c>
      <c r="D14" s="10">
        <v>192.3</v>
      </c>
      <c r="E14" s="10">
        <v>180.4</v>
      </c>
      <c r="F14" s="10">
        <v>203.8</v>
      </c>
      <c r="G14" s="10">
        <v>245</v>
      </c>
      <c r="H14" s="10">
        <v>232.11523800000001</v>
      </c>
      <c r="I14" s="187">
        <v>221.78</v>
      </c>
      <c r="J14" s="10">
        <v>191.89</v>
      </c>
      <c r="K14" s="187">
        <v>186.31</v>
      </c>
      <c r="L14" s="188">
        <v>236.7</v>
      </c>
      <c r="M14" s="188">
        <v>210.1</v>
      </c>
    </row>
    <row r="15" spans="1:13">
      <c r="A15" s="190" t="s">
        <v>698</v>
      </c>
      <c r="B15" s="187">
        <v>290.60000000000002</v>
      </c>
      <c r="C15" s="10">
        <v>245.3</v>
      </c>
      <c r="D15" s="10">
        <v>220.3</v>
      </c>
      <c r="E15" s="10">
        <v>185.9</v>
      </c>
      <c r="F15" s="10">
        <v>214.9</v>
      </c>
      <c r="G15" s="10">
        <v>256.2</v>
      </c>
      <c r="H15" s="10">
        <v>234.56785400000001</v>
      </c>
      <c r="I15" s="187">
        <v>217.86</v>
      </c>
      <c r="J15" s="10">
        <v>187.33600000000001</v>
      </c>
      <c r="K15" s="187">
        <v>199.43</v>
      </c>
      <c r="L15" s="188">
        <v>234.2</v>
      </c>
      <c r="M15" s="188">
        <v>212.5</v>
      </c>
    </row>
    <row r="16" spans="1:13">
      <c r="A16" s="190" t="s">
        <v>699</v>
      </c>
      <c r="B16" s="187">
        <v>300</v>
      </c>
      <c r="C16" s="10">
        <v>236.9</v>
      </c>
      <c r="D16" s="10">
        <v>208.7</v>
      </c>
      <c r="E16" s="10">
        <v>212.6</v>
      </c>
      <c r="F16" s="10">
        <v>224.3</v>
      </c>
      <c r="G16" s="10">
        <v>249.7</v>
      </c>
      <c r="H16" s="10">
        <v>236.64527100000001</v>
      </c>
      <c r="I16" s="187">
        <v>215.36</v>
      </c>
      <c r="J16" s="10">
        <v>209.2</v>
      </c>
      <c r="K16" s="187">
        <v>221.54599999999999</v>
      </c>
      <c r="L16" s="188">
        <v>237.8</v>
      </c>
      <c r="M16" s="188">
        <v>211.3</v>
      </c>
    </row>
    <row r="17" spans="1:13">
      <c r="A17" s="190" t="s">
        <v>700</v>
      </c>
      <c r="B17" s="187">
        <v>291.8</v>
      </c>
      <c r="C17" s="10">
        <v>227.4</v>
      </c>
      <c r="D17" s="10">
        <v>230.2</v>
      </c>
      <c r="E17" s="10">
        <v>216.6</v>
      </c>
      <c r="F17" s="10">
        <v>210.8</v>
      </c>
      <c r="G17" s="10">
        <v>268</v>
      </c>
      <c r="H17" s="10">
        <v>226.04770099999999</v>
      </c>
      <c r="I17" s="187">
        <v>218.84</v>
      </c>
      <c r="J17" s="10">
        <v>222.63200000000001</v>
      </c>
      <c r="K17" s="187">
        <v>217.41200000000001</v>
      </c>
      <c r="L17" s="188">
        <v>258.2</v>
      </c>
      <c r="M17" s="188">
        <v>236.3</v>
      </c>
    </row>
    <row r="18" spans="1:13">
      <c r="A18" s="190" t="s">
        <v>701</v>
      </c>
      <c r="B18" s="187">
        <v>286.89999999999998</v>
      </c>
      <c r="C18" s="10">
        <v>236.2</v>
      </c>
      <c r="D18" s="10">
        <v>223.6</v>
      </c>
      <c r="E18" s="10">
        <v>217.1</v>
      </c>
      <c r="F18" s="10">
        <v>204.1</v>
      </c>
      <c r="G18" s="10">
        <v>257.10000000000002</v>
      </c>
      <c r="H18" s="10">
        <v>225.30927700000001</v>
      </c>
      <c r="I18" s="187">
        <v>224.45</v>
      </c>
      <c r="J18" s="10">
        <v>223.52600000000001</v>
      </c>
      <c r="K18" s="187">
        <v>221.67599999999999</v>
      </c>
      <c r="L18" s="188">
        <v>262.5</v>
      </c>
      <c r="M18" s="188">
        <v>218.7</v>
      </c>
    </row>
    <row r="19" spans="1:13">
      <c r="A19" s="190" t="s">
        <v>702</v>
      </c>
      <c r="B19" s="187">
        <v>289</v>
      </c>
      <c r="C19" s="10">
        <v>249.2</v>
      </c>
      <c r="D19" s="10">
        <v>207.5</v>
      </c>
      <c r="E19" s="10">
        <v>200.8</v>
      </c>
      <c r="F19" s="10">
        <v>193.2</v>
      </c>
      <c r="G19" s="10">
        <v>237.4</v>
      </c>
      <c r="H19" s="10">
        <v>225.70677699999999</v>
      </c>
      <c r="I19" s="187">
        <v>225.28</v>
      </c>
      <c r="J19" s="10">
        <v>224.39</v>
      </c>
      <c r="K19" s="187">
        <v>228.77</v>
      </c>
      <c r="L19" s="188">
        <v>235.9</v>
      </c>
      <c r="M19" s="188">
        <v>215.9</v>
      </c>
    </row>
    <row r="20" spans="1:13">
      <c r="A20" s="190" t="s">
        <v>703</v>
      </c>
      <c r="B20" s="187">
        <v>303</v>
      </c>
      <c r="C20" s="10">
        <v>261.8</v>
      </c>
      <c r="D20" s="10">
        <v>208.4</v>
      </c>
      <c r="E20" s="10">
        <v>174.3</v>
      </c>
      <c r="F20" s="10">
        <v>202.2</v>
      </c>
      <c r="G20" s="10">
        <v>226.3</v>
      </c>
      <c r="H20" s="10">
        <v>234.88509300000001</v>
      </c>
      <c r="I20" s="187">
        <v>247.28</v>
      </c>
      <c r="J20" s="10">
        <v>215.589</v>
      </c>
      <c r="K20" s="187">
        <v>211.15899999999999</v>
      </c>
      <c r="L20" s="188">
        <v>238.6</v>
      </c>
      <c r="M20" s="188">
        <v>219.2</v>
      </c>
    </row>
    <row r="21" spans="1:13">
      <c r="A21" s="190" t="s">
        <v>704</v>
      </c>
      <c r="B21" s="187">
        <v>304.8</v>
      </c>
      <c r="C21" s="10">
        <v>290.3</v>
      </c>
      <c r="D21" s="10">
        <v>218.7</v>
      </c>
      <c r="E21" s="10">
        <v>165.3</v>
      </c>
      <c r="F21" s="10">
        <v>200.8</v>
      </c>
      <c r="G21" s="10">
        <v>235.4</v>
      </c>
      <c r="H21" s="10">
        <v>240.86489499999999</v>
      </c>
      <c r="I21" s="187">
        <v>227.76</v>
      </c>
      <c r="J21" s="10">
        <v>222.14400000000001</v>
      </c>
      <c r="K21" s="187">
        <v>212.49299999999999</v>
      </c>
      <c r="L21" s="188">
        <v>221</v>
      </c>
      <c r="M21" s="188">
        <v>212.2</v>
      </c>
    </row>
    <row r="22" spans="1:13">
      <c r="A22" s="190" t="s">
        <v>705</v>
      </c>
      <c r="B22" s="187">
        <v>339.8</v>
      </c>
      <c r="C22" s="10">
        <v>306</v>
      </c>
      <c r="D22" s="10">
        <v>221</v>
      </c>
      <c r="E22" s="10">
        <v>160.80000000000001</v>
      </c>
      <c r="F22" s="10">
        <v>203</v>
      </c>
      <c r="G22" s="10">
        <v>216.3</v>
      </c>
      <c r="H22" s="10">
        <v>242.930758</v>
      </c>
      <c r="I22" s="187">
        <v>227.89</v>
      </c>
      <c r="J22" s="10">
        <v>212.536</v>
      </c>
      <c r="K22" s="187">
        <v>231.44200000000001</v>
      </c>
      <c r="L22" s="188">
        <v>202.1</v>
      </c>
      <c r="M22" s="188">
        <v>207.7</v>
      </c>
    </row>
    <row r="23" spans="1:13">
      <c r="A23" s="190" t="s">
        <v>706</v>
      </c>
      <c r="B23" s="187">
        <v>335.9</v>
      </c>
      <c r="C23" s="10">
        <v>281.89999999999998</v>
      </c>
      <c r="D23" s="10">
        <v>229.2</v>
      </c>
      <c r="E23" s="10">
        <v>172.5</v>
      </c>
      <c r="F23" s="10">
        <v>201.4</v>
      </c>
      <c r="G23" s="10">
        <v>212.6</v>
      </c>
      <c r="H23" s="10">
        <v>239.69547600000001</v>
      </c>
      <c r="I23" s="187">
        <v>213.35</v>
      </c>
      <c r="J23" s="10">
        <v>191.76499999999999</v>
      </c>
      <c r="K23" s="187">
        <v>244.81700000000001</v>
      </c>
      <c r="L23" s="188">
        <v>204.8</v>
      </c>
      <c r="M23" s="188">
        <v>231.4</v>
      </c>
    </row>
    <row r="24" spans="1:13">
      <c r="A24" s="190" t="s">
        <v>707</v>
      </c>
      <c r="B24" s="187">
        <v>314.39999999999998</v>
      </c>
      <c r="C24" s="10">
        <v>243.9</v>
      </c>
      <c r="D24" s="10">
        <v>233</v>
      </c>
      <c r="E24" s="10">
        <v>175.9</v>
      </c>
      <c r="F24" s="10">
        <v>236</v>
      </c>
      <c r="G24" s="10">
        <v>213.8</v>
      </c>
      <c r="H24" s="10">
        <v>236.441046</v>
      </c>
      <c r="I24" s="187">
        <v>227.93</v>
      </c>
      <c r="J24" s="10">
        <v>207.62700000000001</v>
      </c>
      <c r="K24" s="187">
        <v>244.779</v>
      </c>
      <c r="L24" s="188">
        <v>219.7</v>
      </c>
      <c r="M24" s="188">
        <v>251.4</v>
      </c>
    </row>
    <row r="25" spans="1:13">
      <c r="A25" s="190" t="s">
        <v>708</v>
      </c>
      <c r="B25" s="187">
        <v>302.2</v>
      </c>
      <c r="C25" s="10">
        <v>235</v>
      </c>
      <c r="D25" s="10">
        <v>218.6</v>
      </c>
      <c r="E25" s="10">
        <v>176.9</v>
      </c>
      <c r="F25" s="10">
        <v>216.5</v>
      </c>
      <c r="G25" s="10">
        <v>232.2</v>
      </c>
      <c r="H25" s="10">
        <v>242.76586599999999</v>
      </c>
      <c r="I25" s="187">
        <v>240.24</v>
      </c>
      <c r="J25" s="10">
        <v>195.9</v>
      </c>
      <c r="K25" s="187">
        <v>241.73400000000001</v>
      </c>
      <c r="L25" s="188">
        <v>225.4</v>
      </c>
      <c r="M25" s="188">
        <v>205.1</v>
      </c>
    </row>
    <row r="26" spans="1:13">
      <c r="A26" s="190" t="s">
        <v>709</v>
      </c>
      <c r="B26" s="187">
        <v>314.3</v>
      </c>
      <c r="C26" s="10">
        <v>251</v>
      </c>
      <c r="D26" s="10">
        <v>232.5</v>
      </c>
      <c r="E26" s="10">
        <v>203.7</v>
      </c>
      <c r="F26" s="10">
        <v>217.5</v>
      </c>
      <c r="G26" s="10">
        <v>236.8</v>
      </c>
      <c r="H26" s="10">
        <v>250.222579</v>
      </c>
      <c r="I26" s="187">
        <v>225.23</v>
      </c>
      <c r="J26" s="10">
        <v>202.51900000000001</v>
      </c>
      <c r="K26" s="187">
        <v>224.99199999999999</v>
      </c>
      <c r="L26" s="188">
        <v>232.7</v>
      </c>
      <c r="M26" s="188">
        <v>200.4</v>
      </c>
    </row>
    <row r="27" spans="1:13">
      <c r="A27" s="190" t="s">
        <v>710</v>
      </c>
      <c r="B27" s="187">
        <v>342.7</v>
      </c>
      <c r="C27" s="10">
        <v>252.4</v>
      </c>
      <c r="D27" s="10">
        <v>246.8</v>
      </c>
      <c r="E27" s="10">
        <v>188.6</v>
      </c>
      <c r="F27" s="10">
        <v>206.3</v>
      </c>
      <c r="G27" s="10">
        <v>223.3</v>
      </c>
      <c r="H27" s="10">
        <v>251.305744</v>
      </c>
      <c r="I27" s="187">
        <v>211.68</v>
      </c>
      <c r="J27" s="10">
        <v>222.43299999999999</v>
      </c>
      <c r="K27" s="187">
        <v>238.709</v>
      </c>
      <c r="L27" s="188">
        <v>227.5</v>
      </c>
      <c r="M27" s="188">
        <v>231.8</v>
      </c>
    </row>
    <row r="28" spans="1:13">
      <c r="A28" s="190" t="s">
        <v>711</v>
      </c>
      <c r="B28" s="187">
        <v>324.60000000000002</v>
      </c>
      <c r="C28" s="10">
        <v>255.7</v>
      </c>
      <c r="D28" s="10">
        <v>246.9</v>
      </c>
      <c r="E28" s="10">
        <v>190</v>
      </c>
      <c r="F28" s="10">
        <v>214.1</v>
      </c>
      <c r="G28" s="10">
        <v>229.8</v>
      </c>
      <c r="H28" s="10">
        <v>235.37165200000001</v>
      </c>
      <c r="I28" s="187">
        <v>224.63</v>
      </c>
      <c r="J28" s="10">
        <v>218.22399999999999</v>
      </c>
      <c r="K28" s="187">
        <v>246.249</v>
      </c>
      <c r="L28" s="188">
        <v>233.8</v>
      </c>
      <c r="M28" s="188">
        <v>222.6</v>
      </c>
    </row>
    <row r="29" spans="1:13">
      <c r="A29" s="190" t="s">
        <v>712</v>
      </c>
      <c r="B29" s="187">
        <v>275.2</v>
      </c>
      <c r="C29" s="10">
        <v>257.8</v>
      </c>
      <c r="D29" s="10">
        <v>265.5</v>
      </c>
      <c r="E29" s="10">
        <v>177.9</v>
      </c>
      <c r="F29" s="10">
        <v>204.4</v>
      </c>
      <c r="G29" s="10">
        <v>228.1</v>
      </c>
      <c r="H29" s="10">
        <v>230.27470500000001</v>
      </c>
      <c r="I29" s="187">
        <v>222.12</v>
      </c>
      <c r="J29" s="10">
        <v>255.184</v>
      </c>
      <c r="K29" s="187">
        <v>246.68700000000001</v>
      </c>
      <c r="L29" s="188">
        <v>232.4</v>
      </c>
      <c r="M29" s="188">
        <v>217.8</v>
      </c>
    </row>
    <row r="30" spans="1:13">
      <c r="A30" s="190" t="s">
        <v>713</v>
      </c>
      <c r="B30" s="187">
        <v>268.3</v>
      </c>
      <c r="C30" s="10">
        <v>253.8</v>
      </c>
      <c r="D30" s="10">
        <v>249.9</v>
      </c>
      <c r="E30" s="10">
        <v>206.9</v>
      </c>
      <c r="F30" s="10">
        <v>207.8</v>
      </c>
      <c r="G30" s="10">
        <v>239.9</v>
      </c>
      <c r="H30" s="10">
        <v>219.734948</v>
      </c>
      <c r="I30" s="187">
        <v>213.05</v>
      </c>
      <c r="J30" s="10">
        <v>263.42899999999997</v>
      </c>
      <c r="K30" s="187">
        <v>290.12099999999998</v>
      </c>
      <c r="L30" s="188">
        <v>235.2</v>
      </c>
      <c r="M30" s="188">
        <v>214.7</v>
      </c>
    </row>
    <row r="31" spans="1:13">
      <c r="A31" s="190" t="s">
        <v>714</v>
      </c>
      <c r="B31" s="187">
        <v>278</v>
      </c>
      <c r="C31" s="10">
        <v>221.4</v>
      </c>
      <c r="D31" s="10">
        <v>248</v>
      </c>
      <c r="E31" s="10">
        <v>205.7</v>
      </c>
      <c r="F31" s="10">
        <v>216.5</v>
      </c>
      <c r="G31" s="10">
        <v>231.3</v>
      </c>
      <c r="H31" s="10">
        <v>228.310877</v>
      </c>
      <c r="I31" s="187">
        <v>220.45</v>
      </c>
      <c r="J31" s="10">
        <v>297.37299999999999</v>
      </c>
      <c r="K31" s="187">
        <v>282.89600000000002</v>
      </c>
      <c r="L31" s="188">
        <v>225.1</v>
      </c>
      <c r="M31" s="188">
        <v>213.6</v>
      </c>
    </row>
    <row r="32" spans="1:13">
      <c r="A32" s="190" t="s">
        <v>715</v>
      </c>
      <c r="B32" s="187">
        <v>294.7</v>
      </c>
      <c r="C32" s="10">
        <v>202.6</v>
      </c>
      <c r="D32" s="10">
        <v>248.1</v>
      </c>
      <c r="E32" s="10">
        <v>212.1</v>
      </c>
      <c r="F32" s="10">
        <v>208.3</v>
      </c>
      <c r="G32" s="10">
        <v>222.8</v>
      </c>
      <c r="H32" s="10">
        <v>231.433177</v>
      </c>
      <c r="I32" s="187">
        <v>273.67</v>
      </c>
      <c r="J32" s="10">
        <v>309.48599999999999</v>
      </c>
      <c r="K32" s="187">
        <v>274.48700000000002</v>
      </c>
      <c r="L32" s="188">
        <v>200.6</v>
      </c>
      <c r="M32" s="188">
        <v>227.1</v>
      </c>
    </row>
    <row r="33" spans="1:13">
      <c r="A33" s="190" t="s">
        <v>716</v>
      </c>
      <c r="B33" s="187">
        <v>294.7</v>
      </c>
      <c r="C33" s="10">
        <v>237.1</v>
      </c>
      <c r="D33" s="10">
        <v>254</v>
      </c>
      <c r="E33" s="10">
        <v>199.8</v>
      </c>
      <c r="F33" s="10">
        <v>208.4</v>
      </c>
      <c r="G33" s="10">
        <v>230.8</v>
      </c>
      <c r="H33" s="10">
        <v>236.863404</v>
      </c>
      <c r="I33" s="187">
        <v>249</v>
      </c>
      <c r="J33" s="10">
        <v>287.81400000000002</v>
      </c>
      <c r="K33" s="187">
        <v>286.11799999999999</v>
      </c>
      <c r="L33" s="188">
        <v>206.7</v>
      </c>
      <c r="M33" s="188">
        <v>224.4</v>
      </c>
    </row>
    <row r="34" spans="1:13">
      <c r="A34" s="191">
        <v>11</v>
      </c>
      <c r="B34" s="187">
        <v>290.8</v>
      </c>
      <c r="C34" s="10">
        <v>217.6</v>
      </c>
      <c r="D34" s="10">
        <v>257.7</v>
      </c>
      <c r="E34" s="10">
        <v>219</v>
      </c>
      <c r="F34" s="10">
        <v>187.2</v>
      </c>
      <c r="G34" s="10">
        <v>226.6</v>
      </c>
      <c r="H34" s="10">
        <v>254.43748500000001</v>
      </c>
      <c r="I34" s="187">
        <v>243.83</v>
      </c>
      <c r="J34" s="10">
        <v>277.20299999999997</v>
      </c>
      <c r="K34" s="187">
        <v>220.48</v>
      </c>
      <c r="L34" s="188">
        <v>214</v>
      </c>
      <c r="M34" s="188">
        <v>247.5</v>
      </c>
    </row>
    <row r="35" spans="1:13">
      <c r="A35" s="191">
        <v>42</v>
      </c>
      <c r="B35" s="187">
        <v>293.3</v>
      </c>
      <c r="C35" s="10">
        <v>254.2</v>
      </c>
      <c r="D35" s="10">
        <v>264.5</v>
      </c>
      <c r="E35" s="10">
        <v>209.5</v>
      </c>
      <c r="F35" s="10">
        <v>194.4</v>
      </c>
      <c r="G35" s="10">
        <v>250.7</v>
      </c>
      <c r="H35" s="10">
        <v>275.35473100000002</v>
      </c>
      <c r="I35" s="187">
        <v>272.52999999999997</v>
      </c>
      <c r="J35" s="10">
        <v>277.82799999999997</v>
      </c>
      <c r="K35" s="187">
        <v>229.33500000000001</v>
      </c>
      <c r="L35" s="188">
        <v>215</v>
      </c>
      <c r="M35" s="188">
        <v>268.5</v>
      </c>
    </row>
    <row r="36" spans="1:13">
      <c r="A36" s="191">
        <v>71</v>
      </c>
      <c r="B36" s="187">
        <v>280.3</v>
      </c>
      <c r="C36" s="10">
        <v>245.5</v>
      </c>
      <c r="D36" s="10">
        <v>258.2</v>
      </c>
      <c r="E36" s="10">
        <v>217.9</v>
      </c>
      <c r="F36" s="10">
        <v>222.9</v>
      </c>
      <c r="G36" s="10">
        <v>261.89999999999998</v>
      </c>
      <c r="H36" s="10">
        <v>284.723637</v>
      </c>
      <c r="I36" s="187">
        <v>263.5</v>
      </c>
      <c r="J36" s="10">
        <v>240.435</v>
      </c>
      <c r="K36" s="187">
        <v>238.477</v>
      </c>
      <c r="L36" s="188">
        <v>259.60000000000002</v>
      </c>
      <c r="M36" s="188">
        <v>266.60000000000002</v>
      </c>
    </row>
    <row r="37" spans="1:13">
      <c r="A37" s="191">
        <v>102</v>
      </c>
      <c r="B37" s="187">
        <v>277.3</v>
      </c>
      <c r="C37" s="10">
        <v>236.2</v>
      </c>
      <c r="D37" s="10">
        <v>272.10000000000002</v>
      </c>
      <c r="E37" s="10">
        <v>255.3</v>
      </c>
      <c r="F37" s="10">
        <v>237.4</v>
      </c>
      <c r="G37" s="10">
        <v>253.3</v>
      </c>
      <c r="H37" s="10">
        <v>267.70973199999997</v>
      </c>
      <c r="I37" s="187">
        <v>236.62</v>
      </c>
      <c r="J37" s="10">
        <v>239.696</v>
      </c>
      <c r="K37" s="187">
        <v>247.82400000000001</v>
      </c>
      <c r="L37" s="188">
        <v>285</v>
      </c>
      <c r="M37" s="188">
        <v>261.5</v>
      </c>
    </row>
    <row r="38" spans="1:13">
      <c r="A38" s="191">
        <v>132</v>
      </c>
      <c r="B38" s="187">
        <v>279.5</v>
      </c>
      <c r="C38" s="10">
        <v>238</v>
      </c>
      <c r="D38" s="10">
        <v>281.89999999999998</v>
      </c>
      <c r="E38" s="10">
        <v>255.7</v>
      </c>
      <c r="F38" s="10">
        <v>247.4</v>
      </c>
      <c r="G38" s="10">
        <v>240</v>
      </c>
      <c r="H38" s="10">
        <v>246.707369</v>
      </c>
      <c r="I38" s="187">
        <v>245.38</v>
      </c>
      <c r="J38" s="10">
        <v>249.71199999999999</v>
      </c>
      <c r="K38" s="187">
        <v>271.67099999999999</v>
      </c>
      <c r="L38" s="188">
        <v>282.89999999999998</v>
      </c>
      <c r="M38" s="188">
        <v>258.8</v>
      </c>
    </row>
    <row r="39" spans="1:13">
      <c r="A39" s="191">
        <v>163</v>
      </c>
      <c r="B39" s="187">
        <v>301</v>
      </c>
      <c r="C39" s="10">
        <v>248.7</v>
      </c>
      <c r="D39" s="10">
        <v>278.3</v>
      </c>
      <c r="E39" s="10">
        <v>254.4</v>
      </c>
      <c r="F39" s="10">
        <v>253.6</v>
      </c>
      <c r="G39" s="10">
        <v>241.4</v>
      </c>
      <c r="H39" s="10">
        <v>267.56419199999999</v>
      </c>
      <c r="I39" s="187">
        <v>273.36</v>
      </c>
      <c r="J39" s="10">
        <v>214.70500000000001</v>
      </c>
      <c r="K39" s="187">
        <v>293.68900000000002</v>
      </c>
      <c r="L39" s="188">
        <v>265</v>
      </c>
      <c r="M39" s="188">
        <v>238.6</v>
      </c>
    </row>
    <row r="40" spans="1:13">
      <c r="A40" s="191">
        <v>193</v>
      </c>
      <c r="B40" s="187">
        <v>312.60000000000002</v>
      </c>
      <c r="C40" s="10">
        <v>269.60000000000002</v>
      </c>
      <c r="D40" s="10">
        <v>247.3</v>
      </c>
      <c r="E40" s="10">
        <v>247.4</v>
      </c>
      <c r="F40" s="10">
        <v>219</v>
      </c>
      <c r="G40" s="10">
        <v>215.6</v>
      </c>
      <c r="H40" s="10">
        <v>313.14702299999999</v>
      </c>
      <c r="I40" s="187">
        <v>277.17</v>
      </c>
      <c r="J40" s="10">
        <v>223.74199999999999</v>
      </c>
      <c r="K40" s="187">
        <v>265.04399999999998</v>
      </c>
      <c r="L40" s="188">
        <v>239.7</v>
      </c>
      <c r="M40" s="188">
        <v>245.2</v>
      </c>
    </row>
    <row r="41" spans="1:13">
      <c r="A41" s="191">
        <v>224</v>
      </c>
      <c r="B41" s="187">
        <v>332.5</v>
      </c>
      <c r="C41" s="10">
        <v>281.39999999999998</v>
      </c>
      <c r="D41" s="10">
        <v>241.6</v>
      </c>
      <c r="E41" s="10">
        <v>252.6</v>
      </c>
      <c r="F41" s="10">
        <v>220.2</v>
      </c>
      <c r="G41" s="10">
        <v>243.5</v>
      </c>
      <c r="H41" s="10">
        <v>325.54600900000003</v>
      </c>
      <c r="I41" s="187">
        <v>292.64</v>
      </c>
      <c r="J41" s="10">
        <v>231.24600000000001</v>
      </c>
      <c r="K41" s="187">
        <v>302.93200000000002</v>
      </c>
      <c r="L41" s="188">
        <v>219.8</v>
      </c>
      <c r="M41" s="188">
        <v>256.39999999999998</v>
      </c>
    </row>
    <row r="42" spans="1:13">
      <c r="A42" s="191">
        <v>255</v>
      </c>
      <c r="B42" s="187">
        <v>333.8</v>
      </c>
      <c r="C42" s="10">
        <v>269.39999999999998</v>
      </c>
      <c r="D42" s="10">
        <v>239.7</v>
      </c>
      <c r="E42" s="10">
        <v>259.89999999999998</v>
      </c>
      <c r="F42" s="10">
        <v>223.7</v>
      </c>
      <c r="G42" s="10">
        <v>243.3</v>
      </c>
      <c r="H42" s="10">
        <v>315.42380300000002</v>
      </c>
      <c r="I42" s="187">
        <v>273.18</v>
      </c>
      <c r="J42" s="10">
        <v>224.71799999999999</v>
      </c>
      <c r="K42" s="187">
        <v>290.661</v>
      </c>
      <c r="L42" s="188">
        <v>231.6</v>
      </c>
      <c r="M42" s="188">
        <v>231.5</v>
      </c>
    </row>
    <row r="43" spans="1:13">
      <c r="A43" s="191">
        <v>285</v>
      </c>
      <c r="B43" s="187">
        <v>344.7</v>
      </c>
      <c r="C43" s="10">
        <v>274.10000000000002</v>
      </c>
      <c r="D43" s="10">
        <v>242.4</v>
      </c>
      <c r="E43" s="10">
        <v>251.1</v>
      </c>
      <c r="F43" s="10">
        <v>240</v>
      </c>
      <c r="G43" s="10">
        <v>238.3</v>
      </c>
      <c r="H43" s="10">
        <v>309.50510100000002</v>
      </c>
      <c r="I43" s="187">
        <v>261.95999999999998</v>
      </c>
      <c r="J43" s="10">
        <v>240.90100000000001</v>
      </c>
      <c r="K43" s="187">
        <v>272.25700000000001</v>
      </c>
      <c r="L43" s="188">
        <v>221.5</v>
      </c>
      <c r="M43" s="188">
        <v>260.8</v>
      </c>
    </row>
    <row r="44" spans="1:13">
      <c r="A44" s="191">
        <v>316</v>
      </c>
      <c r="B44" s="187">
        <v>318.8</v>
      </c>
      <c r="C44" s="10">
        <v>272.7</v>
      </c>
      <c r="D44" s="10">
        <v>250.3</v>
      </c>
      <c r="E44" s="10">
        <v>249.8</v>
      </c>
      <c r="F44" s="10">
        <v>225.4</v>
      </c>
      <c r="G44" s="10">
        <v>241.5</v>
      </c>
      <c r="H44" s="10">
        <v>292.18883299999999</v>
      </c>
      <c r="I44" s="187">
        <v>265.02999999999997</v>
      </c>
      <c r="J44" s="10">
        <v>238.63</v>
      </c>
      <c r="K44" s="187">
        <v>278.80700000000002</v>
      </c>
      <c r="L44" s="188">
        <v>205.9</v>
      </c>
      <c r="M44" s="188">
        <v>254.3</v>
      </c>
    </row>
    <row r="45" spans="1:13">
      <c r="A45" s="191">
        <v>346</v>
      </c>
      <c r="B45" s="187">
        <v>306.7</v>
      </c>
      <c r="C45" s="10">
        <v>241.4</v>
      </c>
      <c r="D45" s="10">
        <v>252.3</v>
      </c>
      <c r="E45" s="10">
        <v>233.7</v>
      </c>
      <c r="F45" s="10">
        <v>219.2</v>
      </c>
      <c r="G45" s="10">
        <v>241.2</v>
      </c>
      <c r="H45" s="10">
        <v>265.44064900000001</v>
      </c>
      <c r="I45" s="187">
        <v>262.16000000000003</v>
      </c>
      <c r="J45" s="10">
        <v>244.30099999999999</v>
      </c>
      <c r="K45" s="187">
        <v>292.27499999999998</v>
      </c>
      <c r="L45" s="188">
        <v>206</v>
      </c>
      <c r="M45" s="188">
        <v>250.9</v>
      </c>
    </row>
    <row r="46" spans="1:13">
      <c r="A46" s="190" t="s">
        <v>717</v>
      </c>
      <c r="B46" s="187">
        <v>296.8</v>
      </c>
      <c r="C46" s="10">
        <v>245.7</v>
      </c>
      <c r="D46" s="10">
        <v>222</v>
      </c>
      <c r="E46" s="10">
        <v>257.8</v>
      </c>
      <c r="F46" s="10">
        <v>220</v>
      </c>
      <c r="G46" s="10">
        <v>259.5</v>
      </c>
      <c r="H46" s="10">
        <v>271.73976800000003</v>
      </c>
      <c r="I46" s="187">
        <v>320.83999999999997</v>
      </c>
      <c r="J46" s="10">
        <v>228.60300000000001</v>
      </c>
      <c r="K46" s="187">
        <v>308.33300000000003</v>
      </c>
      <c r="L46" s="188">
        <v>212.7</v>
      </c>
      <c r="M46" s="188">
        <v>235.6</v>
      </c>
    </row>
    <row r="47" spans="1:13">
      <c r="A47" s="190" t="s">
        <v>718</v>
      </c>
      <c r="B47" s="187">
        <v>320.10000000000002</v>
      </c>
      <c r="C47" s="10">
        <v>286.3</v>
      </c>
      <c r="D47" s="10">
        <v>229</v>
      </c>
      <c r="E47" s="10">
        <v>260.7</v>
      </c>
      <c r="F47" s="10">
        <v>230.9</v>
      </c>
      <c r="G47" s="10">
        <v>246.8</v>
      </c>
      <c r="H47" s="10">
        <v>269.38314300000002</v>
      </c>
      <c r="I47" s="187">
        <v>281.56</v>
      </c>
      <c r="J47" s="10">
        <v>210.78200000000001</v>
      </c>
      <c r="K47" s="187">
        <v>312.28899999999999</v>
      </c>
      <c r="L47" s="188">
        <v>210.9</v>
      </c>
      <c r="M47" s="188">
        <v>240.1</v>
      </c>
    </row>
    <row r="48" spans="1:13">
      <c r="A48" s="190" t="s">
        <v>719</v>
      </c>
      <c r="B48" s="187">
        <v>352.7</v>
      </c>
      <c r="C48" s="10">
        <v>301.3</v>
      </c>
      <c r="D48" s="10">
        <v>250.2</v>
      </c>
      <c r="E48" s="10">
        <v>270.3</v>
      </c>
      <c r="F48" s="10">
        <v>242.3</v>
      </c>
      <c r="G48" s="10">
        <v>227.1</v>
      </c>
      <c r="H48" s="10">
        <v>262.64209099999999</v>
      </c>
      <c r="I48" s="187">
        <v>272.33</v>
      </c>
      <c r="J48" s="10">
        <v>224.33699999999999</v>
      </c>
      <c r="K48" s="187">
        <v>309.036</v>
      </c>
      <c r="L48" s="188">
        <v>210.4</v>
      </c>
      <c r="M48" s="188">
        <v>261</v>
      </c>
    </row>
    <row r="49" spans="1:13">
      <c r="A49" s="190" t="s">
        <v>720</v>
      </c>
      <c r="B49" s="187">
        <v>342.1</v>
      </c>
      <c r="C49" s="10">
        <v>307.39999999999998</v>
      </c>
      <c r="D49" s="10">
        <v>262.8</v>
      </c>
      <c r="E49" s="10">
        <v>247.2</v>
      </c>
      <c r="F49" s="10">
        <v>242.1</v>
      </c>
      <c r="G49" s="10">
        <v>248.1</v>
      </c>
      <c r="H49" s="10">
        <v>262.85346900000002</v>
      </c>
      <c r="I49" s="187">
        <v>269.97000000000003</v>
      </c>
      <c r="J49" s="10">
        <v>230.375</v>
      </c>
      <c r="K49" s="187">
        <v>297.35700000000003</v>
      </c>
      <c r="L49" s="188">
        <v>223.4</v>
      </c>
      <c r="M49" s="188">
        <v>241.2</v>
      </c>
    </row>
    <row r="50" spans="1:13">
      <c r="A50" s="190" t="s">
        <v>721</v>
      </c>
      <c r="B50" s="187">
        <v>338.3</v>
      </c>
      <c r="C50" s="10">
        <v>279.7</v>
      </c>
      <c r="D50" s="10">
        <v>253.2</v>
      </c>
      <c r="E50" s="10">
        <v>262.3</v>
      </c>
      <c r="F50" s="10">
        <v>249.8</v>
      </c>
      <c r="G50" s="10">
        <v>249.7</v>
      </c>
      <c r="H50" s="10">
        <v>294.87572</v>
      </c>
      <c r="I50" s="187">
        <v>288.06</v>
      </c>
      <c r="J50" s="10">
        <v>216.90199999999999</v>
      </c>
      <c r="K50" s="187">
        <v>290.464</v>
      </c>
      <c r="L50" s="188">
        <v>204.2</v>
      </c>
      <c r="M50" s="188">
        <v>237.9</v>
      </c>
    </row>
    <row r="51" spans="1:13">
      <c r="A51" s="190" t="s">
        <v>722</v>
      </c>
      <c r="B51" s="187">
        <v>331.8</v>
      </c>
      <c r="C51" s="10">
        <v>263.60000000000002</v>
      </c>
      <c r="D51" s="10">
        <v>263.2</v>
      </c>
      <c r="E51" s="10">
        <v>265.7</v>
      </c>
      <c r="F51" s="10">
        <v>261.8</v>
      </c>
      <c r="G51" s="10">
        <v>236.8</v>
      </c>
      <c r="H51" s="10">
        <v>312.93881699999997</v>
      </c>
      <c r="I51" s="187">
        <v>274.74</v>
      </c>
      <c r="J51" s="10">
        <v>227.66399999999999</v>
      </c>
      <c r="K51" s="187">
        <v>330.291</v>
      </c>
      <c r="L51" s="188">
        <v>213.7</v>
      </c>
      <c r="M51" s="188">
        <v>234.4</v>
      </c>
    </row>
    <row r="52" spans="1:13">
      <c r="A52" s="190" t="s">
        <v>723</v>
      </c>
      <c r="B52" s="187">
        <v>323.7</v>
      </c>
      <c r="C52" s="10">
        <v>267.3</v>
      </c>
      <c r="D52" s="10">
        <v>267.89999999999998</v>
      </c>
      <c r="E52" s="10">
        <v>295.60000000000002</v>
      </c>
      <c r="F52" s="10">
        <v>253</v>
      </c>
      <c r="G52" s="10">
        <v>259.3</v>
      </c>
      <c r="H52" s="10">
        <v>300.19863400000003</v>
      </c>
      <c r="I52" s="187">
        <v>278.31</v>
      </c>
      <c r="J52" s="10">
        <v>280.20400000000001</v>
      </c>
      <c r="K52" s="187">
        <v>349.16</v>
      </c>
      <c r="L52" s="188">
        <v>271.3</v>
      </c>
      <c r="M52" s="188">
        <v>226</v>
      </c>
    </row>
    <row r="53" spans="1:13">
      <c r="A53" s="190" t="s">
        <v>724</v>
      </c>
      <c r="B53" s="187">
        <v>319.60000000000002</v>
      </c>
      <c r="C53" s="10">
        <v>279.89999999999998</v>
      </c>
      <c r="D53" s="10">
        <v>237.5</v>
      </c>
      <c r="E53" s="10">
        <v>294.10000000000002</v>
      </c>
      <c r="F53" s="10">
        <v>256.3</v>
      </c>
      <c r="G53" s="10">
        <v>268.89999999999998</v>
      </c>
      <c r="H53" s="10">
        <v>313.267267</v>
      </c>
      <c r="I53" s="187">
        <v>266.45999999999998</v>
      </c>
      <c r="J53" s="10">
        <v>307.12700000000001</v>
      </c>
      <c r="K53" s="187">
        <v>315.52800000000002</v>
      </c>
      <c r="L53" s="188">
        <v>267.89999999999998</v>
      </c>
      <c r="M53" s="188">
        <v>211</v>
      </c>
    </row>
    <row r="54" spans="1:13">
      <c r="A54" s="190" t="s">
        <v>725</v>
      </c>
      <c r="B54" s="187">
        <v>331.6</v>
      </c>
      <c r="C54" s="10">
        <v>286</v>
      </c>
      <c r="D54" s="10">
        <v>250.2</v>
      </c>
      <c r="E54" s="10">
        <v>303.8</v>
      </c>
      <c r="F54" s="10">
        <v>250.3</v>
      </c>
      <c r="G54" s="10">
        <v>289.5</v>
      </c>
      <c r="H54" s="10">
        <v>308.94703199999998</v>
      </c>
      <c r="I54" s="187">
        <v>247.4</v>
      </c>
      <c r="J54" s="10">
        <v>328.06700000000001</v>
      </c>
      <c r="K54" s="187">
        <v>318.37</v>
      </c>
      <c r="L54" s="188">
        <v>218.6</v>
      </c>
      <c r="M54" s="188">
        <v>228.8</v>
      </c>
    </row>
    <row r="55" spans="1:13">
      <c r="A55" s="190" t="s">
        <v>726</v>
      </c>
      <c r="B55" s="187">
        <v>341.8</v>
      </c>
      <c r="C55" s="10">
        <v>290.2</v>
      </c>
      <c r="D55" s="10">
        <v>252.2</v>
      </c>
      <c r="E55" s="10">
        <v>306.3</v>
      </c>
      <c r="F55" s="10">
        <v>218.8</v>
      </c>
      <c r="G55" s="10">
        <v>293.60000000000002</v>
      </c>
      <c r="H55" s="10">
        <v>295.06930299999999</v>
      </c>
      <c r="I55" s="187">
        <v>243.45</v>
      </c>
      <c r="J55" s="10">
        <v>345.78500000000003</v>
      </c>
      <c r="K55" s="187">
        <v>291.10000000000002</v>
      </c>
      <c r="L55" s="188">
        <v>231.8</v>
      </c>
      <c r="M55" s="188">
        <v>305.39999999999998</v>
      </c>
    </row>
    <row r="56" spans="1:13">
      <c r="A56" s="190" t="s">
        <v>727</v>
      </c>
      <c r="B56" s="187">
        <v>358.8</v>
      </c>
      <c r="C56" s="10">
        <v>294.10000000000002</v>
      </c>
      <c r="D56" s="10">
        <v>266.3</v>
      </c>
      <c r="E56" s="10">
        <v>287.60000000000002</v>
      </c>
      <c r="F56" s="10">
        <v>235.1</v>
      </c>
      <c r="G56" s="10">
        <v>316.5</v>
      </c>
      <c r="H56" s="10">
        <v>312.434731</v>
      </c>
      <c r="I56" s="187">
        <v>263.25</v>
      </c>
      <c r="J56" s="10">
        <v>316.91500000000002</v>
      </c>
      <c r="K56" s="187">
        <v>276.76900000000001</v>
      </c>
      <c r="L56" s="188">
        <v>269.2</v>
      </c>
      <c r="M56" s="188">
        <v>314.7</v>
      </c>
    </row>
    <row r="57" spans="1:13">
      <c r="A57" s="190" t="s">
        <v>728</v>
      </c>
      <c r="B57" s="187">
        <v>372.3</v>
      </c>
      <c r="C57" s="10">
        <v>269.39999999999998</v>
      </c>
      <c r="D57" s="10">
        <v>284.60000000000002</v>
      </c>
      <c r="E57" s="10">
        <v>280.5</v>
      </c>
      <c r="F57" s="10">
        <v>295.10000000000002</v>
      </c>
      <c r="G57" s="10">
        <v>289.60000000000002</v>
      </c>
      <c r="H57" s="10">
        <v>310.829949</v>
      </c>
      <c r="I57" s="187">
        <v>298.82</v>
      </c>
      <c r="J57" s="10">
        <v>278.87299999999999</v>
      </c>
      <c r="K57" s="187">
        <v>273.75299999999999</v>
      </c>
      <c r="L57" s="188">
        <v>249</v>
      </c>
      <c r="M57" s="188">
        <v>302.10000000000002</v>
      </c>
    </row>
    <row r="58" spans="1:13">
      <c r="A58" s="190" t="s">
        <v>729</v>
      </c>
      <c r="B58" s="187">
        <v>397.2</v>
      </c>
      <c r="C58" s="10">
        <v>272.89999999999998</v>
      </c>
      <c r="D58" s="10">
        <v>254.8</v>
      </c>
      <c r="E58" s="10">
        <v>320.10000000000002</v>
      </c>
      <c r="F58" s="10">
        <v>299.39999999999998</v>
      </c>
      <c r="G58" s="10">
        <v>290.8</v>
      </c>
      <c r="H58" s="10">
        <v>313.457604</v>
      </c>
      <c r="I58" s="187">
        <v>281.44</v>
      </c>
      <c r="J58" s="10">
        <v>276.25599999999997</v>
      </c>
      <c r="K58" s="187">
        <v>283.21199999999999</v>
      </c>
      <c r="L58" s="188">
        <v>283.2</v>
      </c>
      <c r="M58" s="188">
        <v>297.39999999999998</v>
      </c>
    </row>
    <row r="59" spans="1:13">
      <c r="A59" s="190" t="s">
        <v>730</v>
      </c>
      <c r="B59" s="187">
        <v>403.1</v>
      </c>
      <c r="C59" s="10">
        <v>263.2</v>
      </c>
      <c r="D59" s="10">
        <v>268.2</v>
      </c>
      <c r="E59" s="10">
        <v>309.10000000000002</v>
      </c>
      <c r="F59" s="10">
        <v>282.39999999999998</v>
      </c>
      <c r="G59" s="10">
        <v>281.8</v>
      </c>
      <c r="H59" s="10">
        <v>311.79471000000001</v>
      </c>
      <c r="I59" s="187">
        <v>271.62</v>
      </c>
      <c r="J59" s="10">
        <v>315.12900000000002</v>
      </c>
      <c r="K59" s="187">
        <v>270.78800000000001</v>
      </c>
      <c r="L59" s="188">
        <v>323.2</v>
      </c>
      <c r="M59" s="188">
        <v>289.3</v>
      </c>
    </row>
    <row r="60" spans="1:13">
      <c r="A60" s="190" t="s">
        <v>731</v>
      </c>
      <c r="B60" s="187">
        <v>407.6</v>
      </c>
      <c r="C60" s="10">
        <v>269.60000000000002</v>
      </c>
      <c r="D60" s="10">
        <v>285.3</v>
      </c>
      <c r="E60" s="10">
        <v>279.3</v>
      </c>
      <c r="F60" s="10">
        <v>268.10000000000002</v>
      </c>
      <c r="G60" s="10">
        <v>265.89999999999998</v>
      </c>
      <c r="H60" s="10">
        <v>305.41498899999999</v>
      </c>
      <c r="I60" s="187">
        <v>287.24</v>
      </c>
      <c r="J60" s="10">
        <v>297.29500000000002</v>
      </c>
      <c r="K60" s="187">
        <v>269.58600000000001</v>
      </c>
      <c r="L60" s="188">
        <v>326.8</v>
      </c>
      <c r="M60" s="188">
        <v>306.10000000000002</v>
      </c>
    </row>
    <row r="61" spans="1:13">
      <c r="A61" s="190" t="s">
        <v>732</v>
      </c>
      <c r="B61" s="187">
        <v>414.5</v>
      </c>
      <c r="C61" s="10">
        <v>306.5</v>
      </c>
      <c r="D61" s="10">
        <v>308.7</v>
      </c>
      <c r="E61" s="10">
        <v>278.60000000000002</v>
      </c>
      <c r="F61" s="10">
        <v>239.8</v>
      </c>
      <c r="G61" s="10">
        <v>274.2</v>
      </c>
      <c r="H61" s="10">
        <v>322.216185</v>
      </c>
      <c r="I61" s="187">
        <v>311.45</v>
      </c>
      <c r="J61" s="10">
        <v>235.21199999999999</v>
      </c>
      <c r="K61" s="187">
        <v>290.66300000000001</v>
      </c>
      <c r="L61" s="188">
        <v>289.39999999999998</v>
      </c>
      <c r="M61" s="188">
        <v>335.9</v>
      </c>
    </row>
    <row r="62" spans="1:13">
      <c r="A62" s="190" t="s">
        <v>733</v>
      </c>
      <c r="B62" s="187">
        <v>432.7</v>
      </c>
      <c r="C62" s="10">
        <v>289.5</v>
      </c>
      <c r="D62" s="10">
        <v>334.8</v>
      </c>
      <c r="E62" s="10">
        <v>277.2</v>
      </c>
      <c r="F62" s="10">
        <v>227.3</v>
      </c>
      <c r="G62" s="10">
        <v>263.60000000000002</v>
      </c>
      <c r="H62" s="10">
        <v>361.47903300000002</v>
      </c>
      <c r="I62" s="187">
        <v>338.92</v>
      </c>
      <c r="J62" s="10">
        <v>235.636</v>
      </c>
      <c r="K62" s="187">
        <v>321.01900000000001</v>
      </c>
      <c r="L62" s="188">
        <v>295.39999999999998</v>
      </c>
      <c r="M62" s="188">
        <v>353.9</v>
      </c>
    </row>
    <row r="63" spans="1:13">
      <c r="A63" s="190" t="s">
        <v>734</v>
      </c>
      <c r="B63" s="187">
        <v>432.1</v>
      </c>
      <c r="C63" s="10">
        <v>304.3</v>
      </c>
      <c r="D63" s="10">
        <v>348.7</v>
      </c>
      <c r="E63" s="10">
        <v>280.8</v>
      </c>
      <c r="F63" s="10">
        <v>232.5</v>
      </c>
      <c r="G63" s="10">
        <v>290.7</v>
      </c>
      <c r="H63" s="10">
        <v>358.98589099999998</v>
      </c>
      <c r="I63" s="187">
        <v>349.77</v>
      </c>
      <c r="J63" s="10">
        <v>253.37299999999999</v>
      </c>
      <c r="K63" s="187">
        <v>322.423</v>
      </c>
      <c r="L63" s="188">
        <v>298.8</v>
      </c>
      <c r="M63" s="188">
        <v>281</v>
      </c>
    </row>
    <row r="64" spans="1:13">
      <c r="A64" s="191">
        <v>12</v>
      </c>
      <c r="B64" s="187">
        <v>457.3</v>
      </c>
      <c r="C64" s="10">
        <v>294.89999999999998</v>
      </c>
      <c r="D64" s="10">
        <v>321.2</v>
      </c>
      <c r="E64" s="10">
        <v>262.8</v>
      </c>
      <c r="F64" s="10">
        <v>270.60000000000002</v>
      </c>
      <c r="G64" s="10">
        <v>247.5</v>
      </c>
      <c r="H64" s="10">
        <v>346.14212900000001</v>
      </c>
      <c r="I64" s="187">
        <v>354.4</v>
      </c>
      <c r="J64" s="10">
        <v>249.80799999999999</v>
      </c>
      <c r="K64" s="187">
        <v>326.31400000000002</v>
      </c>
      <c r="L64" s="188">
        <v>319</v>
      </c>
      <c r="M64" s="188">
        <v>296.2</v>
      </c>
    </row>
    <row r="65" spans="1:13">
      <c r="A65" s="191">
        <v>43</v>
      </c>
      <c r="B65" s="187">
        <v>460.1</v>
      </c>
      <c r="C65" s="10">
        <v>305.89999999999998</v>
      </c>
      <c r="D65" s="10">
        <v>320</v>
      </c>
      <c r="E65" s="10">
        <v>284.8</v>
      </c>
      <c r="F65" s="10">
        <v>292.5</v>
      </c>
      <c r="G65" s="10">
        <v>239.5</v>
      </c>
      <c r="H65" s="10">
        <v>332.53739100000001</v>
      </c>
      <c r="I65" s="187">
        <v>307.3</v>
      </c>
      <c r="J65" s="10">
        <v>234.25700000000001</v>
      </c>
      <c r="K65" s="187">
        <v>353.91699999999997</v>
      </c>
      <c r="L65" s="188">
        <v>320.3</v>
      </c>
      <c r="M65" s="188">
        <v>345.8</v>
      </c>
    </row>
    <row r="66" spans="1:13">
      <c r="A66" s="191">
        <v>72</v>
      </c>
      <c r="B66" s="187">
        <v>459.7</v>
      </c>
      <c r="C66" s="10">
        <v>274.60000000000002</v>
      </c>
      <c r="D66" s="10">
        <v>305.10000000000002</v>
      </c>
      <c r="E66" s="10">
        <v>292.2</v>
      </c>
      <c r="F66" s="10">
        <v>311</v>
      </c>
      <c r="G66" s="10">
        <v>235.7</v>
      </c>
      <c r="H66" s="10">
        <v>310.74572999999998</v>
      </c>
      <c r="I66" s="187">
        <v>297.72000000000003</v>
      </c>
      <c r="J66" s="10">
        <v>276.86099999999999</v>
      </c>
      <c r="K66" s="187">
        <v>334.387</v>
      </c>
      <c r="L66" s="188">
        <v>326.3</v>
      </c>
      <c r="M66" s="188">
        <v>319.2</v>
      </c>
    </row>
    <row r="67" spans="1:13">
      <c r="A67" s="191">
        <v>103</v>
      </c>
      <c r="B67" s="187">
        <v>387</v>
      </c>
      <c r="C67" s="10">
        <v>286.10000000000002</v>
      </c>
      <c r="D67" s="10">
        <v>327.60000000000002</v>
      </c>
      <c r="E67" s="10">
        <v>297.60000000000002</v>
      </c>
      <c r="F67" s="10">
        <v>320.5</v>
      </c>
      <c r="G67" s="10">
        <v>246.5</v>
      </c>
      <c r="H67" s="10">
        <v>315.475572</v>
      </c>
      <c r="I67" s="187">
        <v>311.64999999999998</v>
      </c>
      <c r="J67" s="10">
        <v>326.93400000000003</v>
      </c>
      <c r="K67" s="187">
        <v>330.541</v>
      </c>
      <c r="L67" s="188">
        <v>313.5</v>
      </c>
      <c r="M67" s="188">
        <v>290.7</v>
      </c>
    </row>
    <row r="68" spans="1:13">
      <c r="A68" s="191">
        <v>133</v>
      </c>
      <c r="B68" s="187">
        <v>386.4</v>
      </c>
      <c r="C68" s="10">
        <v>323.8</v>
      </c>
      <c r="D68" s="10">
        <v>349.4</v>
      </c>
      <c r="E68" s="10">
        <v>311.3</v>
      </c>
      <c r="F68" s="10">
        <v>304.7</v>
      </c>
      <c r="G68" s="10">
        <v>243</v>
      </c>
      <c r="H68" s="10">
        <v>368.58130199999999</v>
      </c>
      <c r="I68" s="187">
        <v>307.49</v>
      </c>
      <c r="J68" s="10">
        <v>292.536</v>
      </c>
      <c r="K68" s="187">
        <v>301.48599999999999</v>
      </c>
      <c r="L68" s="188">
        <v>319.8</v>
      </c>
      <c r="M68" s="188">
        <v>301.89999999999998</v>
      </c>
    </row>
    <row r="69" spans="1:13">
      <c r="A69" s="191">
        <v>164</v>
      </c>
      <c r="B69" s="187">
        <v>441.7</v>
      </c>
      <c r="C69" s="10">
        <v>336.7</v>
      </c>
      <c r="D69" s="10">
        <v>362.3</v>
      </c>
      <c r="E69" s="10">
        <v>313</v>
      </c>
      <c r="F69" s="10">
        <v>282</v>
      </c>
      <c r="G69" s="10">
        <v>239.4</v>
      </c>
      <c r="H69" s="10">
        <v>328.276409</v>
      </c>
      <c r="I69" s="187">
        <v>282.58</v>
      </c>
      <c r="J69" s="10">
        <v>248.846</v>
      </c>
      <c r="K69" s="187">
        <v>275.798</v>
      </c>
      <c r="L69" s="188">
        <v>335.5</v>
      </c>
      <c r="M69" s="188">
        <v>332.6</v>
      </c>
    </row>
    <row r="70" spans="1:13">
      <c r="A70" s="191">
        <v>194</v>
      </c>
      <c r="B70" s="187">
        <v>448.1</v>
      </c>
      <c r="C70" s="10">
        <v>321.5</v>
      </c>
      <c r="D70" s="10">
        <v>332.6</v>
      </c>
      <c r="E70" s="10">
        <v>250</v>
      </c>
      <c r="F70" s="10">
        <v>262.60000000000002</v>
      </c>
      <c r="G70" s="10">
        <v>246.1</v>
      </c>
      <c r="H70" s="10">
        <v>264.65082200000001</v>
      </c>
      <c r="I70" s="187">
        <v>277.35000000000002</v>
      </c>
      <c r="J70" s="10">
        <v>254.19800000000001</v>
      </c>
      <c r="K70" s="187">
        <v>240.88399999999999</v>
      </c>
      <c r="L70" s="188">
        <v>369</v>
      </c>
      <c r="M70" s="188">
        <v>323.7</v>
      </c>
    </row>
    <row r="71" spans="1:13">
      <c r="A71" s="191">
        <v>225</v>
      </c>
      <c r="B71" s="187">
        <v>443.2</v>
      </c>
      <c r="C71" s="10">
        <v>315.60000000000002</v>
      </c>
      <c r="D71" s="10">
        <v>295.3</v>
      </c>
      <c r="E71" s="10">
        <v>247.9</v>
      </c>
      <c r="F71" s="10">
        <v>311.7</v>
      </c>
      <c r="G71" s="10">
        <v>244</v>
      </c>
      <c r="H71" s="10">
        <v>275.430497</v>
      </c>
      <c r="I71" s="187">
        <v>325.16000000000003</v>
      </c>
      <c r="J71" s="10">
        <v>250.47</v>
      </c>
      <c r="K71" s="187">
        <v>246.33099999999999</v>
      </c>
      <c r="L71" s="188">
        <v>354.1</v>
      </c>
      <c r="M71" s="188">
        <v>315.8</v>
      </c>
    </row>
    <row r="72" spans="1:13">
      <c r="A72" s="191">
        <v>256</v>
      </c>
      <c r="B72" s="187">
        <v>418.9</v>
      </c>
      <c r="C72" s="10">
        <v>313.2</v>
      </c>
      <c r="D72" s="10">
        <v>296.5</v>
      </c>
      <c r="E72" s="10">
        <v>265.8</v>
      </c>
      <c r="F72" s="10">
        <v>311.39999999999998</v>
      </c>
      <c r="G72" s="10">
        <v>264</v>
      </c>
      <c r="H72" s="10">
        <v>245.97329300000001</v>
      </c>
      <c r="I72" s="187">
        <v>346.45</v>
      </c>
      <c r="J72" s="10">
        <v>252.43600000000001</v>
      </c>
      <c r="K72" s="187">
        <v>303.14299999999997</v>
      </c>
      <c r="L72" s="188">
        <v>336.7</v>
      </c>
      <c r="M72" s="188">
        <v>317.3</v>
      </c>
    </row>
    <row r="73" spans="1:13">
      <c r="A73" s="191">
        <v>286</v>
      </c>
      <c r="B73" s="187">
        <v>382.9</v>
      </c>
      <c r="C73" s="10">
        <v>318</v>
      </c>
      <c r="D73" s="10">
        <v>342.6</v>
      </c>
      <c r="E73" s="10">
        <v>284.2</v>
      </c>
      <c r="F73" s="10">
        <v>291.39999999999998</v>
      </c>
      <c r="G73" s="10">
        <v>270.10000000000002</v>
      </c>
      <c r="H73" s="10">
        <v>264.30256100000003</v>
      </c>
      <c r="I73" s="187">
        <v>351.58</v>
      </c>
      <c r="J73" s="10">
        <v>314.30200000000002</v>
      </c>
      <c r="K73" s="187">
        <v>279.964</v>
      </c>
      <c r="L73" s="188">
        <v>317.89999999999998</v>
      </c>
      <c r="M73" s="188">
        <v>312.3</v>
      </c>
    </row>
    <row r="74" spans="1:13">
      <c r="A74" s="191">
        <v>317</v>
      </c>
      <c r="B74" s="187">
        <v>344.8</v>
      </c>
      <c r="C74" s="10">
        <v>302.8</v>
      </c>
      <c r="D74" s="10">
        <v>376.8</v>
      </c>
      <c r="E74" s="10">
        <v>300.10000000000002</v>
      </c>
      <c r="F74" s="10">
        <v>293.89999999999998</v>
      </c>
      <c r="G74" s="10">
        <v>268.39999999999998</v>
      </c>
      <c r="H74" s="10">
        <v>286.89253500000001</v>
      </c>
      <c r="I74" s="187">
        <v>384.04</v>
      </c>
      <c r="J74" s="10">
        <v>304.68200000000002</v>
      </c>
      <c r="K74" s="187">
        <v>306</v>
      </c>
      <c r="L74" s="188">
        <v>295.2</v>
      </c>
      <c r="M74" s="188">
        <v>270.8</v>
      </c>
    </row>
    <row r="75" spans="1:13">
      <c r="A75" s="191">
        <v>347</v>
      </c>
      <c r="B75" s="187">
        <v>362</v>
      </c>
      <c r="C75" s="10">
        <v>315.7</v>
      </c>
      <c r="D75" s="10">
        <v>388.4</v>
      </c>
      <c r="E75" s="10">
        <v>286.7</v>
      </c>
      <c r="F75" s="10">
        <v>296.39999999999998</v>
      </c>
      <c r="G75" s="10">
        <v>270.39999999999998</v>
      </c>
      <c r="H75" s="10">
        <v>315.68796400000002</v>
      </c>
      <c r="I75" s="187">
        <v>374.39</v>
      </c>
      <c r="J75" s="10">
        <v>304.565</v>
      </c>
      <c r="K75" s="187">
        <v>322.13299999999998</v>
      </c>
      <c r="L75" s="188">
        <v>280.8</v>
      </c>
      <c r="M75" s="188">
        <v>250.3</v>
      </c>
    </row>
    <row r="76" spans="1:13">
      <c r="A76" s="190" t="s">
        <v>735</v>
      </c>
      <c r="B76" s="187">
        <v>390.7</v>
      </c>
      <c r="C76" s="10">
        <v>324.60000000000002</v>
      </c>
      <c r="D76" s="10">
        <v>383.2</v>
      </c>
      <c r="E76" s="10">
        <v>246.9</v>
      </c>
      <c r="F76" s="10">
        <v>289.8</v>
      </c>
      <c r="G76" s="10">
        <v>266.10000000000002</v>
      </c>
      <c r="H76" s="10">
        <v>294.82456200000001</v>
      </c>
      <c r="I76" s="187">
        <v>325.57</v>
      </c>
      <c r="J76" s="10">
        <v>332.55200000000002</v>
      </c>
      <c r="K76" s="187">
        <v>290.36500000000001</v>
      </c>
      <c r="L76" s="188">
        <v>265.10000000000002</v>
      </c>
      <c r="M76" s="188">
        <v>277.3</v>
      </c>
    </row>
    <row r="77" spans="1:13">
      <c r="A77" s="190" t="s">
        <v>736</v>
      </c>
      <c r="B77" s="187">
        <v>396.5</v>
      </c>
      <c r="C77" s="10">
        <v>340.4</v>
      </c>
      <c r="D77" s="10">
        <v>328.8</v>
      </c>
      <c r="E77" s="10">
        <v>237.8</v>
      </c>
      <c r="F77" s="10">
        <v>270</v>
      </c>
      <c r="G77" s="10">
        <v>291.89999999999998</v>
      </c>
      <c r="H77" s="10">
        <v>281.81303300000002</v>
      </c>
      <c r="I77" s="187">
        <v>342.29</v>
      </c>
      <c r="J77" s="10">
        <v>347.48</v>
      </c>
      <c r="K77" s="187">
        <v>274.54500000000002</v>
      </c>
      <c r="L77" s="188">
        <v>263.3</v>
      </c>
      <c r="M77" s="188">
        <v>274.10000000000002</v>
      </c>
    </row>
    <row r="78" spans="1:13">
      <c r="A78" s="190" t="s">
        <v>737</v>
      </c>
      <c r="B78" s="187">
        <v>389</v>
      </c>
      <c r="C78" s="10">
        <v>333.1</v>
      </c>
      <c r="D78" s="10">
        <v>267.3</v>
      </c>
      <c r="E78" s="10">
        <v>221.1</v>
      </c>
      <c r="F78" s="10">
        <v>289</v>
      </c>
      <c r="G78" s="10">
        <v>276.7</v>
      </c>
      <c r="H78" s="10">
        <v>287.17217799999997</v>
      </c>
      <c r="I78" s="187">
        <v>346.53</v>
      </c>
      <c r="J78" s="10">
        <v>318.75799999999998</v>
      </c>
      <c r="K78" s="187">
        <v>278.93</v>
      </c>
      <c r="L78" s="188">
        <v>277.8</v>
      </c>
      <c r="M78" s="188">
        <v>273</v>
      </c>
    </row>
    <row r="79" spans="1:13">
      <c r="A79" s="190" t="s">
        <v>738</v>
      </c>
      <c r="B79" s="187">
        <v>390.1</v>
      </c>
      <c r="C79" s="10">
        <v>340.8</v>
      </c>
      <c r="D79" s="10">
        <v>270.2</v>
      </c>
      <c r="E79" s="10">
        <v>242.2</v>
      </c>
      <c r="F79" s="10">
        <v>290.3</v>
      </c>
      <c r="G79" s="10">
        <v>248</v>
      </c>
      <c r="H79" s="10">
        <v>289.44894799999997</v>
      </c>
      <c r="I79" s="187">
        <v>347.95</v>
      </c>
      <c r="J79" s="10">
        <v>298.11900000000003</v>
      </c>
      <c r="K79" s="187">
        <v>328.34500000000003</v>
      </c>
      <c r="L79" s="188">
        <v>271.3</v>
      </c>
      <c r="M79" s="188">
        <v>286.5</v>
      </c>
    </row>
    <row r="80" spans="1:13">
      <c r="A80" s="190" t="s">
        <v>739</v>
      </c>
      <c r="B80" s="187">
        <v>433</v>
      </c>
      <c r="C80" s="10">
        <v>327.2</v>
      </c>
      <c r="D80" s="10">
        <v>302.3</v>
      </c>
      <c r="E80" s="10">
        <v>274</v>
      </c>
      <c r="F80" s="10">
        <v>250.4</v>
      </c>
      <c r="G80" s="10">
        <v>232.1</v>
      </c>
      <c r="H80" s="10">
        <v>287.76800500000002</v>
      </c>
      <c r="I80" s="187">
        <v>312.32</v>
      </c>
      <c r="J80" s="10">
        <v>297.803</v>
      </c>
      <c r="K80" s="187">
        <v>342.96499999999997</v>
      </c>
      <c r="L80" s="188">
        <v>264.60000000000002</v>
      </c>
      <c r="M80" s="188">
        <v>305.7</v>
      </c>
    </row>
    <row r="81" spans="1:13">
      <c r="A81" s="190" t="s">
        <v>740</v>
      </c>
      <c r="B81" s="187">
        <v>417.7</v>
      </c>
      <c r="C81" s="10">
        <v>335.6</v>
      </c>
      <c r="D81" s="10">
        <v>302.10000000000002</v>
      </c>
      <c r="E81" s="10">
        <v>264.8</v>
      </c>
      <c r="F81" s="10">
        <v>242.8</v>
      </c>
      <c r="G81" s="10">
        <v>239.5</v>
      </c>
      <c r="H81" s="10">
        <v>287.38715300000001</v>
      </c>
      <c r="I81" s="187">
        <v>346.24</v>
      </c>
      <c r="J81" s="10">
        <v>278.45800000000003</v>
      </c>
      <c r="K81" s="187">
        <v>305.88</v>
      </c>
      <c r="L81" s="188">
        <v>256.5</v>
      </c>
      <c r="M81" s="188">
        <v>294</v>
      </c>
    </row>
    <row r="82" spans="1:13">
      <c r="A82" s="190" t="s">
        <v>741</v>
      </c>
      <c r="B82" s="187">
        <v>428.6</v>
      </c>
      <c r="C82" s="10">
        <v>357.5</v>
      </c>
      <c r="D82" s="10">
        <v>305.5</v>
      </c>
      <c r="E82" s="10">
        <v>279.10000000000002</v>
      </c>
      <c r="F82" s="10">
        <v>261.39999999999998</v>
      </c>
      <c r="G82" s="10">
        <v>228.1</v>
      </c>
      <c r="H82" s="10">
        <v>317.89720899999998</v>
      </c>
      <c r="I82" s="187">
        <v>331.27</v>
      </c>
      <c r="J82" s="10">
        <v>283.488</v>
      </c>
      <c r="K82" s="187">
        <v>285.392</v>
      </c>
      <c r="L82" s="188">
        <v>231.2</v>
      </c>
      <c r="M82" s="188">
        <v>308.8</v>
      </c>
    </row>
    <row r="83" spans="1:13">
      <c r="A83" s="190" t="s">
        <v>742</v>
      </c>
      <c r="B83" s="187">
        <v>464.3</v>
      </c>
      <c r="C83" s="10">
        <v>328.4</v>
      </c>
      <c r="D83" s="10">
        <v>292.8</v>
      </c>
      <c r="E83" s="10">
        <v>265</v>
      </c>
      <c r="F83" s="10">
        <v>242.9</v>
      </c>
      <c r="G83" s="10">
        <v>231.6</v>
      </c>
      <c r="H83" s="10">
        <v>311.80162200000001</v>
      </c>
      <c r="I83" s="187">
        <v>301.01</v>
      </c>
      <c r="J83" s="10">
        <v>288.904</v>
      </c>
      <c r="K83" s="187">
        <v>288.47800000000001</v>
      </c>
      <c r="L83" s="188">
        <v>244.8</v>
      </c>
      <c r="M83" s="188">
        <v>333.5</v>
      </c>
    </row>
    <row r="84" spans="1:13">
      <c r="A84" s="190" t="s">
        <v>743</v>
      </c>
      <c r="B84" s="187">
        <v>456.7</v>
      </c>
      <c r="C84" s="10">
        <v>295.39999999999998</v>
      </c>
      <c r="D84" s="10">
        <v>269.60000000000002</v>
      </c>
      <c r="E84" s="10">
        <v>263.8</v>
      </c>
      <c r="F84" s="10">
        <v>240.7</v>
      </c>
      <c r="G84" s="10">
        <v>269</v>
      </c>
      <c r="H84" s="10">
        <v>292.55554000000001</v>
      </c>
      <c r="I84" s="187">
        <v>290.48</v>
      </c>
      <c r="J84" s="10">
        <v>282.53199999999998</v>
      </c>
      <c r="K84" s="187">
        <v>294.62400000000002</v>
      </c>
      <c r="L84" s="188">
        <v>276.2</v>
      </c>
      <c r="M84" s="188">
        <v>343</v>
      </c>
    </row>
    <row r="85" spans="1:13">
      <c r="A85" s="190" t="s">
        <v>744</v>
      </c>
      <c r="B85" s="187">
        <v>444.3</v>
      </c>
      <c r="C85" s="10">
        <v>264.7</v>
      </c>
      <c r="D85" s="10">
        <v>231.1</v>
      </c>
      <c r="E85" s="10">
        <v>263.60000000000002</v>
      </c>
      <c r="F85" s="10">
        <v>234.2</v>
      </c>
      <c r="G85" s="10">
        <v>242.1</v>
      </c>
      <c r="H85" s="10">
        <v>292.18297100000001</v>
      </c>
      <c r="I85" s="187">
        <v>284.32</v>
      </c>
      <c r="J85" s="10">
        <v>272.37799999999999</v>
      </c>
      <c r="K85" s="187">
        <v>298.65300000000002</v>
      </c>
      <c r="L85" s="188">
        <v>290.7</v>
      </c>
      <c r="M85" s="188">
        <v>342.7</v>
      </c>
    </row>
    <row r="86" spans="1:13">
      <c r="A86" s="190" t="s">
        <v>745</v>
      </c>
      <c r="B86" s="187">
        <v>436.4</v>
      </c>
      <c r="C86" s="10">
        <v>272.5</v>
      </c>
      <c r="D86" s="10">
        <v>235.4</v>
      </c>
      <c r="E86" s="10">
        <v>260.89999999999998</v>
      </c>
      <c r="F86" s="10">
        <v>245.2</v>
      </c>
      <c r="G86" s="10">
        <v>248.2</v>
      </c>
      <c r="H86" s="10">
        <v>265.34334100000001</v>
      </c>
      <c r="I86" s="187">
        <v>275.5</v>
      </c>
      <c r="J86" s="10">
        <v>274.39800000000002</v>
      </c>
      <c r="K86" s="187">
        <v>297.68299999999999</v>
      </c>
      <c r="L86" s="188">
        <v>273.3</v>
      </c>
      <c r="M86" s="188">
        <v>290.89999999999998</v>
      </c>
    </row>
    <row r="87" spans="1:13">
      <c r="A87" s="190" t="s">
        <v>746</v>
      </c>
      <c r="B87" s="187">
        <v>415.7</v>
      </c>
      <c r="C87" s="10">
        <v>274.5</v>
      </c>
      <c r="D87" s="10">
        <v>273.5</v>
      </c>
      <c r="E87" s="10">
        <v>239.3</v>
      </c>
      <c r="F87" s="10">
        <v>238.2</v>
      </c>
      <c r="G87" s="10">
        <v>243.6</v>
      </c>
      <c r="H87" s="10">
        <v>287.30003199999999</v>
      </c>
      <c r="I87" s="187">
        <v>269</v>
      </c>
      <c r="J87" s="10">
        <v>295.23500000000001</v>
      </c>
      <c r="K87" s="187">
        <v>274.87</v>
      </c>
      <c r="L87" s="188">
        <v>294.89999999999998</v>
      </c>
      <c r="M87" s="188">
        <v>278.5</v>
      </c>
    </row>
    <row r="88" spans="1:13">
      <c r="A88" s="190" t="s">
        <v>747</v>
      </c>
      <c r="B88" s="187">
        <v>391.9</v>
      </c>
      <c r="C88" s="10">
        <v>242.7</v>
      </c>
      <c r="D88" s="10">
        <v>260.89999999999998</v>
      </c>
      <c r="E88" s="10">
        <v>248.9</v>
      </c>
      <c r="F88" s="10">
        <v>256.60000000000002</v>
      </c>
      <c r="G88" s="10">
        <v>224.9</v>
      </c>
      <c r="H88" s="10">
        <v>250.317646</v>
      </c>
      <c r="I88" s="187">
        <v>271.85000000000002</v>
      </c>
      <c r="J88" s="10">
        <v>283.28899999999999</v>
      </c>
      <c r="K88" s="187">
        <v>256.85700000000003</v>
      </c>
      <c r="L88" s="188">
        <v>291.89999999999998</v>
      </c>
      <c r="M88" s="188">
        <v>268.7</v>
      </c>
    </row>
    <row r="89" spans="1:13">
      <c r="A89" s="190" t="s">
        <v>748</v>
      </c>
      <c r="B89" s="187">
        <v>388</v>
      </c>
      <c r="C89" s="10">
        <v>224.7</v>
      </c>
      <c r="D89" s="10">
        <v>262.8</v>
      </c>
      <c r="E89" s="10">
        <v>238.6</v>
      </c>
      <c r="F89" s="10">
        <v>265.2</v>
      </c>
      <c r="G89" s="10">
        <v>218.8</v>
      </c>
      <c r="H89" s="10">
        <v>266.89210800000001</v>
      </c>
      <c r="I89" s="187">
        <v>290.11</v>
      </c>
      <c r="J89" s="10">
        <v>267.02999999999997</v>
      </c>
      <c r="K89" s="187">
        <v>254.643</v>
      </c>
      <c r="L89" s="188">
        <v>255.8</v>
      </c>
      <c r="M89" s="188">
        <v>279.3</v>
      </c>
    </row>
    <row r="90" spans="1:13">
      <c r="A90" s="190" t="s">
        <v>749</v>
      </c>
      <c r="B90" s="187">
        <v>369.2</v>
      </c>
      <c r="C90" s="10">
        <v>239.1</v>
      </c>
      <c r="D90" s="10">
        <v>265.39999999999998</v>
      </c>
      <c r="E90" s="10">
        <v>241.4</v>
      </c>
      <c r="F90" s="10">
        <v>271.10000000000002</v>
      </c>
      <c r="G90" s="10">
        <v>213.9</v>
      </c>
      <c r="H90" s="10">
        <v>303.15718199999998</v>
      </c>
      <c r="I90" s="187">
        <v>316.68</v>
      </c>
      <c r="J90" s="10">
        <v>282.83499999999998</v>
      </c>
      <c r="K90" s="187">
        <v>261.702</v>
      </c>
      <c r="L90" s="188">
        <v>263.10000000000002</v>
      </c>
      <c r="M90" s="188">
        <v>280</v>
      </c>
    </row>
    <row r="91" spans="1:13">
      <c r="A91" s="190" t="s">
        <v>750</v>
      </c>
      <c r="B91" s="187">
        <v>355.7</v>
      </c>
      <c r="C91" s="10">
        <v>255.8</v>
      </c>
      <c r="D91" s="10">
        <v>262.8</v>
      </c>
      <c r="E91" s="10">
        <v>269.2</v>
      </c>
      <c r="F91" s="10">
        <v>288.5</v>
      </c>
      <c r="G91" s="10">
        <v>229.6</v>
      </c>
      <c r="H91" s="10">
        <v>321.21751</v>
      </c>
      <c r="I91" s="187">
        <v>334.08</v>
      </c>
      <c r="J91" s="10">
        <v>256.07600000000002</v>
      </c>
      <c r="K91" s="187">
        <v>238.11</v>
      </c>
      <c r="L91" s="188">
        <v>334.9</v>
      </c>
      <c r="M91" s="188">
        <v>277</v>
      </c>
    </row>
    <row r="92" spans="1:13">
      <c r="A92" s="190" t="s">
        <v>751</v>
      </c>
      <c r="B92" s="187">
        <v>323.5</v>
      </c>
      <c r="C92" s="10">
        <v>298.89999999999998</v>
      </c>
      <c r="D92" s="10">
        <v>263.3</v>
      </c>
      <c r="E92" s="10">
        <v>279.3</v>
      </c>
      <c r="F92" s="10">
        <v>320.2</v>
      </c>
      <c r="G92" s="10">
        <v>238.3</v>
      </c>
      <c r="H92" s="10">
        <v>314.51373799999999</v>
      </c>
      <c r="I92" s="187">
        <v>331.72</v>
      </c>
      <c r="J92" s="10">
        <v>251.64500000000001</v>
      </c>
      <c r="K92" s="187">
        <v>233.24600000000001</v>
      </c>
      <c r="L92" s="188">
        <v>338.2</v>
      </c>
      <c r="M92" s="188">
        <v>270.89999999999998</v>
      </c>
    </row>
    <row r="93" spans="1:13">
      <c r="A93" s="190" t="s">
        <v>752</v>
      </c>
      <c r="B93" s="187">
        <v>320.89999999999998</v>
      </c>
      <c r="C93" s="10">
        <v>290</v>
      </c>
      <c r="D93" s="10">
        <v>275</v>
      </c>
      <c r="E93" s="10">
        <v>265.5</v>
      </c>
      <c r="F93" s="10">
        <v>308.7</v>
      </c>
      <c r="G93" s="10">
        <v>246.6</v>
      </c>
      <c r="H93" s="10">
        <v>307.77428500000002</v>
      </c>
      <c r="I93" s="187">
        <v>299.68</v>
      </c>
      <c r="J93" s="10">
        <v>251.27699999999999</v>
      </c>
      <c r="K93" s="187">
        <v>266.88299999999998</v>
      </c>
      <c r="L93" s="188">
        <v>356.8</v>
      </c>
      <c r="M93" s="188">
        <v>259</v>
      </c>
    </row>
    <row r="94" spans="1:13">
      <c r="A94" s="190" t="s">
        <v>753</v>
      </c>
      <c r="B94" s="187">
        <v>315.3</v>
      </c>
      <c r="C94" s="10">
        <v>268.60000000000002</v>
      </c>
      <c r="D94" s="10">
        <v>274.60000000000002</v>
      </c>
      <c r="E94" s="10">
        <v>256.10000000000002</v>
      </c>
      <c r="F94" s="10">
        <v>274.2</v>
      </c>
      <c r="G94" s="10">
        <v>250.9</v>
      </c>
      <c r="H94" s="10">
        <v>294.391952</v>
      </c>
      <c r="I94" s="187">
        <v>290.11</v>
      </c>
      <c r="J94" s="10">
        <v>239.149</v>
      </c>
      <c r="K94" s="187">
        <v>274.25299999999999</v>
      </c>
      <c r="L94" s="188">
        <v>357</v>
      </c>
      <c r="M94" s="188">
        <v>256.8</v>
      </c>
    </row>
    <row r="95" spans="1:13">
      <c r="A95" s="191">
        <v>367</v>
      </c>
      <c r="B95" s="187">
        <v>315.60000000000002</v>
      </c>
      <c r="C95" s="10">
        <v>265.8</v>
      </c>
      <c r="D95" s="10">
        <v>265</v>
      </c>
      <c r="E95" s="10">
        <v>255.7</v>
      </c>
      <c r="F95" s="10">
        <v>265</v>
      </c>
      <c r="G95" s="10">
        <v>259.3</v>
      </c>
      <c r="H95" s="10">
        <v>309.08137799999997</v>
      </c>
      <c r="I95" s="187">
        <v>302.98</v>
      </c>
      <c r="J95" s="10">
        <v>256.09199999999998</v>
      </c>
      <c r="K95" s="187">
        <v>287.45400000000001</v>
      </c>
      <c r="L95" s="188">
        <v>328.9</v>
      </c>
      <c r="M95" s="188">
        <v>253</v>
      </c>
    </row>
    <row r="96" spans="1:13">
      <c r="A96" s="191">
        <v>398</v>
      </c>
      <c r="B96" s="187">
        <v>343.8</v>
      </c>
      <c r="C96" s="10">
        <v>279.3</v>
      </c>
      <c r="D96" s="10">
        <v>267.2</v>
      </c>
      <c r="E96" s="10">
        <v>264.39999999999998</v>
      </c>
      <c r="F96" s="10">
        <v>264.7</v>
      </c>
      <c r="G96" s="10">
        <v>250.3</v>
      </c>
      <c r="H96" s="10">
        <v>332.78280899999999</v>
      </c>
      <c r="I96" s="187">
        <v>318.99</v>
      </c>
      <c r="J96" s="10">
        <v>342.57</v>
      </c>
      <c r="K96" s="187">
        <v>275.55599999999998</v>
      </c>
      <c r="L96" s="188">
        <v>335.4</v>
      </c>
      <c r="M96" s="188">
        <v>272.10000000000002</v>
      </c>
    </row>
    <row r="97" spans="1:13">
      <c r="A97" s="191">
        <v>426</v>
      </c>
      <c r="B97" s="187">
        <v>371.1</v>
      </c>
      <c r="C97" s="10">
        <v>306</v>
      </c>
      <c r="D97" s="10">
        <v>248.5</v>
      </c>
      <c r="E97" s="10">
        <v>266.60000000000002</v>
      </c>
      <c r="F97" s="10">
        <v>275.8</v>
      </c>
      <c r="G97" s="10">
        <v>246.8</v>
      </c>
      <c r="H97" s="10">
        <v>341.47309799999999</v>
      </c>
      <c r="I97" s="187">
        <v>326.33</v>
      </c>
      <c r="J97" s="10">
        <v>359.52800000000002</v>
      </c>
      <c r="K97" s="187">
        <v>280.21899999999999</v>
      </c>
      <c r="L97" s="188">
        <v>323.39999999999998</v>
      </c>
      <c r="M97" s="188">
        <v>288.3</v>
      </c>
    </row>
    <row r="98" spans="1:13">
      <c r="A98" s="191">
        <v>457</v>
      </c>
      <c r="B98" s="187">
        <v>379</v>
      </c>
      <c r="C98" s="10">
        <v>312.89999999999998</v>
      </c>
      <c r="D98" s="10">
        <v>243.8</v>
      </c>
      <c r="E98" s="10" t="e">
        <v>#REF!</v>
      </c>
      <c r="F98" s="10">
        <v>296.8</v>
      </c>
      <c r="G98" s="10">
        <v>278.5</v>
      </c>
      <c r="H98" s="10">
        <v>341.237413</v>
      </c>
      <c r="I98" s="187">
        <v>322.69</v>
      </c>
      <c r="J98" s="10">
        <v>361.32</v>
      </c>
      <c r="K98" s="187">
        <v>265.10500000000002</v>
      </c>
      <c r="L98" s="188">
        <v>362.2</v>
      </c>
      <c r="M98" s="188">
        <v>325.10000000000002</v>
      </c>
    </row>
    <row r="99" spans="1:13">
      <c r="A99" s="191">
        <v>487</v>
      </c>
      <c r="B99" s="187">
        <v>366.6</v>
      </c>
      <c r="C99" s="10">
        <v>297.7</v>
      </c>
      <c r="D99" s="10">
        <v>238.8</v>
      </c>
      <c r="E99" s="10">
        <v>256.2</v>
      </c>
      <c r="F99" s="10">
        <v>302.89999999999998</v>
      </c>
      <c r="G99" s="10">
        <v>286.89999999999998</v>
      </c>
      <c r="H99" s="10">
        <v>366.99043</v>
      </c>
      <c r="I99" s="187">
        <v>331.96</v>
      </c>
      <c r="J99" s="10">
        <v>330.55</v>
      </c>
      <c r="K99" s="187">
        <v>251.17599999999999</v>
      </c>
      <c r="L99" s="188">
        <v>372.7</v>
      </c>
      <c r="M99" s="188">
        <v>332</v>
      </c>
    </row>
    <row r="100" spans="1:13">
      <c r="A100" s="191">
        <v>518</v>
      </c>
      <c r="B100" s="187">
        <v>381.2</v>
      </c>
      <c r="C100" s="10">
        <v>296.5</v>
      </c>
      <c r="D100" s="10">
        <v>243.6</v>
      </c>
      <c r="E100" s="10">
        <v>252.9</v>
      </c>
      <c r="F100" s="10">
        <v>298.89999999999998</v>
      </c>
      <c r="G100" s="10">
        <v>279.2</v>
      </c>
      <c r="H100" s="10">
        <v>351.82197300000001</v>
      </c>
      <c r="I100" s="187">
        <v>323.98</v>
      </c>
      <c r="J100" s="10">
        <v>314.25200000000001</v>
      </c>
      <c r="K100" s="187">
        <v>270.94299999999998</v>
      </c>
      <c r="L100" s="188">
        <v>390.2</v>
      </c>
      <c r="M100" s="188">
        <v>326.8</v>
      </c>
    </row>
    <row r="101" spans="1:13">
      <c r="A101" s="191">
        <v>548</v>
      </c>
      <c r="B101" s="187">
        <v>369.9</v>
      </c>
      <c r="C101" s="10">
        <v>268.5</v>
      </c>
      <c r="D101" s="10">
        <v>263.5</v>
      </c>
      <c r="E101" s="10">
        <v>266.3</v>
      </c>
      <c r="F101" s="10">
        <v>305.5</v>
      </c>
      <c r="G101" s="10">
        <v>291.5</v>
      </c>
      <c r="H101" s="10">
        <v>300.68138699999997</v>
      </c>
      <c r="I101" s="187">
        <v>337.22</v>
      </c>
      <c r="J101" s="10">
        <v>272.53800000000001</v>
      </c>
      <c r="K101" s="187">
        <v>268.38400000000001</v>
      </c>
      <c r="L101" s="188">
        <v>408.2</v>
      </c>
      <c r="M101" s="188">
        <v>328.4</v>
      </c>
    </row>
    <row r="102" spans="1:13">
      <c r="A102" s="191">
        <v>579</v>
      </c>
      <c r="B102" s="187">
        <v>349</v>
      </c>
      <c r="C102" s="10">
        <v>268</v>
      </c>
      <c r="D102" s="10">
        <v>257.8</v>
      </c>
      <c r="E102" s="10">
        <v>269.5</v>
      </c>
      <c r="F102" s="10">
        <v>284.8</v>
      </c>
      <c r="G102" s="10">
        <v>309.5</v>
      </c>
      <c r="H102" s="10">
        <v>290.38351599999999</v>
      </c>
      <c r="I102" s="187">
        <v>371.3</v>
      </c>
      <c r="J102" s="10">
        <v>303.84199999999998</v>
      </c>
      <c r="K102" s="187">
        <v>276.79899999999998</v>
      </c>
      <c r="L102" s="188">
        <v>409.2</v>
      </c>
      <c r="M102" s="188">
        <v>308</v>
      </c>
    </row>
    <row r="103" spans="1:13">
      <c r="A103" s="191">
        <v>610</v>
      </c>
      <c r="B103" s="187">
        <v>364.3</v>
      </c>
      <c r="C103" s="10">
        <v>288</v>
      </c>
      <c r="D103" s="10">
        <v>279.3</v>
      </c>
      <c r="E103" s="10">
        <v>271.10000000000002</v>
      </c>
      <c r="F103" s="10">
        <v>254.6</v>
      </c>
      <c r="G103" s="10">
        <v>263.39999999999998</v>
      </c>
      <c r="H103" s="10">
        <v>302.21270199999998</v>
      </c>
      <c r="I103" s="187">
        <v>352.19</v>
      </c>
      <c r="J103" s="10">
        <v>354.36500000000001</v>
      </c>
      <c r="K103" s="187">
        <v>280.12799999999999</v>
      </c>
      <c r="L103" s="188">
        <v>366.8</v>
      </c>
      <c r="M103" s="188">
        <v>306.89999999999998</v>
      </c>
    </row>
    <row r="104" spans="1:13">
      <c r="A104" s="191">
        <v>640</v>
      </c>
      <c r="B104" s="187">
        <v>387.3</v>
      </c>
      <c r="C104" s="10">
        <v>284.60000000000002</v>
      </c>
      <c r="D104" s="10">
        <v>322.5</v>
      </c>
      <c r="E104" s="10">
        <v>280.89999999999998</v>
      </c>
      <c r="F104" s="10">
        <v>239.9</v>
      </c>
      <c r="G104" s="10">
        <v>266.7</v>
      </c>
      <c r="H104" s="10">
        <v>300.52950900000002</v>
      </c>
      <c r="I104" s="187">
        <v>342.97</v>
      </c>
      <c r="J104" s="10">
        <v>353.61700000000002</v>
      </c>
      <c r="K104" s="187">
        <v>283.995</v>
      </c>
      <c r="L104" s="188">
        <v>347.3</v>
      </c>
      <c r="M104" s="188">
        <v>333.5</v>
      </c>
    </row>
    <row r="105" spans="1:13">
      <c r="A105" s="191">
        <v>671</v>
      </c>
      <c r="B105" s="187">
        <v>373.4</v>
      </c>
      <c r="C105" s="10">
        <v>273.10000000000002</v>
      </c>
      <c r="D105" s="10">
        <v>316.8</v>
      </c>
      <c r="E105" s="10">
        <v>267.60000000000002</v>
      </c>
      <c r="F105" s="10">
        <v>257.7</v>
      </c>
      <c r="G105" s="10">
        <v>310.2</v>
      </c>
      <c r="H105" s="10">
        <v>306.28635000000003</v>
      </c>
      <c r="I105" s="187">
        <v>346.63</v>
      </c>
      <c r="J105" s="10">
        <v>307.54700000000003</v>
      </c>
      <c r="K105" s="187">
        <v>232.52199999999999</v>
      </c>
      <c r="L105" s="188">
        <v>327.7</v>
      </c>
      <c r="M105" s="188">
        <v>319.60000000000002</v>
      </c>
    </row>
    <row r="106" spans="1:13">
      <c r="A106" s="191">
        <v>701</v>
      </c>
      <c r="B106" s="187">
        <v>352.4</v>
      </c>
      <c r="C106" s="10">
        <v>286.2</v>
      </c>
      <c r="D106" s="10">
        <v>303.39999999999998</v>
      </c>
      <c r="E106" s="10">
        <v>282.3</v>
      </c>
      <c r="F106" s="10">
        <v>269.8</v>
      </c>
      <c r="G106" s="10">
        <v>315.2</v>
      </c>
      <c r="H106" s="10">
        <v>343.47669100000002</v>
      </c>
      <c r="I106" s="187">
        <v>319.64</v>
      </c>
      <c r="J106" s="10">
        <v>264.16199999999998</v>
      </c>
      <c r="K106" s="187">
        <v>234.14099999999999</v>
      </c>
      <c r="L106" s="188">
        <v>349.9</v>
      </c>
      <c r="M106" s="188">
        <v>336.3</v>
      </c>
    </row>
    <row r="107" spans="1:13">
      <c r="A107" s="190" t="s">
        <v>754</v>
      </c>
      <c r="B107" s="187">
        <v>329.4</v>
      </c>
      <c r="C107" s="10">
        <v>324.60000000000002</v>
      </c>
      <c r="D107" s="10">
        <v>324.10000000000002</v>
      </c>
      <c r="E107" s="10">
        <v>301.10000000000002</v>
      </c>
      <c r="F107" s="10">
        <v>290.60000000000002</v>
      </c>
      <c r="G107" s="10">
        <v>332.5</v>
      </c>
      <c r="H107" s="10">
        <v>352.49693600000001</v>
      </c>
      <c r="I107" s="187">
        <v>318.56</v>
      </c>
      <c r="J107" s="10">
        <v>256.57799999999997</v>
      </c>
      <c r="K107" s="187">
        <v>275.55599999999998</v>
      </c>
      <c r="L107" s="188">
        <v>354.9</v>
      </c>
      <c r="M107" s="188">
        <v>340.2</v>
      </c>
    </row>
    <row r="108" spans="1:13">
      <c r="A108" s="190" t="s">
        <v>755</v>
      </c>
      <c r="B108" s="187">
        <v>315.89999999999998</v>
      </c>
      <c r="C108" s="10">
        <v>321.60000000000002</v>
      </c>
      <c r="D108" s="10">
        <v>349.9</v>
      </c>
      <c r="E108" s="10">
        <v>303</v>
      </c>
      <c r="F108" s="10">
        <v>310.8</v>
      </c>
      <c r="G108" s="10">
        <v>342.4</v>
      </c>
      <c r="H108" s="10">
        <v>325.86469899999997</v>
      </c>
      <c r="I108" s="187">
        <v>314.05</v>
      </c>
      <c r="J108" s="10">
        <v>313.03899999999999</v>
      </c>
      <c r="K108" s="187">
        <v>268.21100000000001</v>
      </c>
      <c r="L108" s="188">
        <v>356.9</v>
      </c>
      <c r="M108" s="188">
        <v>348</v>
      </c>
    </row>
    <row r="109" spans="1:13">
      <c r="A109" s="190" t="s">
        <v>756</v>
      </c>
      <c r="B109" s="187">
        <v>317</v>
      </c>
      <c r="C109" s="10">
        <v>331.5</v>
      </c>
      <c r="D109" s="10">
        <v>364.8</v>
      </c>
      <c r="E109" s="10">
        <v>268.39999999999998</v>
      </c>
      <c r="F109" s="10">
        <v>299</v>
      </c>
      <c r="G109" s="10">
        <v>348.1</v>
      </c>
      <c r="H109" s="10">
        <v>318.16453000000001</v>
      </c>
      <c r="I109" s="187">
        <v>307.63</v>
      </c>
      <c r="J109" s="10">
        <v>287.14600000000002</v>
      </c>
      <c r="K109" s="187">
        <v>268.68200000000002</v>
      </c>
      <c r="L109" s="188">
        <v>362.5</v>
      </c>
      <c r="M109" s="188">
        <v>322.89999999999998</v>
      </c>
    </row>
    <row r="110" spans="1:13">
      <c r="A110" s="190" t="s">
        <v>757</v>
      </c>
      <c r="B110" s="187">
        <v>310.5</v>
      </c>
      <c r="C110" s="10">
        <v>361</v>
      </c>
      <c r="D110" s="10">
        <v>391.5</v>
      </c>
      <c r="E110" s="10">
        <v>271.3</v>
      </c>
      <c r="F110" s="10">
        <v>307.39999999999998</v>
      </c>
      <c r="G110" s="10">
        <v>340.8</v>
      </c>
      <c r="H110" s="10">
        <v>326.04443600000002</v>
      </c>
      <c r="I110" s="187">
        <v>330.59</v>
      </c>
      <c r="J110" s="10">
        <v>312.072</v>
      </c>
      <c r="K110" s="187">
        <v>261.72699999999998</v>
      </c>
      <c r="L110" s="188">
        <v>335.3</v>
      </c>
      <c r="M110" s="188">
        <v>284.60000000000002</v>
      </c>
    </row>
    <row r="111" spans="1:13">
      <c r="A111" s="190" t="s">
        <v>758</v>
      </c>
      <c r="B111" s="187">
        <v>360.2</v>
      </c>
      <c r="C111" s="10">
        <v>356.3</v>
      </c>
      <c r="D111" s="10">
        <v>378.5</v>
      </c>
      <c r="E111" s="10">
        <v>273.10000000000002</v>
      </c>
      <c r="F111" s="10">
        <v>310</v>
      </c>
      <c r="G111" s="10">
        <v>326.5</v>
      </c>
      <c r="H111" s="10">
        <v>337.72621299999997</v>
      </c>
      <c r="I111" s="187">
        <v>339.88</v>
      </c>
      <c r="J111" s="10">
        <v>353.02600000000001</v>
      </c>
      <c r="K111" s="187">
        <v>278.39800000000002</v>
      </c>
      <c r="L111" s="188">
        <v>336.3</v>
      </c>
      <c r="M111" s="188">
        <v>338.2</v>
      </c>
    </row>
    <row r="112" spans="1:13">
      <c r="A112" s="190" t="s">
        <v>759</v>
      </c>
      <c r="B112" s="187">
        <v>362</v>
      </c>
      <c r="C112" s="10">
        <v>317.2</v>
      </c>
      <c r="D112" s="10">
        <v>380.8</v>
      </c>
      <c r="E112" s="10">
        <v>254.5</v>
      </c>
      <c r="F112" s="10">
        <v>309.5</v>
      </c>
      <c r="G112" s="10">
        <v>352.1</v>
      </c>
      <c r="H112" s="10">
        <v>343.14457900000002</v>
      </c>
      <c r="I112" s="187">
        <v>342.67</v>
      </c>
      <c r="J112" s="10">
        <v>362.32400000000001</v>
      </c>
      <c r="K112" s="187">
        <v>293.91500000000002</v>
      </c>
      <c r="L112" s="188">
        <v>335.3</v>
      </c>
      <c r="M112" s="188">
        <v>344.4</v>
      </c>
    </row>
    <row r="113" spans="1:13">
      <c r="A113" s="190" t="s">
        <v>760</v>
      </c>
      <c r="B113" s="187">
        <v>371.8</v>
      </c>
      <c r="C113" s="10">
        <v>297.7</v>
      </c>
      <c r="D113" s="10">
        <v>353.7</v>
      </c>
      <c r="E113" s="10">
        <v>260.10000000000002</v>
      </c>
      <c r="F113" s="10">
        <v>363.4</v>
      </c>
      <c r="G113" s="10">
        <v>363.5</v>
      </c>
      <c r="H113" s="10">
        <v>344.66753999999997</v>
      </c>
      <c r="I113" s="187">
        <v>351.67</v>
      </c>
      <c r="J113" s="10">
        <v>342.82</v>
      </c>
      <c r="K113" s="187">
        <v>314.01</v>
      </c>
      <c r="L113" s="188">
        <v>326.10000000000002</v>
      </c>
      <c r="M113" s="188">
        <v>309.10000000000002</v>
      </c>
    </row>
    <row r="114" spans="1:13">
      <c r="A114" s="190" t="s">
        <v>761</v>
      </c>
      <c r="B114" s="187">
        <v>388.6</v>
      </c>
      <c r="C114" s="10">
        <v>296.89999999999998</v>
      </c>
      <c r="D114" s="10">
        <v>350.4</v>
      </c>
      <c r="E114" s="10">
        <v>308.8</v>
      </c>
      <c r="F114" s="10">
        <v>362.5</v>
      </c>
      <c r="G114" s="10">
        <v>365.6</v>
      </c>
      <c r="H114" s="10">
        <v>339.94573500000001</v>
      </c>
      <c r="I114" s="187">
        <v>353.17</v>
      </c>
      <c r="J114" s="10">
        <v>339.98</v>
      </c>
      <c r="K114" s="187">
        <v>355.02300000000002</v>
      </c>
      <c r="L114" s="188">
        <v>303.89999999999998</v>
      </c>
      <c r="M114" s="188">
        <v>360.7</v>
      </c>
    </row>
    <row r="115" spans="1:13">
      <c r="A115" s="190" t="s">
        <v>762</v>
      </c>
      <c r="B115" s="187">
        <v>392.1</v>
      </c>
      <c r="C115" s="10">
        <v>263.3</v>
      </c>
      <c r="D115" s="10">
        <v>374.2</v>
      </c>
      <c r="E115" s="10">
        <v>302</v>
      </c>
      <c r="F115" s="10">
        <v>360.8</v>
      </c>
      <c r="G115" s="10">
        <v>354.3</v>
      </c>
      <c r="H115" s="10">
        <v>340.09159699999998</v>
      </c>
      <c r="I115" s="187">
        <v>331.07</v>
      </c>
      <c r="J115" s="10">
        <v>357.65300000000002</v>
      </c>
      <c r="K115" s="187">
        <v>359.91199999999998</v>
      </c>
      <c r="L115" s="188">
        <v>305.5</v>
      </c>
      <c r="M115" s="188">
        <v>354.7</v>
      </c>
    </row>
    <row r="116" spans="1:13">
      <c r="A116" s="190" t="s">
        <v>763</v>
      </c>
      <c r="B116" s="187">
        <v>358</v>
      </c>
      <c r="C116" s="10">
        <v>283</v>
      </c>
      <c r="D116" s="10">
        <v>378.4</v>
      </c>
      <c r="E116" s="10">
        <v>281.10000000000002</v>
      </c>
      <c r="F116" s="10">
        <v>350</v>
      </c>
      <c r="G116" s="10">
        <v>316.39999999999998</v>
      </c>
      <c r="H116" s="10">
        <v>351.644881</v>
      </c>
      <c r="I116" s="187">
        <v>307.31</v>
      </c>
      <c r="J116" s="10">
        <v>378.77800000000002</v>
      </c>
      <c r="K116" s="187">
        <v>338.303</v>
      </c>
      <c r="L116" s="188">
        <v>338.3</v>
      </c>
      <c r="M116" s="188">
        <v>305.60000000000002</v>
      </c>
    </row>
    <row r="117" spans="1:13">
      <c r="A117" s="190" t="s">
        <v>764</v>
      </c>
      <c r="B117" s="187">
        <v>340.6</v>
      </c>
      <c r="C117" s="10">
        <v>314</v>
      </c>
      <c r="D117" s="10">
        <v>387.5</v>
      </c>
      <c r="E117" s="10">
        <v>288.89999999999998</v>
      </c>
      <c r="F117" s="10">
        <v>325.5</v>
      </c>
      <c r="G117" s="10">
        <v>272.3</v>
      </c>
      <c r="H117" s="10">
        <v>360.32042200000001</v>
      </c>
      <c r="I117" s="187">
        <v>279.98</v>
      </c>
      <c r="J117" s="10">
        <v>401.93900000000002</v>
      </c>
      <c r="K117" s="187">
        <v>319.03199999999998</v>
      </c>
      <c r="L117" s="188">
        <v>353.4</v>
      </c>
      <c r="M117" s="188">
        <v>304.39999999999998</v>
      </c>
    </row>
    <row r="118" spans="1:13">
      <c r="A118" s="190" t="s">
        <v>765</v>
      </c>
      <c r="B118" s="187">
        <v>349.8</v>
      </c>
      <c r="C118" s="10">
        <v>306.5</v>
      </c>
      <c r="D118" s="10">
        <v>374.8</v>
      </c>
      <c r="E118" s="10">
        <v>288</v>
      </c>
      <c r="F118" s="10">
        <v>284.10000000000002</v>
      </c>
      <c r="G118" s="10">
        <v>252</v>
      </c>
      <c r="H118" s="10">
        <v>335.11879900000002</v>
      </c>
      <c r="I118" s="187">
        <v>284.38</v>
      </c>
      <c r="J118" s="10">
        <v>383.45499999999998</v>
      </c>
      <c r="K118" s="187">
        <v>311.94799999999998</v>
      </c>
      <c r="L118" s="188">
        <v>364.3</v>
      </c>
      <c r="M118" s="188">
        <v>360.7</v>
      </c>
    </row>
    <row r="119" spans="1:13">
      <c r="A119" s="190" t="s">
        <v>766</v>
      </c>
      <c r="B119" s="187">
        <v>337.5</v>
      </c>
      <c r="C119" s="10">
        <v>291.60000000000002</v>
      </c>
      <c r="D119" s="10">
        <v>363</v>
      </c>
      <c r="E119" s="10">
        <v>250.6</v>
      </c>
      <c r="F119" s="10">
        <v>272.39999999999998</v>
      </c>
      <c r="G119" s="10">
        <v>260.8</v>
      </c>
      <c r="H119" s="10">
        <v>329.27299799999997</v>
      </c>
      <c r="I119" s="187">
        <v>318.25</v>
      </c>
      <c r="J119" s="10">
        <v>305.49700000000001</v>
      </c>
      <c r="K119" s="187">
        <v>267.37099999999998</v>
      </c>
      <c r="L119" s="188">
        <v>369.5</v>
      </c>
      <c r="M119" s="188">
        <v>366.9</v>
      </c>
    </row>
    <row r="120" spans="1:13">
      <c r="A120" s="190" t="s">
        <v>767</v>
      </c>
      <c r="B120" s="187">
        <v>347.7</v>
      </c>
      <c r="C120" s="10">
        <v>304.39999999999998</v>
      </c>
      <c r="D120" s="10">
        <v>290.5</v>
      </c>
      <c r="E120" s="10">
        <v>269.10000000000002</v>
      </c>
      <c r="F120" s="10">
        <v>291.89999999999998</v>
      </c>
      <c r="G120" s="10">
        <v>271.39999999999998</v>
      </c>
      <c r="H120" s="10">
        <v>370.35536400000001</v>
      </c>
      <c r="I120" s="187">
        <v>336.51</v>
      </c>
      <c r="J120" s="10">
        <v>304.34800000000001</v>
      </c>
      <c r="K120" s="187">
        <v>263.49200000000002</v>
      </c>
      <c r="L120" s="188">
        <v>370.8</v>
      </c>
      <c r="M120" s="188">
        <v>311.2</v>
      </c>
    </row>
    <row r="121" spans="1:13">
      <c r="A121" s="190" t="s">
        <v>768</v>
      </c>
      <c r="B121" s="187">
        <v>383.7</v>
      </c>
      <c r="C121" s="10">
        <v>318.89999999999998</v>
      </c>
      <c r="D121" s="10">
        <v>283.3</v>
      </c>
      <c r="E121" s="10">
        <v>295.2</v>
      </c>
      <c r="F121" s="10">
        <v>288.8</v>
      </c>
      <c r="G121" s="10">
        <v>273.5</v>
      </c>
      <c r="H121" s="10">
        <v>360.07716399999998</v>
      </c>
      <c r="I121" s="187">
        <v>295.19</v>
      </c>
      <c r="J121" s="10">
        <v>318.43799999999999</v>
      </c>
      <c r="K121" s="187">
        <v>297.596</v>
      </c>
      <c r="L121" s="188">
        <v>323.2</v>
      </c>
      <c r="M121" s="188">
        <v>297.39999999999998</v>
      </c>
    </row>
    <row r="122" spans="1:13">
      <c r="A122" s="190" t="s">
        <v>769</v>
      </c>
      <c r="B122" s="187">
        <v>389.7</v>
      </c>
      <c r="C122" s="10">
        <v>304.39999999999998</v>
      </c>
      <c r="D122" s="10">
        <v>301.5</v>
      </c>
      <c r="E122" s="10">
        <v>288.89999999999998</v>
      </c>
      <c r="F122" s="10">
        <v>298.10000000000002</v>
      </c>
      <c r="G122" s="10">
        <v>289.8</v>
      </c>
      <c r="H122" s="10">
        <v>315.16754500000002</v>
      </c>
      <c r="I122" s="187">
        <v>285.62</v>
      </c>
      <c r="J122" s="10">
        <v>359.971</v>
      </c>
      <c r="K122" s="187">
        <v>303.71499999999997</v>
      </c>
      <c r="L122" s="188">
        <v>296.2</v>
      </c>
      <c r="M122" s="188">
        <v>280.89999999999998</v>
      </c>
    </row>
    <row r="123" spans="1:13">
      <c r="A123" s="190" t="s">
        <v>770</v>
      </c>
      <c r="B123" s="187">
        <v>381.9</v>
      </c>
      <c r="C123" s="10">
        <v>318.3</v>
      </c>
      <c r="D123" s="10">
        <v>280.60000000000002</v>
      </c>
      <c r="E123" s="10">
        <v>306.60000000000002</v>
      </c>
      <c r="F123" s="10">
        <v>324.8</v>
      </c>
      <c r="G123" s="10">
        <v>270.8</v>
      </c>
      <c r="H123" s="10">
        <v>319.505403</v>
      </c>
      <c r="I123" s="187">
        <v>314.02999999999997</v>
      </c>
      <c r="J123" s="10">
        <v>375.762</v>
      </c>
      <c r="K123" s="187">
        <v>287.25</v>
      </c>
      <c r="L123" s="188">
        <v>305.2</v>
      </c>
      <c r="M123" s="188">
        <v>252.4</v>
      </c>
    </row>
    <row r="124" spans="1:13">
      <c r="A124" s="190" t="s">
        <v>771</v>
      </c>
      <c r="B124" s="187">
        <v>373.7</v>
      </c>
      <c r="C124" s="10">
        <v>351.4</v>
      </c>
      <c r="D124" s="10">
        <v>282.60000000000002</v>
      </c>
      <c r="E124" s="10">
        <v>325.89999999999998</v>
      </c>
      <c r="F124" s="10">
        <v>310</v>
      </c>
      <c r="G124" s="10">
        <v>273.60000000000002</v>
      </c>
      <c r="H124" s="10">
        <v>306.77218299999998</v>
      </c>
      <c r="I124" s="187">
        <v>313.08</v>
      </c>
      <c r="J124" s="10">
        <v>389.02199999999999</v>
      </c>
      <c r="K124" s="187">
        <v>252.58</v>
      </c>
      <c r="L124" s="188">
        <v>323.3</v>
      </c>
      <c r="M124" s="188">
        <v>261.60000000000002</v>
      </c>
    </row>
    <row r="125" spans="1:13">
      <c r="A125" s="190" t="s">
        <v>772</v>
      </c>
      <c r="B125" s="187">
        <v>392.4</v>
      </c>
      <c r="C125" s="10">
        <v>362.2</v>
      </c>
      <c r="D125" s="10">
        <v>280</v>
      </c>
      <c r="E125" s="10">
        <v>297.10000000000002</v>
      </c>
      <c r="F125" s="10">
        <v>296.10000000000002</v>
      </c>
      <c r="G125" s="10">
        <v>267.5</v>
      </c>
      <c r="H125" s="10">
        <v>322.68705599999998</v>
      </c>
      <c r="I125" s="187">
        <v>325.29000000000002</v>
      </c>
      <c r="J125" s="10">
        <v>400.72800000000001</v>
      </c>
      <c r="K125" s="187">
        <v>237.06200000000001</v>
      </c>
      <c r="L125" s="188">
        <v>339.6</v>
      </c>
      <c r="M125" s="188">
        <v>287.2</v>
      </c>
    </row>
    <row r="126" spans="1:13">
      <c r="A126" s="191">
        <v>368</v>
      </c>
      <c r="B126" s="187">
        <v>363.6</v>
      </c>
      <c r="C126" s="10">
        <v>383.7</v>
      </c>
      <c r="D126" s="10">
        <v>287.10000000000002</v>
      </c>
      <c r="E126" s="10">
        <v>262.89999999999998</v>
      </c>
      <c r="F126" s="10">
        <v>309.10000000000002</v>
      </c>
      <c r="G126" s="10">
        <v>270.2</v>
      </c>
      <c r="H126" s="10">
        <v>302.94051200000001</v>
      </c>
      <c r="I126" s="187">
        <v>331.12</v>
      </c>
      <c r="J126" s="10">
        <v>395.63499999999999</v>
      </c>
      <c r="K126" s="187">
        <v>238.637</v>
      </c>
      <c r="L126" s="188">
        <v>360.1</v>
      </c>
      <c r="M126" s="188">
        <v>279.7</v>
      </c>
    </row>
    <row r="127" spans="1:13">
      <c r="A127" s="191">
        <v>399</v>
      </c>
      <c r="B127" s="187">
        <v>344.2</v>
      </c>
      <c r="C127" s="10">
        <v>415</v>
      </c>
      <c r="D127" s="10">
        <v>299.7</v>
      </c>
      <c r="E127" s="10">
        <v>252.7</v>
      </c>
      <c r="F127" s="10">
        <v>364.8</v>
      </c>
      <c r="G127" s="10">
        <v>281.10000000000002</v>
      </c>
      <c r="H127" s="10">
        <v>300.418406</v>
      </c>
      <c r="I127" s="187">
        <v>341.75</v>
      </c>
      <c r="J127" s="10">
        <v>361.209</v>
      </c>
      <c r="K127" s="187">
        <v>239.89599999999999</v>
      </c>
      <c r="L127" s="188">
        <v>300.7</v>
      </c>
      <c r="M127" s="188">
        <v>285.3</v>
      </c>
    </row>
    <row r="128" spans="1:13">
      <c r="A128" s="191">
        <v>427</v>
      </c>
      <c r="B128" s="187">
        <v>333.2</v>
      </c>
      <c r="C128" s="10">
        <v>402.1</v>
      </c>
      <c r="D128" s="10">
        <v>297.7</v>
      </c>
      <c r="E128" s="10">
        <v>294.8</v>
      </c>
      <c r="F128" s="10">
        <v>360.4</v>
      </c>
      <c r="G128" s="10">
        <v>309.10000000000002</v>
      </c>
      <c r="H128" s="10">
        <v>308.10002100000003</v>
      </c>
      <c r="I128" s="187">
        <v>337.92</v>
      </c>
      <c r="J128" s="10">
        <v>337.34300000000002</v>
      </c>
      <c r="K128" s="187">
        <v>262.01900000000001</v>
      </c>
      <c r="L128" s="188">
        <v>301.89999999999998</v>
      </c>
      <c r="M128" s="188">
        <v>293.5</v>
      </c>
    </row>
    <row r="129" spans="1:13">
      <c r="A129" s="191">
        <v>458</v>
      </c>
      <c r="B129" s="187">
        <v>316.2</v>
      </c>
      <c r="C129" s="10">
        <v>386.9</v>
      </c>
      <c r="D129" s="10">
        <v>288.89999999999998</v>
      </c>
      <c r="E129" s="10">
        <v>283.3</v>
      </c>
      <c r="F129" s="10">
        <v>353.5</v>
      </c>
      <c r="G129" s="10">
        <v>290.10000000000002</v>
      </c>
      <c r="H129" s="10">
        <v>319.15092600000003</v>
      </c>
      <c r="I129" s="187">
        <v>338.24</v>
      </c>
      <c r="J129" s="10">
        <v>343.36900000000003</v>
      </c>
      <c r="K129" s="187">
        <v>304.52</v>
      </c>
      <c r="L129" s="188">
        <v>309.5</v>
      </c>
      <c r="M129" s="188">
        <v>297</v>
      </c>
    </row>
    <row r="130" spans="1:13">
      <c r="A130" s="191">
        <v>488</v>
      </c>
      <c r="B130" s="187">
        <v>292</v>
      </c>
      <c r="C130" s="10">
        <v>366.7</v>
      </c>
      <c r="D130" s="10">
        <v>318</v>
      </c>
      <c r="E130" s="10">
        <v>286.7</v>
      </c>
      <c r="F130" s="10">
        <v>355</v>
      </c>
      <c r="G130" s="10">
        <v>260.2</v>
      </c>
      <c r="H130" s="10">
        <v>328.980887</v>
      </c>
      <c r="I130" s="187">
        <v>378.05</v>
      </c>
      <c r="J130" s="10">
        <v>333.18299999999999</v>
      </c>
      <c r="K130" s="187">
        <v>322.11399999999998</v>
      </c>
      <c r="L130" s="188">
        <v>292.5</v>
      </c>
      <c r="M130" s="188">
        <v>282.60000000000002</v>
      </c>
    </row>
    <row r="131" spans="1:13">
      <c r="A131" s="191">
        <v>519</v>
      </c>
      <c r="B131" s="187">
        <v>297</v>
      </c>
      <c r="C131" s="10">
        <v>371.8</v>
      </c>
      <c r="D131" s="10">
        <v>327.39999999999998</v>
      </c>
      <c r="E131" s="10">
        <v>291</v>
      </c>
      <c r="F131" s="10">
        <v>356.4</v>
      </c>
      <c r="G131" s="10">
        <v>252.1</v>
      </c>
      <c r="H131" s="10">
        <v>323.06915199999997</v>
      </c>
      <c r="I131" s="187">
        <v>385.25</v>
      </c>
      <c r="J131" s="10">
        <v>303.738</v>
      </c>
      <c r="K131" s="187">
        <v>323.81400000000002</v>
      </c>
      <c r="L131" s="188">
        <v>292.8</v>
      </c>
      <c r="M131" s="188">
        <v>285.5</v>
      </c>
    </row>
    <row r="132" spans="1:13">
      <c r="A132" s="191">
        <v>549</v>
      </c>
      <c r="B132" s="187">
        <v>316</v>
      </c>
      <c r="C132" s="10">
        <v>387.2</v>
      </c>
      <c r="D132" s="10">
        <v>342.5</v>
      </c>
      <c r="E132" s="10">
        <v>269.5</v>
      </c>
      <c r="F132" s="10">
        <v>326</v>
      </c>
      <c r="G132" s="10">
        <v>257.89999999999998</v>
      </c>
      <c r="H132" s="10">
        <v>311.29065200000002</v>
      </c>
      <c r="I132" s="187">
        <v>380.21</v>
      </c>
      <c r="J132" s="10">
        <v>295.27300000000002</v>
      </c>
      <c r="K132" s="187">
        <v>276.73200000000003</v>
      </c>
      <c r="L132" s="188">
        <v>323.89999999999998</v>
      </c>
      <c r="M132" s="188">
        <v>296.7</v>
      </c>
    </row>
    <row r="133" spans="1:13">
      <c r="A133" s="191">
        <v>580</v>
      </c>
      <c r="B133" s="187">
        <v>322.39999999999998</v>
      </c>
      <c r="C133" s="10">
        <v>406.7</v>
      </c>
      <c r="D133" s="10">
        <v>338.2</v>
      </c>
      <c r="E133" s="10">
        <v>251.5</v>
      </c>
      <c r="F133" s="10">
        <v>311.2</v>
      </c>
      <c r="G133" s="10">
        <v>293.2</v>
      </c>
      <c r="H133" s="10">
        <v>332.01701600000001</v>
      </c>
      <c r="I133" s="187">
        <v>351.16</v>
      </c>
      <c r="J133" s="10">
        <v>277.19600000000003</v>
      </c>
      <c r="K133" s="187">
        <v>255.60900000000001</v>
      </c>
      <c r="L133" s="188">
        <v>393.9</v>
      </c>
      <c r="M133" s="188">
        <v>277.7</v>
      </c>
    </row>
    <row r="134" spans="1:13">
      <c r="A134" s="191">
        <v>611</v>
      </c>
      <c r="B134" s="187">
        <v>318.7</v>
      </c>
      <c r="C134" s="10">
        <v>393.5</v>
      </c>
      <c r="D134" s="10">
        <v>316.5</v>
      </c>
      <c r="E134" s="10">
        <v>260.7</v>
      </c>
      <c r="F134" s="10">
        <v>320.5</v>
      </c>
      <c r="G134" s="10">
        <v>300.3</v>
      </c>
      <c r="H134" s="10">
        <v>359.05663299999998</v>
      </c>
      <c r="I134" s="187">
        <v>334.09</v>
      </c>
      <c r="J134" s="10">
        <v>279.06599999999997</v>
      </c>
      <c r="K134" s="187">
        <v>253.50299999999999</v>
      </c>
      <c r="L134" s="188">
        <v>403.7</v>
      </c>
      <c r="M134" s="188">
        <v>276.7</v>
      </c>
    </row>
    <row r="135" spans="1:13">
      <c r="A135" s="191">
        <v>641</v>
      </c>
      <c r="B135" s="187">
        <v>313.10000000000002</v>
      </c>
      <c r="C135" s="10">
        <v>384</v>
      </c>
      <c r="D135" s="10">
        <v>311</v>
      </c>
      <c r="E135" s="10">
        <v>301.2</v>
      </c>
      <c r="F135" s="10">
        <v>328.7</v>
      </c>
      <c r="G135" s="10">
        <v>311.8</v>
      </c>
      <c r="H135" s="10">
        <v>369.15733399999999</v>
      </c>
      <c r="I135" s="187">
        <v>316.18</v>
      </c>
      <c r="J135" s="10">
        <v>300.60399999999998</v>
      </c>
      <c r="K135" s="187">
        <v>292.846</v>
      </c>
      <c r="L135" s="188">
        <v>415.2</v>
      </c>
      <c r="M135" s="188">
        <v>289.10000000000002</v>
      </c>
    </row>
    <row r="136" spans="1:13">
      <c r="A136" s="191">
        <v>672</v>
      </c>
      <c r="B136" s="187">
        <v>296.7</v>
      </c>
      <c r="C136" s="10">
        <v>361.3</v>
      </c>
      <c r="D136" s="10">
        <v>356.2</v>
      </c>
      <c r="E136" s="10">
        <v>307.60000000000002</v>
      </c>
      <c r="F136" s="10">
        <v>324.5</v>
      </c>
      <c r="G136" s="10">
        <v>328.7</v>
      </c>
      <c r="H136" s="10">
        <v>332.91797300000002</v>
      </c>
      <c r="I136" s="187">
        <v>319.97000000000003</v>
      </c>
      <c r="J136" s="10">
        <v>330.53699999999998</v>
      </c>
      <c r="K136" s="187">
        <v>312.14600000000002</v>
      </c>
      <c r="L136" s="188">
        <v>405.5</v>
      </c>
      <c r="M136" s="188">
        <v>304.89999999999998</v>
      </c>
    </row>
    <row r="137" spans="1:13">
      <c r="A137" s="191">
        <v>702</v>
      </c>
      <c r="B137" s="187">
        <v>289.10000000000002</v>
      </c>
      <c r="C137" s="10">
        <v>342</v>
      </c>
      <c r="D137" s="10">
        <v>367</v>
      </c>
      <c r="E137" s="10">
        <v>317</v>
      </c>
      <c r="F137" s="10">
        <v>316.2</v>
      </c>
      <c r="G137" s="10">
        <v>325.5</v>
      </c>
      <c r="H137" s="10">
        <v>316.93477999999999</v>
      </c>
      <c r="I137" s="187">
        <v>331.96</v>
      </c>
      <c r="J137" s="10">
        <v>294.96199999999999</v>
      </c>
      <c r="K137" s="187">
        <v>313.15300000000002</v>
      </c>
      <c r="L137" s="188">
        <v>387.1</v>
      </c>
      <c r="M137" s="188">
        <v>266.3</v>
      </c>
    </row>
    <row r="138" spans="1:13">
      <c r="A138" s="190" t="s">
        <v>773</v>
      </c>
      <c r="B138" s="187">
        <v>321.89999999999998</v>
      </c>
      <c r="C138" s="10">
        <v>341</v>
      </c>
      <c r="D138" s="10">
        <v>366.5</v>
      </c>
      <c r="E138" s="10">
        <v>296.5</v>
      </c>
      <c r="F138" s="10">
        <v>313.39999999999998</v>
      </c>
      <c r="G138" s="10">
        <v>298</v>
      </c>
      <c r="H138" s="10">
        <v>304.739104</v>
      </c>
      <c r="I138" s="187">
        <v>352.95</v>
      </c>
      <c r="J138" s="10">
        <v>266.65800000000002</v>
      </c>
      <c r="K138" s="187">
        <v>317.75599999999997</v>
      </c>
      <c r="L138" s="188">
        <v>363</v>
      </c>
      <c r="M138" s="188">
        <v>269.2</v>
      </c>
    </row>
    <row r="139" spans="1:13">
      <c r="A139" s="190" t="s">
        <v>774</v>
      </c>
      <c r="B139" s="187">
        <v>331.9</v>
      </c>
      <c r="C139" s="10">
        <v>331.8</v>
      </c>
      <c r="D139" s="10">
        <v>305.3</v>
      </c>
      <c r="E139" s="10">
        <v>306.89999999999998</v>
      </c>
      <c r="F139" s="10">
        <v>278.5</v>
      </c>
      <c r="G139" s="10">
        <v>298.8</v>
      </c>
      <c r="H139" s="10">
        <v>317.72966300000002</v>
      </c>
      <c r="I139" s="187">
        <v>337.33</v>
      </c>
      <c r="J139" s="10">
        <v>272.11599999999999</v>
      </c>
      <c r="K139" s="187">
        <v>285.33100000000002</v>
      </c>
      <c r="L139" s="188">
        <v>326.3</v>
      </c>
      <c r="M139" s="188">
        <v>267.89999999999998</v>
      </c>
    </row>
    <row r="140" spans="1:13">
      <c r="A140" s="190" t="s">
        <v>775</v>
      </c>
      <c r="B140" s="187">
        <v>337.9</v>
      </c>
      <c r="C140" s="10">
        <v>318.3</v>
      </c>
      <c r="D140" s="10">
        <v>302.5</v>
      </c>
      <c r="E140" s="10">
        <v>260.89999999999998</v>
      </c>
      <c r="F140" s="10">
        <v>269.89999999999998</v>
      </c>
      <c r="G140" s="10">
        <v>337.5</v>
      </c>
      <c r="H140" s="10">
        <v>286.88170500000001</v>
      </c>
      <c r="I140" s="187">
        <v>318.77</v>
      </c>
      <c r="J140" s="10">
        <v>252.256</v>
      </c>
      <c r="K140" s="187">
        <v>227.94</v>
      </c>
      <c r="L140" s="188">
        <v>286.8</v>
      </c>
      <c r="M140" s="188">
        <v>275.60000000000002</v>
      </c>
    </row>
    <row r="141" spans="1:13">
      <c r="A141" s="190" t="s">
        <v>776</v>
      </c>
      <c r="B141" s="187">
        <v>327.5</v>
      </c>
      <c r="C141" s="10">
        <v>296.60000000000002</v>
      </c>
      <c r="D141" s="10">
        <v>292.89999999999998</v>
      </c>
      <c r="E141" s="10">
        <v>260</v>
      </c>
      <c r="F141" s="10">
        <v>288.10000000000002</v>
      </c>
      <c r="G141" s="10">
        <v>322.10000000000002</v>
      </c>
      <c r="H141" s="10">
        <v>272.46319699999998</v>
      </c>
      <c r="I141" s="187">
        <v>315.2</v>
      </c>
      <c r="J141" s="10">
        <v>243.78800000000001</v>
      </c>
      <c r="K141" s="187">
        <v>237.65600000000001</v>
      </c>
      <c r="L141" s="188">
        <v>261</v>
      </c>
      <c r="M141" s="188">
        <v>244.9</v>
      </c>
    </row>
    <row r="142" spans="1:13">
      <c r="A142" s="190" t="s">
        <v>777</v>
      </c>
      <c r="B142" s="187">
        <v>329.1</v>
      </c>
      <c r="C142" s="10">
        <v>282.60000000000002</v>
      </c>
      <c r="D142" s="10">
        <v>300.10000000000002</v>
      </c>
      <c r="E142" s="10">
        <v>289</v>
      </c>
      <c r="F142" s="10">
        <v>292.8</v>
      </c>
      <c r="G142" s="10">
        <v>333.8</v>
      </c>
      <c r="H142" s="10">
        <v>272.92905400000001</v>
      </c>
      <c r="I142" s="187">
        <v>327.39999999999998</v>
      </c>
      <c r="J142" s="10">
        <v>232.083</v>
      </c>
      <c r="K142" s="187">
        <v>268.839</v>
      </c>
      <c r="L142" s="188">
        <v>254.1</v>
      </c>
      <c r="M142" s="188">
        <v>253.3</v>
      </c>
    </row>
    <row r="143" spans="1:13">
      <c r="A143" s="190" t="s">
        <v>778</v>
      </c>
      <c r="B143" s="187">
        <v>329.2</v>
      </c>
      <c r="C143" s="10">
        <v>287.3</v>
      </c>
      <c r="D143" s="10">
        <v>322.3</v>
      </c>
      <c r="E143" s="10">
        <v>271.2</v>
      </c>
      <c r="F143" s="10">
        <v>273</v>
      </c>
      <c r="G143" s="10">
        <v>314.2</v>
      </c>
      <c r="H143" s="10">
        <v>261.85893600000003</v>
      </c>
      <c r="I143" s="187">
        <v>321.70999999999998</v>
      </c>
      <c r="J143" s="10">
        <v>257.90100000000001</v>
      </c>
      <c r="K143" s="187">
        <v>281.83100000000002</v>
      </c>
      <c r="L143" s="188">
        <v>257.10000000000002</v>
      </c>
      <c r="M143" s="188">
        <v>267.39999999999998</v>
      </c>
    </row>
    <row r="144" spans="1:13">
      <c r="A144" s="190" t="s">
        <v>779</v>
      </c>
      <c r="B144" s="187">
        <v>322.39999999999998</v>
      </c>
      <c r="C144" s="10">
        <v>299.60000000000002</v>
      </c>
      <c r="D144" s="10">
        <v>311.89999999999998</v>
      </c>
      <c r="E144" s="10">
        <v>257.7</v>
      </c>
      <c r="F144" s="10">
        <v>281.39999999999998</v>
      </c>
      <c r="G144" s="10">
        <v>293.3</v>
      </c>
      <c r="H144" s="10">
        <v>255.71014199999999</v>
      </c>
      <c r="I144" s="187">
        <v>305.01</v>
      </c>
      <c r="J144" s="10">
        <v>266.53399999999999</v>
      </c>
      <c r="K144" s="187">
        <v>285.39600000000002</v>
      </c>
      <c r="L144" s="188">
        <v>258.10000000000002</v>
      </c>
      <c r="M144" s="188">
        <v>277.8</v>
      </c>
    </row>
    <row r="145" spans="1:13">
      <c r="A145" s="190" t="s">
        <v>780</v>
      </c>
      <c r="B145" s="187">
        <v>314.60000000000002</v>
      </c>
      <c r="C145" s="10">
        <v>326.5</v>
      </c>
      <c r="D145" s="10">
        <v>330.7</v>
      </c>
      <c r="E145" s="10">
        <v>242.2</v>
      </c>
      <c r="F145" s="10">
        <v>289.10000000000002</v>
      </c>
      <c r="G145" s="10">
        <v>269.5</v>
      </c>
      <c r="H145" s="10">
        <v>256.39923900000002</v>
      </c>
      <c r="I145" s="187">
        <v>308.61</v>
      </c>
      <c r="J145" s="10">
        <v>248.96700000000001</v>
      </c>
      <c r="K145" s="187">
        <v>275.06200000000001</v>
      </c>
      <c r="L145" s="188">
        <v>229.1</v>
      </c>
      <c r="M145" s="188">
        <v>250.4</v>
      </c>
    </row>
    <row r="146" spans="1:13">
      <c r="A146" s="190" t="s">
        <v>781</v>
      </c>
      <c r="B146" s="187">
        <v>352.7</v>
      </c>
      <c r="C146" s="10">
        <v>282.2</v>
      </c>
      <c r="D146" s="10">
        <v>359.2</v>
      </c>
      <c r="E146" s="10">
        <v>250.9</v>
      </c>
      <c r="F146" s="10">
        <v>281.2</v>
      </c>
      <c r="G146" s="10">
        <v>254.9</v>
      </c>
      <c r="H146" s="10">
        <v>263.56926499999997</v>
      </c>
      <c r="I146" s="187">
        <v>333.33</v>
      </c>
      <c r="J146" s="10">
        <v>242.16900000000001</v>
      </c>
      <c r="K146" s="187">
        <v>277.45299999999997</v>
      </c>
      <c r="L146" s="188">
        <v>238.4</v>
      </c>
      <c r="M146" s="188">
        <v>277.2</v>
      </c>
    </row>
    <row r="147" spans="1:13">
      <c r="A147" s="190" t="s">
        <v>782</v>
      </c>
      <c r="B147" s="187">
        <v>330.4</v>
      </c>
      <c r="C147" s="10">
        <v>277.60000000000002</v>
      </c>
      <c r="D147" s="10">
        <v>371.8</v>
      </c>
      <c r="E147" s="10">
        <v>248.8</v>
      </c>
      <c r="F147" s="10">
        <v>288</v>
      </c>
      <c r="G147" s="10">
        <v>285.3</v>
      </c>
      <c r="H147" s="10">
        <v>260.92914300000001</v>
      </c>
      <c r="I147" s="187">
        <v>324</v>
      </c>
      <c r="J147" s="10">
        <v>223.64</v>
      </c>
      <c r="K147" s="187">
        <v>255.09100000000001</v>
      </c>
      <c r="L147" s="188">
        <v>253.9</v>
      </c>
      <c r="M147" s="188">
        <v>263.7</v>
      </c>
    </row>
    <row r="148" spans="1:13">
      <c r="A148" s="190" t="s">
        <v>783</v>
      </c>
      <c r="B148" s="187">
        <v>312.60000000000002</v>
      </c>
      <c r="C148" s="10">
        <v>252</v>
      </c>
      <c r="D148" s="10">
        <v>350.5</v>
      </c>
      <c r="E148" s="10">
        <v>263.8</v>
      </c>
      <c r="F148" s="10">
        <v>287.8</v>
      </c>
      <c r="G148" s="10">
        <v>299.60000000000002</v>
      </c>
      <c r="H148" s="10">
        <v>271.97896900000001</v>
      </c>
      <c r="I148" s="187">
        <v>313.58</v>
      </c>
      <c r="J148" s="10">
        <v>209.732</v>
      </c>
      <c r="K148" s="187">
        <v>265.83999999999997</v>
      </c>
      <c r="L148" s="188">
        <v>232.6</v>
      </c>
      <c r="M148" s="188">
        <v>262.7</v>
      </c>
    </row>
    <row r="149" spans="1:13">
      <c r="A149" s="190" t="s">
        <v>784</v>
      </c>
      <c r="B149" s="187">
        <v>287.89999999999998</v>
      </c>
      <c r="C149" s="10">
        <v>256.3</v>
      </c>
      <c r="D149" s="10">
        <v>345</v>
      </c>
      <c r="E149" s="10">
        <v>254.1</v>
      </c>
      <c r="F149" s="10">
        <v>283.89999999999998</v>
      </c>
      <c r="G149" s="10">
        <v>319.5</v>
      </c>
      <c r="H149" s="10">
        <v>282.43304999999998</v>
      </c>
      <c r="I149" s="187">
        <v>291.24</v>
      </c>
      <c r="J149" s="10">
        <v>234.14099999999999</v>
      </c>
      <c r="K149" s="187">
        <v>281.03500000000003</v>
      </c>
      <c r="L149" s="188">
        <v>228.8</v>
      </c>
      <c r="M149" s="188">
        <v>269.89999999999998</v>
      </c>
    </row>
    <row r="150" spans="1:13">
      <c r="A150" s="190" t="s">
        <v>785</v>
      </c>
      <c r="B150" s="187">
        <v>288.2</v>
      </c>
      <c r="C150" s="10">
        <v>266.10000000000002</v>
      </c>
      <c r="D150" s="10">
        <v>360.3</v>
      </c>
      <c r="E150" s="10">
        <v>232.8</v>
      </c>
      <c r="F150" s="10">
        <v>279.10000000000002</v>
      </c>
      <c r="G150" s="10">
        <v>327.60000000000002</v>
      </c>
      <c r="H150" s="10">
        <v>253.95309900000001</v>
      </c>
      <c r="I150" s="187">
        <v>296.06</v>
      </c>
      <c r="J150" s="10">
        <v>258.24099999999999</v>
      </c>
      <c r="K150" s="187">
        <v>305.24299999999999</v>
      </c>
      <c r="L150" s="188">
        <v>255.6</v>
      </c>
      <c r="M150" s="188">
        <v>287.10000000000002</v>
      </c>
    </row>
    <row r="151" spans="1:13">
      <c r="A151" s="190" t="s">
        <v>786</v>
      </c>
      <c r="B151" s="187">
        <v>269</v>
      </c>
      <c r="C151" s="10">
        <v>260.10000000000002</v>
      </c>
      <c r="D151" s="10">
        <v>357.7</v>
      </c>
      <c r="E151" s="10">
        <v>242</v>
      </c>
      <c r="F151" s="10">
        <v>273.89999999999998</v>
      </c>
      <c r="G151" s="10">
        <v>315.5</v>
      </c>
      <c r="H151" s="10">
        <v>244.45034200000001</v>
      </c>
      <c r="I151" s="187">
        <v>368.89</v>
      </c>
      <c r="J151" s="10">
        <v>248.24600000000001</v>
      </c>
      <c r="K151" s="187">
        <v>318.63099999999997</v>
      </c>
      <c r="L151" s="188">
        <v>275.5</v>
      </c>
      <c r="M151" s="188">
        <v>276.3</v>
      </c>
    </row>
    <row r="152" spans="1:13">
      <c r="A152" s="190" t="s">
        <v>787</v>
      </c>
      <c r="B152" s="187">
        <v>297.2</v>
      </c>
      <c r="C152" s="10">
        <v>259.89999999999998</v>
      </c>
      <c r="D152" s="10">
        <v>348.4</v>
      </c>
      <c r="E152" s="10">
        <v>250.9</v>
      </c>
      <c r="F152" s="10">
        <v>275.60000000000002</v>
      </c>
      <c r="G152" s="10">
        <v>307.3</v>
      </c>
      <c r="H152" s="10">
        <v>305.56132200000002</v>
      </c>
      <c r="I152" s="187">
        <v>391.95</v>
      </c>
      <c r="J152" s="10">
        <v>252.67</v>
      </c>
      <c r="K152" s="187">
        <v>326.947</v>
      </c>
      <c r="L152" s="188">
        <v>271.8</v>
      </c>
      <c r="M152" s="188">
        <v>271</v>
      </c>
    </row>
    <row r="153" spans="1:13">
      <c r="A153" s="190" t="s">
        <v>788</v>
      </c>
      <c r="B153" s="187">
        <v>342</v>
      </c>
      <c r="C153" s="10">
        <v>246.7</v>
      </c>
      <c r="D153" s="10">
        <v>326.10000000000002</v>
      </c>
      <c r="E153" s="10">
        <v>268.89999999999998</v>
      </c>
      <c r="F153" s="10">
        <v>251.1</v>
      </c>
      <c r="G153" s="10">
        <v>298</v>
      </c>
      <c r="H153" s="10">
        <v>315.25690800000001</v>
      </c>
      <c r="I153" s="187">
        <v>400.45</v>
      </c>
      <c r="J153" s="10">
        <v>280.04000000000002</v>
      </c>
      <c r="K153" s="187">
        <v>319.66300000000001</v>
      </c>
      <c r="L153" s="188">
        <v>283.8</v>
      </c>
      <c r="M153" s="188">
        <v>293.8</v>
      </c>
    </row>
    <row r="154" spans="1:13">
      <c r="A154" s="191">
        <v>369</v>
      </c>
      <c r="B154" s="187">
        <v>350.3</v>
      </c>
      <c r="C154" s="10">
        <v>251.9</v>
      </c>
      <c r="D154" s="10">
        <v>318.8</v>
      </c>
      <c r="E154" s="10">
        <v>248.2</v>
      </c>
      <c r="F154" s="10">
        <v>251.5</v>
      </c>
      <c r="G154" s="10">
        <v>303.3</v>
      </c>
      <c r="H154" s="10">
        <v>303.16726</v>
      </c>
      <c r="I154" s="187">
        <v>416.73</v>
      </c>
      <c r="J154" s="10">
        <v>271.12599999999998</v>
      </c>
      <c r="K154" s="187">
        <v>278.94400000000002</v>
      </c>
      <c r="L154" s="188">
        <v>319.7</v>
      </c>
      <c r="M154" s="188">
        <v>304.60000000000002</v>
      </c>
    </row>
    <row r="155" spans="1:13">
      <c r="A155" s="191">
        <v>400</v>
      </c>
      <c r="B155" s="187">
        <v>347.7</v>
      </c>
      <c r="C155" s="10">
        <v>271.5</v>
      </c>
      <c r="D155" s="10">
        <v>278</v>
      </c>
      <c r="E155" s="10">
        <v>252.5</v>
      </c>
      <c r="F155" s="10">
        <v>287.39999999999998</v>
      </c>
      <c r="G155" s="10">
        <v>268.5</v>
      </c>
      <c r="H155" s="10">
        <v>297.46775600000001</v>
      </c>
      <c r="I155" s="187">
        <v>391.46</v>
      </c>
      <c r="J155" s="10">
        <v>232.82900000000001</v>
      </c>
      <c r="K155" s="187">
        <v>285.30799999999999</v>
      </c>
      <c r="L155" s="188">
        <v>337.4</v>
      </c>
      <c r="M155" s="188">
        <v>293.10000000000002</v>
      </c>
    </row>
    <row r="156" spans="1:13">
      <c r="A156" s="191">
        <v>428</v>
      </c>
      <c r="B156" s="187">
        <v>360.4</v>
      </c>
      <c r="C156" s="10">
        <v>265.89999999999998</v>
      </c>
      <c r="D156" s="10">
        <v>279.2</v>
      </c>
      <c r="E156" s="10">
        <v>276.8</v>
      </c>
      <c r="F156" s="10">
        <v>287.7</v>
      </c>
      <c r="G156" s="10">
        <v>296.89999999999998</v>
      </c>
      <c r="H156" s="10">
        <v>295.73405100000002</v>
      </c>
      <c r="I156" s="187">
        <v>340.98</v>
      </c>
      <c r="J156" s="10">
        <v>247.38300000000001</v>
      </c>
      <c r="K156" s="187">
        <v>302.99099999999999</v>
      </c>
      <c r="L156" s="188">
        <v>350.4</v>
      </c>
      <c r="M156" s="188">
        <v>288.5</v>
      </c>
    </row>
    <row r="157" spans="1:13">
      <c r="A157" s="191">
        <v>459</v>
      </c>
      <c r="B157" s="187">
        <v>340.3</v>
      </c>
      <c r="C157" s="10">
        <v>262.10000000000002</v>
      </c>
      <c r="D157" s="10">
        <v>302.60000000000002</v>
      </c>
      <c r="E157" s="10">
        <v>274.39999999999998</v>
      </c>
      <c r="F157" s="10">
        <v>306.89999999999998</v>
      </c>
      <c r="G157" s="10">
        <v>299.10000000000002</v>
      </c>
      <c r="H157" s="10">
        <v>269.02644199999997</v>
      </c>
      <c r="I157" s="187">
        <v>317.29000000000002</v>
      </c>
      <c r="J157" s="10">
        <v>267.90800000000002</v>
      </c>
      <c r="K157" s="187">
        <v>331.69</v>
      </c>
      <c r="L157" s="188">
        <v>340.8</v>
      </c>
      <c r="M157" s="188">
        <v>290.89999999999998</v>
      </c>
    </row>
    <row r="158" spans="1:13">
      <c r="A158" s="191">
        <v>489</v>
      </c>
      <c r="B158" s="187">
        <v>315</v>
      </c>
      <c r="C158" s="10">
        <v>279.60000000000002</v>
      </c>
      <c r="D158" s="10">
        <v>308</v>
      </c>
      <c r="E158" s="10">
        <v>263.7</v>
      </c>
      <c r="F158" s="10">
        <v>286.10000000000002</v>
      </c>
      <c r="G158" s="10">
        <v>302.89999999999998</v>
      </c>
      <c r="H158" s="10">
        <v>277.61965300000003</v>
      </c>
      <c r="I158" s="187">
        <v>320.43</v>
      </c>
      <c r="J158" s="10">
        <v>272.995</v>
      </c>
      <c r="K158" s="187">
        <v>347.72500000000002</v>
      </c>
      <c r="L158" s="188">
        <v>347</v>
      </c>
      <c r="M158" s="188">
        <v>270.39999999999998</v>
      </c>
    </row>
    <row r="159" spans="1:13">
      <c r="A159" s="191">
        <v>520</v>
      </c>
      <c r="B159" s="187">
        <v>311.39999999999998</v>
      </c>
      <c r="C159" s="10">
        <v>315.10000000000002</v>
      </c>
      <c r="D159" s="10">
        <v>305.7</v>
      </c>
      <c r="E159" s="10">
        <v>240.8</v>
      </c>
      <c r="F159" s="10">
        <v>250.7</v>
      </c>
      <c r="G159" s="10">
        <v>298.39999999999998</v>
      </c>
      <c r="H159" s="10">
        <v>305.62711300000001</v>
      </c>
      <c r="I159" s="187">
        <v>316.23</v>
      </c>
      <c r="J159" s="10">
        <v>251.98099999999999</v>
      </c>
      <c r="K159" s="187">
        <v>345.55099999999999</v>
      </c>
      <c r="L159" s="188">
        <v>324.60000000000002</v>
      </c>
      <c r="M159" s="188">
        <v>278.8</v>
      </c>
    </row>
    <row r="160" spans="1:13">
      <c r="A160" s="191">
        <v>550</v>
      </c>
      <c r="B160" s="187">
        <v>330.7</v>
      </c>
      <c r="C160" s="10">
        <v>312.10000000000002</v>
      </c>
      <c r="D160" s="10">
        <v>307.3</v>
      </c>
      <c r="E160" s="10">
        <v>238</v>
      </c>
      <c r="F160" s="10">
        <v>220.5</v>
      </c>
      <c r="G160" s="10">
        <v>309.7</v>
      </c>
      <c r="H160" s="10">
        <v>297.11512299999998</v>
      </c>
      <c r="I160" s="187">
        <v>310.55</v>
      </c>
      <c r="J160" s="10">
        <v>262.166</v>
      </c>
      <c r="K160" s="187">
        <v>310.74799999999999</v>
      </c>
      <c r="L160" s="188">
        <v>313</v>
      </c>
      <c r="M160" s="188">
        <v>288.89999999999998</v>
      </c>
    </row>
    <row r="161" spans="1:13">
      <c r="A161" s="191">
        <v>581</v>
      </c>
      <c r="B161" s="187">
        <v>321.7</v>
      </c>
      <c r="C161" s="10">
        <v>307.5</v>
      </c>
      <c r="D161" s="10">
        <v>312.39999999999998</v>
      </c>
      <c r="E161" s="10">
        <v>209.9</v>
      </c>
      <c r="F161" s="10">
        <v>236.7</v>
      </c>
      <c r="G161" s="10">
        <v>318.89999999999998</v>
      </c>
      <c r="H161" s="10">
        <v>268.68643400000002</v>
      </c>
      <c r="I161" s="187">
        <v>321.01</v>
      </c>
      <c r="J161" s="10">
        <v>273.20499999999998</v>
      </c>
      <c r="K161" s="187">
        <v>260.38900000000001</v>
      </c>
      <c r="L161" s="188">
        <v>315.8</v>
      </c>
      <c r="M161" s="188">
        <v>271.89999999999998</v>
      </c>
    </row>
    <row r="162" spans="1:13">
      <c r="A162" s="191">
        <v>612</v>
      </c>
      <c r="B162" s="187">
        <v>310.10000000000002</v>
      </c>
      <c r="C162" s="10">
        <v>296</v>
      </c>
      <c r="D162" s="10">
        <v>295</v>
      </c>
      <c r="E162" s="10">
        <v>209.7</v>
      </c>
      <c r="F162" s="10">
        <v>288.60000000000002</v>
      </c>
      <c r="G162" s="10">
        <v>323.5</v>
      </c>
      <c r="H162" s="10">
        <v>267.04286300000001</v>
      </c>
      <c r="I162" s="187">
        <v>310.95999999999998</v>
      </c>
      <c r="J162" s="10">
        <v>243.94300000000001</v>
      </c>
      <c r="K162" s="187">
        <v>256.13499999999999</v>
      </c>
      <c r="L162" s="188">
        <v>283.2</v>
      </c>
      <c r="M162" s="188">
        <v>258.8</v>
      </c>
    </row>
    <row r="163" spans="1:13">
      <c r="A163" s="191">
        <v>642</v>
      </c>
      <c r="B163" s="187">
        <v>294.8</v>
      </c>
      <c r="C163" s="10">
        <v>268.5</v>
      </c>
      <c r="D163" s="10">
        <v>308.7</v>
      </c>
      <c r="E163" s="10">
        <v>243.5</v>
      </c>
      <c r="F163" s="10">
        <v>270.7</v>
      </c>
      <c r="G163" s="10">
        <v>315.10000000000002</v>
      </c>
      <c r="H163" s="10">
        <v>264.936893</v>
      </c>
      <c r="I163" s="187">
        <v>294.85000000000002</v>
      </c>
      <c r="J163" s="10">
        <v>254.733</v>
      </c>
      <c r="K163" s="187">
        <v>284.262</v>
      </c>
      <c r="L163" s="188">
        <v>276.60000000000002</v>
      </c>
      <c r="M163" s="188">
        <v>232.1</v>
      </c>
    </row>
    <row r="164" spans="1:13">
      <c r="A164" s="191">
        <v>673</v>
      </c>
      <c r="B164" s="187">
        <v>299.60000000000002</v>
      </c>
      <c r="C164" s="10">
        <v>255.3</v>
      </c>
      <c r="D164" s="10">
        <v>376.5</v>
      </c>
      <c r="E164" s="10">
        <v>254.3</v>
      </c>
      <c r="F164" s="10">
        <v>277.3</v>
      </c>
      <c r="G164" s="10">
        <v>314.2</v>
      </c>
      <c r="H164" s="10">
        <v>252.41626299999999</v>
      </c>
      <c r="I164" s="187">
        <v>301.14999999999998</v>
      </c>
      <c r="J164" s="10">
        <v>271.26100000000002</v>
      </c>
      <c r="K164" s="187">
        <v>251.691</v>
      </c>
      <c r="L164" s="188">
        <v>270.39999999999998</v>
      </c>
      <c r="M164" s="188">
        <v>236</v>
      </c>
    </row>
    <row r="165" spans="1:13">
      <c r="A165" s="191">
        <v>703</v>
      </c>
      <c r="B165" s="187">
        <v>273.60000000000002</v>
      </c>
      <c r="C165" s="10">
        <v>259.10000000000002</v>
      </c>
      <c r="D165" s="10">
        <v>362.6</v>
      </c>
      <c r="E165" s="10">
        <v>257.3</v>
      </c>
      <c r="F165" s="10">
        <v>246.4</v>
      </c>
      <c r="G165" s="10">
        <v>291</v>
      </c>
      <c r="H165" s="10">
        <v>250.603115</v>
      </c>
      <c r="I165" s="187">
        <v>305.83999999999997</v>
      </c>
      <c r="J165" s="10">
        <v>283.35700000000003</v>
      </c>
      <c r="K165" s="187">
        <v>254.50899999999999</v>
      </c>
      <c r="L165" s="188">
        <v>276.60000000000002</v>
      </c>
      <c r="M165" s="188">
        <v>237.1</v>
      </c>
    </row>
    <row r="166" spans="1:13">
      <c r="A166" s="190" t="s">
        <v>789</v>
      </c>
      <c r="B166" s="187">
        <v>280.60000000000002</v>
      </c>
      <c r="C166" s="10">
        <v>265.7</v>
      </c>
      <c r="D166" s="10">
        <v>336.8</v>
      </c>
      <c r="E166" s="10">
        <v>248.6</v>
      </c>
      <c r="F166" s="10">
        <v>264</v>
      </c>
      <c r="G166" s="10">
        <v>267.39999999999998</v>
      </c>
      <c r="H166" s="10">
        <v>259.140736</v>
      </c>
      <c r="I166" s="187">
        <v>313.52</v>
      </c>
      <c r="J166" s="10">
        <v>265.59899999999999</v>
      </c>
      <c r="K166" s="187">
        <v>278.98599999999999</v>
      </c>
      <c r="L166" s="188">
        <v>259.10000000000002</v>
      </c>
      <c r="M166" s="188">
        <v>236.3</v>
      </c>
    </row>
    <row r="167" spans="1:13">
      <c r="A167" s="190" t="s">
        <v>790</v>
      </c>
      <c r="B167" s="187">
        <v>292.3</v>
      </c>
      <c r="C167" s="10">
        <v>278.10000000000002</v>
      </c>
      <c r="D167" s="10">
        <v>325</v>
      </c>
      <c r="E167" s="10">
        <v>243.3</v>
      </c>
      <c r="F167" s="10">
        <v>250.7</v>
      </c>
      <c r="G167" s="10">
        <v>264.2</v>
      </c>
      <c r="H167" s="10">
        <v>243.437634</v>
      </c>
      <c r="I167" s="187">
        <v>295.92</v>
      </c>
      <c r="J167" s="10">
        <v>241.04900000000001</v>
      </c>
      <c r="K167" s="187">
        <v>290.786</v>
      </c>
      <c r="L167" s="188">
        <v>257.10000000000002</v>
      </c>
      <c r="M167" s="188">
        <v>259</v>
      </c>
    </row>
    <row r="168" spans="1:13">
      <c r="A168" s="190" t="s">
        <v>791</v>
      </c>
      <c r="B168" s="187">
        <v>293.39999999999998</v>
      </c>
      <c r="C168" s="10">
        <v>277.2</v>
      </c>
      <c r="D168" s="10">
        <v>299.5</v>
      </c>
      <c r="E168" s="10">
        <v>220.8</v>
      </c>
      <c r="F168" s="10">
        <v>257.7</v>
      </c>
      <c r="G168" s="10">
        <v>284.3</v>
      </c>
      <c r="H168" s="10">
        <v>238.42848699999999</v>
      </c>
      <c r="I168" s="187">
        <v>283.14999999999998</v>
      </c>
      <c r="J168" s="10">
        <v>234.24</v>
      </c>
      <c r="K168" s="187">
        <v>246.66399999999999</v>
      </c>
      <c r="L168" s="188">
        <v>286.2</v>
      </c>
      <c r="M168" s="188">
        <v>255.9</v>
      </c>
    </row>
    <row r="169" spans="1:13">
      <c r="A169" s="190" t="s">
        <v>792</v>
      </c>
      <c r="B169" s="187">
        <v>300.5</v>
      </c>
      <c r="C169" s="10">
        <v>274.10000000000002</v>
      </c>
      <c r="D169" s="10">
        <v>282.60000000000002</v>
      </c>
      <c r="E169" s="10">
        <v>220.9</v>
      </c>
      <c r="F169" s="10">
        <v>290.10000000000002</v>
      </c>
      <c r="G169" s="10">
        <v>291.10000000000002</v>
      </c>
      <c r="H169" s="10">
        <v>250.59620899999999</v>
      </c>
      <c r="I169" s="187">
        <v>290.76</v>
      </c>
      <c r="J169" s="10">
        <v>233.04300000000001</v>
      </c>
      <c r="K169" s="187">
        <v>252.47499999999999</v>
      </c>
      <c r="L169" s="188">
        <v>263.60000000000002</v>
      </c>
      <c r="M169" s="188">
        <v>277.39999999999998</v>
      </c>
    </row>
    <row r="170" spans="1:13">
      <c r="A170" s="190" t="s">
        <v>793</v>
      </c>
      <c r="B170" s="187">
        <v>312.89999999999998</v>
      </c>
      <c r="C170" s="10">
        <v>258.39999999999998</v>
      </c>
      <c r="D170" s="10">
        <v>291.8</v>
      </c>
      <c r="E170" s="10">
        <v>214</v>
      </c>
      <c r="F170" s="10">
        <v>274.60000000000002</v>
      </c>
      <c r="G170" s="10">
        <v>287.2</v>
      </c>
      <c r="H170" s="10">
        <v>251.76029199999999</v>
      </c>
      <c r="I170" s="187">
        <v>311.23</v>
      </c>
      <c r="J170" s="10">
        <v>241.15</v>
      </c>
      <c r="K170" s="187">
        <v>272.24</v>
      </c>
      <c r="L170" s="188">
        <v>275.5</v>
      </c>
      <c r="M170" s="188">
        <v>264.89999999999998</v>
      </c>
    </row>
    <row r="171" spans="1:13">
      <c r="A171" s="190" t="s">
        <v>794</v>
      </c>
      <c r="B171" s="187">
        <v>305.10000000000002</v>
      </c>
      <c r="C171" s="10">
        <v>243.6</v>
      </c>
      <c r="D171" s="10">
        <v>310.8</v>
      </c>
      <c r="E171" s="10">
        <v>224.1</v>
      </c>
      <c r="F171" s="10">
        <v>271.10000000000002</v>
      </c>
      <c r="G171" s="10">
        <v>279.3</v>
      </c>
      <c r="H171" s="10">
        <v>235.83805000000001</v>
      </c>
      <c r="I171" s="187">
        <v>346.64</v>
      </c>
      <c r="J171" s="10">
        <v>297.17200000000003</v>
      </c>
      <c r="K171" s="187">
        <v>254.096</v>
      </c>
      <c r="L171" s="188">
        <v>275.8</v>
      </c>
      <c r="M171" s="188">
        <v>242.8</v>
      </c>
    </row>
    <row r="172" spans="1:13">
      <c r="A172" s="190" t="s">
        <v>795</v>
      </c>
      <c r="B172" s="187">
        <v>285.5</v>
      </c>
      <c r="C172" s="10">
        <v>253.7</v>
      </c>
      <c r="D172" s="10">
        <v>318.10000000000002</v>
      </c>
      <c r="E172" s="10">
        <v>239.9</v>
      </c>
      <c r="F172" s="10">
        <v>278</v>
      </c>
      <c r="G172" s="10">
        <v>302.60000000000002</v>
      </c>
      <c r="H172" s="10">
        <v>233.32084399999999</v>
      </c>
      <c r="I172" s="187">
        <v>348.23</v>
      </c>
      <c r="J172" s="10">
        <v>261.30099999999999</v>
      </c>
      <c r="K172" s="187">
        <v>275.25700000000001</v>
      </c>
      <c r="L172" s="188">
        <v>278.3</v>
      </c>
      <c r="M172" s="188">
        <v>240.4</v>
      </c>
    </row>
    <row r="173" spans="1:13">
      <c r="A173" s="190" t="s">
        <v>796</v>
      </c>
      <c r="B173" s="187">
        <v>292.10000000000002</v>
      </c>
      <c r="C173" s="10">
        <v>260.8</v>
      </c>
      <c r="D173" s="10">
        <v>326.39999999999998</v>
      </c>
      <c r="E173" s="10">
        <v>247.8</v>
      </c>
      <c r="F173" s="10">
        <v>249.7</v>
      </c>
      <c r="G173" s="10">
        <v>275</v>
      </c>
      <c r="H173" s="10">
        <v>245.525237</v>
      </c>
      <c r="I173" s="187">
        <v>335.34</v>
      </c>
      <c r="J173" s="10">
        <v>235.34100000000001</v>
      </c>
      <c r="K173" s="187">
        <v>299.14600000000002</v>
      </c>
      <c r="L173" s="188">
        <v>271.89999999999998</v>
      </c>
      <c r="M173" s="188">
        <v>257.60000000000002</v>
      </c>
    </row>
    <row r="174" spans="1:13">
      <c r="A174" s="190" t="s">
        <v>797</v>
      </c>
      <c r="B174" s="187">
        <v>281.39999999999998</v>
      </c>
      <c r="C174" s="10">
        <v>262.3</v>
      </c>
      <c r="D174" s="10">
        <v>343.3</v>
      </c>
      <c r="E174" s="10">
        <v>256.60000000000002</v>
      </c>
      <c r="F174" s="10">
        <v>242.9</v>
      </c>
      <c r="G174" s="10">
        <v>258.7</v>
      </c>
      <c r="H174" s="10">
        <v>268.89284800000001</v>
      </c>
      <c r="I174" s="187">
        <v>293.41000000000003</v>
      </c>
      <c r="J174" s="10">
        <v>239.85300000000001</v>
      </c>
      <c r="K174" s="187">
        <v>283.63799999999998</v>
      </c>
      <c r="L174" s="188">
        <v>244.6</v>
      </c>
      <c r="M174" s="188">
        <v>276.3</v>
      </c>
    </row>
    <row r="175" spans="1:13">
      <c r="A175" s="190" t="s">
        <v>798</v>
      </c>
      <c r="B175" s="187">
        <v>280.2</v>
      </c>
      <c r="C175" s="10">
        <v>266.3</v>
      </c>
      <c r="D175" s="10">
        <v>349.1</v>
      </c>
      <c r="E175" s="10">
        <v>251.1</v>
      </c>
      <c r="F175" s="10">
        <v>239.8</v>
      </c>
      <c r="G175" s="10">
        <v>282.39999999999998</v>
      </c>
      <c r="H175" s="10">
        <v>293.388756</v>
      </c>
      <c r="I175" s="187">
        <v>274.05</v>
      </c>
      <c r="J175" s="10">
        <v>229.88800000000001</v>
      </c>
      <c r="K175" s="187">
        <v>249.62</v>
      </c>
      <c r="L175" s="188">
        <v>263.8</v>
      </c>
      <c r="M175" s="188">
        <v>257.5</v>
      </c>
    </row>
    <row r="176" spans="1:13">
      <c r="A176" s="190" t="s">
        <v>799</v>
      </c>
      <c r="B176" s="187">
        <v>268</v>
      </c>
      <c r="C176" s="10">
        <v>267.89999999999998</v>
      </c>
      <c r="D176" s="10">
        <v>350.1</v>
      </c>
      <c r="E176" s="10">
        <v>252.9</v>
      </c>
      <c r="F176" s="10">
        <v>257.3</v>
      </c>
      <c r="G176" s="10">
        <v>287.39999999999998</v>
      </c>
      <c r="H176" s="10">
        <v>278.82279399999999</v>
      </c>
      <c r="I176" s="187">
        <v>265.10000000000002</v>
      </c>
      <c r="J176" s="10">
        <v>240.62</v>
      </c>
      <c r="K176" s="187">
        <v>245.39400000000001</v>
      </c>
      <c r="L176" s="188">
        <v>266.89999999999998</v>
      </c>
      <c r="M176" s="188">
        <v>253.8</v>
      </c>
    </row>
    <row r="177" spans="1:13">
      <c r="A177" s="190" t="s">
        <v>800</v>
      </c>
      <c r="B177" s="187">
        <v>266.7</v>
      </c>
      <c r="C177" s="10">
        <v>257.60000000000002</v>
      </c>
      <c r="D177" s="10">
        <v>342.4</v>
      </c>
      <c r="E177" s="10">
        <v>247.1</v>
      </c>
      <c r="F177" s="10">
        <v>288.89999999999998</v>
      </c>
      <c r="G177" s="10">
        <v>292.5</v>
      </c>
      <c r="H177" s="10">
        <v>262.41684400000003</v>
      </c>
      <c r="I177" s="187">
        <v>266.95999999999998</v>
      </c>
      <c r="J177" s="10">
        <v>233.298</v>
      </c>
      <c r="K177" s="187">
        <v>243.369</v>
      </c>
      <c r="L177" s="188">
        <v>246.7</v>
      </c>
      <c r="M177" s="188">
        <v>270.3</v>
      </c>
    </row>
    <row r="178" spans="1:13">
      <c r="A178" s="190" t="s">
        <v>801</v>
      </c>
      <c r="B178" s="187">
        <v>274</v>
      </c>
      <c r="C178" s="10">
        <v>238.1</v>
      </c>
      <c r="D178" s="10">
        <v>377.4</v>
      </c>
      <c r="E178" s="10">
        <v>276</v>
      </c>
      <c r="F178" s="10">
        <v>280.60000000000002</v>
      </c>
      <c r="G178" s="10">
        <v>280.10000000000002</v>
      </c>
      <c r="H178" s="10">
        <v>220.177772</v>
      </c>
      <c r="I178" s="187">
        <v>281.54000000000002</v>
      </c>
      <c r="J178" s="10">
        <v>249.56100000000001</v>
      </c>
      <c r="K178" s="187">
        <v>226.43</v>
      </c>
      <c r="L178" s="188">
        <v>249.7</v>
      </c>
      <c r="M178" s="188">
        <v>257.2</v>
      </c>
    </row>
    <row r="179" spans="1:13">
      <c r="A179" s="190" t="s">
        <v>802</v>
      </c>
      <c r="B179" s="187">
        <v>285.89999999999998</v>
      </c>
      <c r="C179" s="10">
        <v>248</v>
      </c>
      <c r="D179" s="10">
        <v>379.5</v>
      </c>
      <c r="E179" s="10">
        <v>273.5</v>
      </c>
      <c r="F179" s="10">
        <v>272</v>
      </c>
      <c r="G179" s="10">
        <v>239.7</v>
      </c>
      <c r="H179" s="10">
        <v>213.70374799999999</v>
      </c>
      <c r="I179" s="187">
        <v>273.24</v>
      </c>
      <c r="J179" s="10">
        <v>251.166</v>
      </c>
      <c r="K179" s="187">
        <v>237.72200000000001</v>
      </c>
      <c r="L179" s="188">
        <v>253.8</v>
      </c>
      <c r="M179" s="188">
        <v>221.6</v>
      </c>
    </row>
    <row r="180" spans="1:13">
      <c r="A180" s="190" t="s">
        <v>803</v>
      </c>
      <c r="B180" s="187">
        <v>286.10000000000002</v>
      </c>
      <c r="C180" s="10">
        <v>222.5</v>
      </c>
      <c r="D180" s="10">
        <v>368.8</v>
      </c>
      <c r="E180" s="10">
        <v>268.3</v>
      </c>
      <c r="F180" s="10">
        <v>253.4</v>
      </c>
      <c r="G180" s="10">
        <v>244.4</v>
      </c>
      <c r="H180" s="10">
        <v>248.41097400000001</v>
      </c>
      <c r="I180" s="187">
        <v>271.02</v>
      </c>
      <c r="J180" s="10">
        <v>253.9</v>
      </c>
      <c r="K180" s="187">
        <v>234.09</v>
      </c>
      <c r="L180" s="188">
        <v>235.4</v>
      </c>
      <c r="M180" s="188">
        <v>235.9</v>
      </c>
    </row>
    <row r="181" spans="1:13">
      <c r="A181" s="190" t="s">
        <v>804</v>
      </c>
      <c r="B181" s="187">
        <v>296.3</v>
      </c>
      <c r="C181" s="10">
        <v>222.9</v>
      </c>
      <c r="D181" s="10">
        <v>348.5</v>
      </c>
      <c r="E181" s="10">
        <v>242.9</v>
      </c>
      <c r="F181" s="10">
        <v>234.5</v>
      </c>
      <c r="G181" s="10">
        <v>247.1</v>
      </c>
      <c r="H181" s="10">
        <v>250.33419699999999</v>
      </c>
      <c r="I181" s="187">
        <v>305.60000000000002</v>
      </c>
      <c r="J181" s="10">
        <v>233.53700000000001</v>
      </c>
      <c r="K181" s="187">
        <v>230.262</v>
      </c>
      <c r="L181" s="188">
        <v>217.3</v>
      </c>
      <c r="M181" s="188">
        <v>251.8</v>
      </c>
    </row>
    <row r="182" spans="1:13">
      <c r="A182" s="190" t="s">
        <v>805</v>
      </c>
      <c r="B182" s="187">
        <v>292.10000000000002</v>
      </c>
      <c r="C182" s="10">
        <v>230.5</v>
      </c>
      <c r="D182" s="10">
        <v>325.5</v>
      </c>
      <c r="E182" s="10">
        <v>220.3</v>
      </c>
      <c r="F182" s="10">
        <v>251.5</v>
      </c>
      <c r="G182" s="10">
        <v>259.39999999999998</v>
      </c>
      <c r="H182" s="10">
        <v>225.937197</v>
      </c>
      <c r="I182" s="187">
        <v>298.06</v>
      </c>
      <c r="J182" s="10">
        <v>229.16399999999999</v>
      </c>
      <c r="K182" s="187">
        <v>227.22399999999999</v>
      </c>
      <c r="L182" s="188">
        <v>219.9</v>
      </c>
      <c r="M182" s="188">
        <v>256.39999999999998</v>
      </c>
    </row>
    <row r="183" spans="1:13">
      <c r="A183" s="190" t="s">
        <v>806</v>
      </c>
      <c r="B183" s="187">
        <v>296</v>
      </c>
      <c r="C183" s="10">
        <v>219.1</v>
      </c>
      <c r="D183" s="10">
        <v>300.10000000000002</v>
      </c>
      <c r="E183" s="10">
        <v>229.2</v>
      </c>
      <c r="F183" s="10">
        <v>258.8</v>
      </c>
      <c r="G183" s="10">
        <v>272.7</v>
      </c>
      <c r="H183" s="10">
        <v>220.06930700000001</v>
      </c>
      <c r="I183" s="187">
        <v>292.07</v>
      </c>
      <c r="J183" s="10">
        <v>219.13</v>
      </c>
      <c r="K183" s="187">
        <v>254.85300000000001</v>
      </c>
      <c r="L183" s="188">
        <v>226</v>
      </c>
      <c r="M183" s="188">
        <v>274.7</v>
      </c>
    </row>
    <row r="184" spans="1:13">
      <c r="A184" s="190" t="s">
        <v>807</v>
      </c>
      <c r="B184" s="187">
        <v>275.2</v>
      </c>
      <c r="C184" s="10">
        <v>235.5</v>
      </c>
      <c r="D184" s="10">
        <v>308.3</v>
      </c>
      <c r="E184" s="10">
        <v>228.4</v>
      </c>
      <c r="F184" s="10">
        <v>247.4</v>
      </c>
      <c r="G184" s="10">
        <v>271.5</v>
      </c>
      <c r="H184" s="10">
        <v>218.46678199999999</v>
      </c>
      <c r="I184" s="187">
        <v>304.01</v>
      </c>
      <c r="J184" s="10">
        <v>230</v>
      </c>
      <c r="K184" s="187">
        <v>275.85199999999998</v>
      </c>
      <c r="L184" s="188">
        <v>235.7</v>
      </c>
      <c r="M184" s="188">
        <v>306.10000000000002</v>
      </c>
    </row>
    <row r="185" spans="1:13">
      <c r="C185">
        <v>234.7</v>
      </c>
      <c r="G185">
        <v>264.60000000000002</v>
      </c>
      <c r="K185" s="179">
        <v>276.26499999999999</v>
      </c>
    </row>
  </sheetData>
  <pageMargins left="0.7" right="0.7" top="0.75" bottom="0.75" header="0.3" footer="0.3"/>
  <customProperties>
    <customPr name="GUID" r:id="rId1"/>
  </customPropertie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F530-E9BA-4EB0-B808-10754A3B22B4}">
  <sheetPr>
    <tabColor rgb="FF00B050"/>
  </sheetPr>
  <dimension ref="B2:AE32"/>
  <sheetViews>
    <sheetView zoomScale="90" zoomScaleNormal="90" workbookViewId="0">
      <selection activeCell="F6" sqref="F6"/>
    </sheetView>
  </sheetViews>
  <sheetFormatPr defaultColWidth="8.5703125" defaultRowHeight="14.45"/>
  <cols>
    <col min="1" max="1" width="3.42578125" customWidth="1"/>
    <col min="2" max="2" width="28.42578125" customWidth="1"/>
    <col min="6" max="6" width="14.42578125" customWidth="1"/>
    <col min="9" max="9" width="14.5703125" customWidth="1"/>
    <col min="10" max="10" width="13.5703125" customWidth="1"/>
    <col min="12" max="12" width="8.42578125" bestFit="1" customWidth="1"/>
    <col min="14" max="14" width="9" customWidth="1"/>
    <col min="15" max="15" width="28.42578125" customWidth="1"/>
    <col min="16" max="16" width="19.42578125" customWidth="1"/>
    <col min="17" max="26" width="12.5703125" customWidth="1"/>
    <col min="27" max="27" width="11.42578125" customWidth="1"/>
  </cols>
  <sheetData>
    <row r="2" spans="2:31" ht="58.5" customHeight="1">
      <c r="B2" s="2"/>
      <c r="C2" s="3" t="s">
        <v>475</v>
      </c>
      <c r="D2" s="3" t="s">
        <v>476</v>
      </c>
      <c r="E2" s="3" t="s">
        <v>477</v>
      </c>
      <c r="F2" s="3" t="s">
        <v>478</v>
      </c>
      <c r="G2" s="3" t="s">
        <v>479</v>
      </c>
      <c r="H2" s="3" t="s">
        <v>531</v>
      </c>
      <c r="I2" s="3" t="s">
        <v>673</v>
      </c>
      <c r="J2" s="3" t="s">
        <v>492</v>
      </c>
      <c r="K2" s="3" t="s">
        <v>494</v>
      </c>
      <c r="L2" s="4" t="s">
        <v>675</v>
      </c>
      <c r="M2" s="4" t="s">
        <v>808</v>
      </c>
      <c r="AE2" s="5"/>
    </row>
    <row r="3" spans="2:31" ht="25.5" customHeight="1">
      <c r="B3" s="6" t="s">
        <v>676</v>
      </c>
      <c r="C3" s="92">
        <f>'Figure 13 and 14 data'!C3/'Figure 13 and 14 data'!$M$3</f>
        <v>0.2037111176797553</v>
      </c>
      <c r="D3" s="92">
        <f>'Figure 13 and 14 data'!D3/'Figure 13 and 14 data'!$M$3</f>
        <v>0.22865533617115394</v>
      </c>
      <c r="E3" s="92">
        <f>'Figure 13 and 14 data'!E3/'Figure 13 and 14 data'!$M$3</f>
        <v>0.21716727634494029</v>
      </c>
      <c r="F3" s="92">
        <f>'Figure 13 and 14 data'!F3/'Figure 13 and 14 data'!$M$3</f>
        <v>0.15590136557124132</v>
      </c>
      <c r="G3" s="92">
        <f>'Figure 13 and 14 data'!G3/'Figure 13 and 14 data'!$M$3</f>
        <v>0.19456490423290915</v>
      </c>
      <c r="H3" s="7"/>
      <c r="I3" s="7"/>
      <c r="J3" s="7"/>
      <c r="K3" s="7"/>
      <c r="L3" s="8"/>
      <c r="M3" s="9">
        <f>SUM(C3:G3)</f>
        <v>1</v>
      </c>
      <c r="AE3" s="10"/>
    </row>
    <row r="4" spans="2:31">
      <c r="B4" s="11" t="s">
        <v>461</v>
      </c>
      <c r="C4" s="7"/>
      <c r="D4" s="7"/>
      <c r="E4" s="7"/>
      <c r="F4" s="7"/>
      <c r="G4" s="12"/>
      <c r="H4" s="92">
        <f>'Figure 13 and 14 data'!H4/'Figure 13 and 14 data'!$M$4</f>
        <v>0.68339926340199153</v>
      </c>
      <c r="I4" s="92">
        <f>'Figure 13 and 14 data'!I4/'Figure 13 and 14 data'!$M$4</f>
        <v>7.3455190287818856E-2</v>
      </c>
      <c r="J4" s="92">
        <f>'Figure 13 and 14 data'!J4/'Figure 13 and 14 data'!$M$4</f>
        <v>0.17753376074205429</v>
      </c>
      <c r="K4" s="92">
        <f>'Figure 13 and 14 data'!K4/'Figure 13 and 14 data'!$M$4</f>
        <v>6.2383485654526442E-2</v>
      </c>
      <c r="L4" s="92">
        <f>'Figure 13 and 14 data'!L4/'Figure 13 and 14 data'!$M$4</f>
        <v>3.2282999136088752E-3</v>
      </c>
      <c r="M4" s="9">
        <f>SUM(H4:L4)</f>
        <v>1</v>
      </c>
      <c r="AE4" s="10"/>
    </row>
    <row r="5" spans="2:31">
      <c r="B5" s="13" t="s">
        <v>677</v>
      </c>
      <c r="C5" s="93">
        <f>'Figure 13 and 14 data'!C5/'Figure 13 and 14 data'!$M$5</f>
        <v>0.19352173194513303</v>
      </c>
      <c r="D5" s="93">
        <f>'Figure 13 and 14 data'!D5/'Figure 13 and 14 data'!$M$5</f>
        <v>0.23301933564700048</v>
      </c>
      <c r="E5" s="93">
        <f>'Figure 13 and 14 data'!E5/'Figure 13 and 14 data'!$M$5</f>
        <v>0.23301933564700048</v>
      </c>
      <c r="F5" s="93">
        <f>'Figure 13 and 14 data'!F5/'Figure 13 and 14 data'!$M$5</f>
        <v>0.14708312675590812</v>
      </c>
      <c r="G5" s="93">
        <f>'Figure 13 and 14 data'!G5/'Figure 13 and 14 data'!$M$5</f>
        <v>0.19335647000495784</v>
      </c>
      <c r="H5" s="14"/>
      <c r="I5" s="14"/>
      <c r="J5" s="14"/>
      <c r="K5" s="14"/>
      <c r="L5" s="15"/>
      <c r="M5" s="9">
        <f>SUM(C5:G5)</f>
        <v>0.99999999999999989</v>
      </c>
      <c r="AB5" s="16"/>
      <c r="AE5" s="10"/>
    </row>
    <row r="6" spans="2:31">
      <c r="B6" s="13" t="s">
        <v>809</v>
      </c>
      <c r="C6" s="93">
        <f>'Figure 13 and 14 data'!C6/'Figure 13 and 14 data'!$M$6</f>
        <v>0.2197822822822823</v>
      </c>
      <c r="D6" s="93">
        <f>'Figure 13 and 14 data'!D6/'Figure 13 and 14 data'!$M$6</f>
        <v>0.26463963963963966</v>
      </c>
      <c r="E6" s="93">
        <f>'Figure 13 and 14 data'!E6/'Figure 13 and 14 data'!$M$6</f>
        <v>0.12894144144144146</v>
      </c>
      <c r="F6" s="93">
        <f>'Figure 13 and 14 data'!F6/'Figure 13 and 14 data'!$M$6</f>
        <v>0.16704204204204207</v>
      </c>
      <c r="G6" s="93">
        <f>'Figure 13 and 14 data'!G6/'Figure 13 and 14 data'!$M$6</f>
        <v>0.2195945945945946</v>
      </c>
      <c r="H6" s="14"/>
      <c r="I6" s="14"/>
      <c r="J6" s="14"/>
      <c r="K6" s="14"/>
      <c r="L6" s="15"/>
      <c r="M6" s="9">
        <f>SUM(C6:G6)</f>
        <v>1</v>
      </c>
      <c r="AE6" s="10"/>
    </row>
    <row r="7" spans="2:31">
      <c r="B7" s="11" t="s">
        <v>810</v>
      </c>
      <c r="C7" s="7"/>
      <c r="D7" s="7"/>
      <c r="E7" s="7"/>
      <c r="F7" s="7"/>
      <c r="G7" s="17"/>
      <c r="H7" s="94">
        <f>'Figure 13 and 14 data'!H7/'Figure 13 and 14 data'!$M$7</f>
        <v>0.66390471258415329</v>
      </c>
      <c r="I7" s="94">
        <f>'Figure 13 and 14 data'!I7/'Figure 13 and 14 data'!$M$7</f>
        <v>7.210771620921802E-2</v>
      </c>
      <c r="J7" s="94">
        <f>'Figure 13 and 14 data'!J7/'Figure 13 and 14 data'!$M$7</f>
        <v>0.20043500776799586</v>
      </c>
      <c r="K7" s="94">
        <f>'Figure 13 and 14 data'!K7/'Figure 13 and 14 data'!$M$7</f>
        <v>6.0611082340756087E-2</v>
      </c>
      <c r="L7" s="94">
        <f>'Figure 13 and 14 data'!L7/'Figure 13 and 14 data'!$M$7</f>
        <v>2.9414810978767476E-3</v>
      </c>
      <c r="M7" s="9">
        <f>SUM(H7:L7)</f>
        <v>1</v>
      </c>
      <c r="AE7" s="10"/>
    </row>
    <row r="8" spans="2:31">
      <c r="G8" s="19" t="s">
        <v>680</v>
      </c>
      <c r="H8" s="95">
        <f>'Figure 13 and 14 data'!I8/'Figure 13 and 14 data'!$N$8</f>
        <v>0.67069959010712654</v>
      </c>
      <c r="I8" s="95">
        <f>'Figure 13 and 14 data'!J8/'Figure 13 and 14 data'!$N$8</f>
        <v>7.2374804459317627E-2</v>
      </c>
      <c r="J8" s="95">
        <f>'Figure 13 and 14 data'!K8/'Figure 13 and 14 data'!$N$8</f>
        <v>0.19249123779727134</v>
      </c>
      <c r="K8" s="95">
        <f>'Figure 13 and 14 data'!L8/'Figure 13 and 14 data'!$N$8</f>
        <v>6.1483931011267104E-2</v>
      </c>
      <c r="L8" s="95">
        <f>'Figure 13 and 14 data'!M8/'Figure 13 and 14 data'!$N$8</f>
        <v>0</v>
      </c>
      <c r="M8" s="95">
        <f>'Figure 13 and 14 data'!N8/'Figure 13 and 14 data'!$N$8</f>
        <v>1</v>
      </c>
      <c r="AE8" s="10"/>
    </row>
    <row r="9" spans="2:31" hidden="1">
      <c r="B9" s="20" t="s">
        <v>681</v>
      </c>
      <c r="C9" s="21" t="e">
        <f>83.3-#REF!</f>
        <v>#REF!</v>
      </c>
      <c r="D9" t="s">
        <v>682</v>
      </c>
    </row>
    <row r="10" spans="2:31" hidden="1">
      <c r="B10" s="20" t="s">
        <v>683</v>
      </c>
      <c r="C10" s="21">
        <f>M6</f>
        <v>1</v>
      </c>
      <c r="G10" s="22"/>
      <c r="H10" s="22"/>
    </row>
    <row r="11" spans="2:31">
      <c r="I11" s="22"/>
    </row>
    <row r="27" spans="16:20">
      <c r="P27" s="25"/>
      <c r="Q27" s="26"/>
      <c r="R27" s="26"/>
      <c r="S27" s="26"/>
      <c r="T27" s="26"/>
    </row>
    <row r="28" spans="16:20">
      <c r="P28" s="27"/>
      <c r="Q28" s="28"/>
      <c r="R28" s="28"/>
      <c r="S28" s="28"/>
      <c r="T28" s="28"/>
    </row>
    <row r="29" spans="16:20">
      <c r="P29" s="29"/>
      <c r="Q29" s="30"/>
      <c r="R29" s="30"/>
      <c r="S29" s="30"/>
      <c r="T29" s="30"/>
    </row>
    <row r="30" spans="16:20">
      <c r="P30" s="31"/>
      <c r="Q30" s="32"/>
      <c r="R30" s="32"/>
      <c r="S30" s="32"/>
      <c r="T30" s="32"/>
    </row>
    <row r="31" spans="16:20">
      <c r="P31" s="31"/>
      <c r="Q31" s="32"/>
      <c r="R31" s="32"/>
      <c r="S31" s="32"/>
      <c r="T31" s="32"/>
    </row>
    <row r="32" spans="16:20">
      <c r="P32" s="29"/>
      <c r="Q32" s="18"/>
      <c r="R32" s="18"/>
      <c r="S32" s="18"/>
      <c r="T32" s="18"/>
    </row>
  </sheetData>
  <pageMargins left="0.7" right="0.7" top="0.75" bottom="0.75" header="0.3" footer="0.3"/>
  <pageSetup paperSize="9" orientation="portrait" r:id="rId1"/>
  <customProperties>
    <customPr name="GUID" r:id="rId2"/>
  </customProperties>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5613-18AD-485A-90D9-94133BD7325D}">
  <sheetPr>
    <tabColor rgb="FF00B0F0"/>
  </sheetPr>
  <dimension ref="B2:P25"/>
  <sheetViews>
    <sheetView zoomScale="90" zoomScaleNormal="90" workbookViewId="0">
      <selection activeCell="P7" sqref="P7"/>
    </sheetView>
  </sheetViews>
  <sheetFormatPr defaultColWidth="9.42578125" defaultRowHeight="14.45"/>
  <cols>
    <col min="1" max="1" width="4.42578125" style="33" customWidth="1"/>
    <col min="2" max="2" width="20.42578125" style="33" customWidth="1"/>
    <col min="3" max="3" width="13.5703125" style="33" bestFit="1" customWidth="1"/>
    <col min="4" max="4" width="13.42578125" style="33" bestFit="1" customWidth="1"/>
    <col min="5" max="5" width="10.42578125" style="33" customWidth="1"/>
    <col min="6" max="6" width="13.42578125" style="33" bestFit="1" customWidth="1"/>
    <col min="7" max="7" width="11.42578125" style="33" bestFit="1" customWidth="1"/>
    <col min="8" max="8" width="16.42578125" style="33" bestFit="1" customWidth="1"/>
    <col min="9" max="9" width="18.42578125" style="33" bestFit="1" customWidth="1"/>
    <col min="10" max="10" width="13.42578125" style="33" bestFit="1" customWidth="1"/>
    <col min="11" max="11" width="11.42578125" style="33" bestFit="1" customWidth="1"/>
    <col min="12" max="12" width="13.42578125" style="33" bestFit="1" customWidth="1"/>
    <col min="13" max="13" width="11.42578125" style="33" bestFit="1" customWidth="1"/>
    <col min="14" max="14" width="13.42578125" style="33" bestFit="1" customWidth="1"/>
    <col min="15" max="15" width="9.42578125" style="33"/>
    <col min="16" max="16" width="64.5703125" style="33" bestFit="1" customWidth="1"/>
    <col min="17" max="16384" width="9.42578125" style="33"/>
  </cols>
  <sheetData>
    <row r="2" spans="2:16">
      <c r="C2" s="68" t="s">
        <v>475</v>
      </c>
      <c r="D2" s="68"/>
      <c r="E2" s="68" t="s">
        <v>476</v>
      </c>
      <c r="F2" s="68"/>
      <c r="G2" s="68" t="s">
        <v>811</v>
      </c>
      <c r="H2" s="68"/>
      <c r="I2" s="68" t="s">
        <v>812</v>
      </c>
      <c r="J2" s="68"/>
      <c r="K2" s="68" t="s">
        <v>477</v>
      </c>
      <c r="L2" s="68"/>
      <c r="M2" s="68" t="s">
        <v>479</v>
      </c>
      <c r="N2" s="68"/>
    </row>
    <row r="3" spans="2:16">
      <c r="C3" s="73" t="s">
        <v>813</v>
      </c>
      <c r="D3" s="73" t="s">
        <v>814</v>
      </c>
      <c r="E3" s="73" t="s">
        <v>813</v>
      </c>
      <c r="F3" s="73" t="s">
        <v>814</v>
      </c>
      <c r="G3" s="73" t="s">
        <v>813</v>
      </c>
      <c r="H3" s="73" t="s">
        <v>814</v>
      </c>
      <c r="I3" s="73" t="s">
        <v>813</v>
      </c>
      <c r="J3" s="73" t="s">
        <v>814</v>
      </c>
      <c r="K3" s="73" t="s">
        <v>813</v>
      </c>
      <c r="L3" s="73" t="s">
        <v>814</v>
      </c>
      <c r="M3" s="73" t="s">
        <v>813</v>
      </c>
      <c r="N3" s="73" t="s">
        <v>814</v>
      </c>
    </row>
    <row r="4" spans="2:16">
      <c r="B4" s="68" t="s">
        <v>581</v>
      </c>
      <c r="C4" s="69">
        <f>C19</f>
        <v>75</v>
      </c>
      <c r="D4" s="70"/>
      <c r="E4" s="69">
        <f>C20</f>
        <v>62</v>
      </c>
      <c r="F4" s="70"/>
      <c r="G4" s="69">
        <f>C21</f>
        <v>0</v>
      </c>
      <c r="H4" s="70"/>
      <c r="I4" s="69">
        <f>C22</f>
        <v>0</v>
      </c>
      <c r="J4" s="70"/>
      <c r="K4" s="69">
        <f>C23</f>
        <v>7</v>
      </c>
      <c r="L4" s="70"/>
      <c r="M4" s="69">
        <f>C25</f>
        <v>0</v>
      </c>
      <c r="N4" s="71"/>
      <c r="P4" s="35" t="s">
        <v>582</v>
      </c>
    </row>
    <row r="5" spans="2:16">
      <c r="B5" s="68"/>
      <c r="C5" s="69">
        <f>E19</f>
        <v>35</v>
      </c>
      <c r="D5" s="70"/>
      <c r="E5" s="69">
        <f>E20</f>
        <v>42</v>
      </c>
      <c r="F5" s="70"/>
      <c r="G5" s="69">
        <f>E21</f>
        <v>29</v>
      </c>
      <c r="H5" s="70"/>
      <c r="I5" s="69">
        <f>E22</f>
        <v>5</v>
      </c>
      <c r="J5" s="70"/>
      <c r="K5" s="69">
        <f>E23</f>
        <v>114</v>
      </c>
      <c r="L5" s="70"/>
      <c r="M5" s="69">
        <f>E25</f>
        <v>59</v>
      </c>
      <c r="N5" s="71"/>
    </row>
    <row r="6" spans="2:16">
      <c r="B6" s="68"/>
      <c r="C6" s="71"/>
      <c r="D6" s="71"/>
      <c r="E6" s="71"/>
      <c r="F6" s="71"/>
      <c r="G6" s="71"/>
      <c r="H6" s="71"/>
      <c r="I6" s="71"/>
      <c r="J6" s="71"/>
      <c r="K6" s="71"/>
      <c r="L6" s="71"/>
      <c r="M6" s="71"/>
      <c r="N6" s="71"/>
    </row>
    <row r="7" spans="2:16">
      <c r="B7" s="74" t="s">
        <v>583</v>
      </c>
      <c r="C7" s="72"/>
      <c r="D7" s="69">
        <f>H19</f>
        <v>68</v>
      </c>
      <c r="E7" s="72"/>
      <c r="F7" s="69">
        <f>H20</f>
        <v>34</v>
      </c>
      <c r="G7" s="72"/>
      <c r="H7" s="69">
        <f>H21</f>
        <v>0</v>
      </c>
      <c r="I7" s="72"/>
      <c r="J7" s="69">
        <f>H22</f>
        <v>0</v>
      </c>
      <c r="K7" s="72"/>
      <c r="L7" s="69">
        <f>H23</f>
        <v>5</v>
      </c>
      <c r="M7" s="72"/>
      <c r="N7" s="69">
        <f>H25</f>
        <v>0</v>
      </c>
      <c r="P7" s="35" t="s">
        <v>582</v>
      </c>
    </row>
    <row r="8" spans="2:16">
      <c r="B8" s="34"/>
      <c r="C8" s="72"/>
      <c r="D8" s="69">
        <f>J19</f>
        <v>49</v>
      </c>
      <c r="E8" s="72"/>
      <c r="F8" s="69">
        <f>J20</f>
        <v>107</v>
      </c>
      <c r="G8" s="72"/>
      <c r="H8" s="69">
        <f>J21</f>
        <v>47.402739726027384</v>
      </c>
      <c r="I8" s="72"/>
      <c r="J8" s="69">
        <f>J22</f>
        <v>77.752054794520546</v>
      </c>
      <c r="K8" s="72"/>
      <c r="L8" s="69">
        <f>I23</f>
        <v>141</v>
      </c>
      <c r="M8" s="72"/>
      <c r="N8" s="69">
        <f>J25</f>
        <v>117</v>
      </c>
    </row>
    <row r="9" spans="2:16">
      <c r="B9" s="75"/>
      <c r="C9" s="72"/>
      <c r="D9" s="72"/>
      <c r="E9" s="72"/>
      <c r="F9" s="72"/>
      <c r="G9" s="72"/>
      <c r="H9" s="72"/>
      <c r="I9" s="72"/>
      <c r="J9" s="72"/>
      <c r="K9" s="72"/>
      <c r="L9" s="72"/>
      <c r="M9" s="72"/>
      <c r="N9" s="71"/>
    </row>
    <row r="10" spans="2:16">
      <c r="B10" s="76" t="s">
        <v>584</v>
      </c>
      <c r="C10" s="69">
        <f>F19</f>
        <v>93.485439560439559</v>
      </c>
      <c r="D10" s="71"/>
      <c r="E10" s="69">
        <f>F20</f>
        <v>104</v>
      </c>
      <c r="F10" s="71"/>
      <c r="G10" s="69">
        <f>F21</f>
        <v>2.4300000000000002</v>
      </c>
      <c r="H10" s="71"/>
      <c r="I10" s="69">
        <f>F22</f>
        <v>0.38</v>
      </c>
      <c r="J10" s="71"/>
      <c r="K10" s="69">
        <f>F23</f>
        <v>63</v>
      </c>
      <c r="L10" s="71"/>
      <c r="M10" s="69">
        <f>F25</f>
        <v>11</v>
      </c>
      <c r="N10" s="71"/>
    </row>
    <row r="11" spans="2:16">
      <c r="F11" s="33" t="s">
        <v>585</v>
      </c>
    </row>
    <row r="15" spans="2:16">
      <c r="B15" s="36" t="s">
        <v>586</v>
      </c>
      <c r="M15" s="33" t="s">
        <v>581</v>
      </c>
      <c r="O15" s="33" t="s">
        <v>591</v>
      </c>
    </row>
    <row r="16" spans="2:16" ht="15" thickBot="1">
      <c r="L16" s="33" t="s">
        <v>475</v>
      </c>
    </row>
    <row r="17" spans="2:12">
      <c r="B17" s="37"/>
      <c r="C17" s="37" t="s">
        <v>587</v>
      </c>
      <c r="D17" s="38"/>
      <c r="E17" s="38"/>
      <c r="F17" s="38"/>
      <c r="G17" s="39"/>
      <c r="H17" s="38" t="s">
        <v>588</v>
      </c>
      <c r="I17" s="38"/>
      <c r="J17" s="39"/>
      <c r="L17" s="33" t="s">
        <v>476</v>
      </c>
    </row>
    <row r="18" spans="2:12" ht="15" thickBot="1">
      <c r="B18" s="40"/>
      <c r="C18" s="40" t="s">
        <v>589</v>
      </c>
      <c r="D18" s="41" t="s">
        <v>590</v>
      </c>
      <c r="E18" s="41" t="s">
        <v>591</v>
      </c>
      <c r="F18" s="41" t="s">
        <v>584</v>
      </c>
      <c r="G18" s="42"/>
      <c r="H18" s="41" t="s">
        <v>589</v>
      </c>
      <c r="I18" s="41" t="s">
        <v>590</v>
      </c>
      <c r="J18" s="42" t="s">
        <v>591</v>
      </c>
      <c r="L18" s="33" t="s">
        <v>477</v>
      </c>
    </row>
    <row r="19" spans="2:12" ht="15" thickBot="1">
      <c r="B19" s="43" t="s">
        <v>475</v>
      </c>
      <c r="C19" s="44">
        <v>75</v>
      </c>
      <c r="D19" s="44">
        <v>110</v>
      </c>
      <c r="E19" s="44">
        <f>D19-C19</f>
        <v>35</v>
      </c>
      <c r="F19" s="44">
        <v>93.485439560439559</v>
      </c>
      <c r="G19" s="45"/>
      <c r="H19" s="46">
        <v>68</v>
      </c>
      <c r="I19" s="45">
        <v>117</v>
      </c>
      <c r="J19" s="46">
        <f t="shared" ref="J19:J25" si="0">I19-H19</f>
        <v>49</v>
      </c>
      <c r="L19" s="33" t="s">
        <v>479</v>
      </c>
    </row>
    <row r="20" spans="2:12" ht="15" thickBot="1">
      <c r="B20" s="43" t="s">
        <v>476</v>
      </c>
      <c r="C20" s="44">
        <v>62</v>
      </c>
      <c r="D20" s="44">
        <v>104</v>
      </c>
      <c r="E20" s="44">
        <f t="shared" ref="E20:E25" si="1">D20-C20</f>
        <v>42</v>
      </c>
      <c r="F20" s="44">
        <v>104</v>
      </c>
      <c r="G20" s="45"/>
      <c r="H20" s="46">
        <v>34</v>
      </c>
      <c r="I20" s="45">
        <v>141</v>
      </c>
      <c r="J20" s="46">
        <f t="shared" si="0"/>
        <v>107</v>
      </c>
      <c r="L20" s="33" t="s">
        <v>811</v>
      </c>
    </row>
    <row r="21" spans="2:12" ht="15" thickBot="1">
      <c r="B21" s="43" t="s">
        <v>811</v>
      </c>
      <c r="C21" s="45">
        <v>0</v>
      </c>
      <c r="D21" s="44">
        <v>29</v>
      </c>
      <c r="E21" s="44">
        <f t="shared" si="1"/>
        <v>29</v>
      </c>
      <c r="F21" s="47">
        <v>2.4300000000000002</v>
      </c>
      <c r="G21" s="45"/>
      <c r="H21" s="46">
        <v>0</v>
      </c>
      <c r="I21" s="44">
        <v>47.402739726027384</v>
      </c>
      <c r="J21" s="48">
        <f t="shared" si="0"/>
        <v>47.402739726027384</v>
      </c>
      <c r="L21" s="33" t="s">
        <v>812</v>
      </c>
    </row>
    <row r="22" spans="2:12" ht="15" thickBot="1">
      <c r="B22" s="43" t="s">
        <v>812</v>
      </c>
      <c r="C22" s="45">
        <v>0</v>
      </c>
      <c r="D22" s="44">
        <v>5</v>
      </c>
      <c r="E22" s="44">
        <f t="shared" si="1"/>
        <v>5</v>
      </c>
      <c r="F22" s="49">
        <v>0.38</v>
      </c>
      <c r="G22" s="45"/>
      <c r="H22" s="46">
        <v>0</v>
      </c>
      <c r="I22" s="44">
        <v>77.752054794520546</v>
      </c>
      <c r="J22" s="48">
        <f t="shared" si="0"/>
        <v>77.752054794520546</v>
      </c>
    </row>
    <row r="23" spans="2:12" ht="15" thickBot="1">
      <c r="B23" s="43" t="s">
        <v>477</v>
      </c>
      <c r="C23" s="44">
        <v>7</v>
      </c>
      <c r="D23" s="44">
        <v>121</v>
      </c>
      <c r="E23" s="44">
        <f t="shared" si="1"/>
        <v>114</v>
      </c>
      <c r="F23" s="44">
        <v>63</v>
      </c>
      <c r="G23" s="45"/>
      <c r="H23" s="46">
        <v>5</v>
      </c>
      <c r="I23" s="45">
        <v>141</v>
      </c>
      <c r="J23" s="46">
        <f t="shared" si="0"/>
        <v>136</v>
      </c>
    </row>
    <row r="24" spans="2:12" ht="15" hidden="1" thickBot="1">
      <c r="B24" s="43" t="s">
        <v>592</v>
      </c>
      <c r="C24" s="45"/>
      <c r="D24" s="45"/>
      <c r="E24" s="45">
        <f>D24-C24</f>
        <v>0</v>
      </c>
      <c r="F24" s="47"/>
      <c r="G24" s="45"/>
      <c r="H24" s="46"/>
      <c r="I24" s="45"/>
      <c r="J24" s="46">
        <f t="shared" si="0"/>
        <v>0</v>
      </c>
    </row>
    <row r="25" spans="2:12" ht="15" thickBot="1">
      <c r="B25" s="40" t="s">
        <v>479</v>
      </c>
      <c r="C25" s="50">
        <v>0</v>
      </c>
      <c r="D25" s="50">
        <v>59</v>
      </c>
      <c r="E25" s="50">
        <f t="shared" si="1"/>
        <v>59</v>
      </c>
      <c r="F25" s="51">
        <v>11</v>
      </c>
      <c r="G25" s="52"/>
      <c r="H25" s="42">
        <v>0</v>
      </c>
      <c r="I25" s="52">
        <v>117</v>
      </c>
      <c r="J25" s="42">
        <f t="shared" si="0"/>
        <v>117</v>
      </c>
    </row>
  </sheetData>
  <pageMargins left="0.7" right="0.7" top="0.75" bottom="0.75" header="0.3" footer="0.3"/>
  <pageSetup paperSize="9" scale="95" orientation="portrait" r:id="rId1"/>
  <customProperties>
    <customPr name="GUID" r:id="rId2"/>
  </customProperties>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3A6D-C9FC-4F5E-B123-5D102F5546BB}">
  <sheetPr>
    <tabColor rgb="FF00B0F0"/>
  </sheetPr>
  <dimension ref="A1:E363"/>
  <sheetViews>
    <sheetView zoomScale="90" zoomScaleNormal="90" workbookViewId="0">
      <selection activeCell="B298" sqref="B1:B1048576"/>
    </sheetView>
  </sheetViews>
  <sheetFormatPr defaultRowHeight="14.45"/>
  <cols>
    <col min="1" max="1" width="14.5703125" customWidth="1"/>
    <col min="2" max="2" width="13.42578125" customWidth="1"/>
    <col min="3" max="3" width="19.5703125" bestFit="1" customWidth="1"/>
    <col min="4" max="4" width="2.5703125" customWidth="1"/>
    <col min="5" max="5" width="87.42578125" customWidth="1"/>
  </cols>
  <sheetData>
    <row r="1" spans="1:5">
      <c r="A1" t="s">
        <v>558</v>
      </c>
      <c r="B1" t="s">
        <v>815</v>
      </c>
      <c r="C1" t="s">
        <v>816</v>
      </c>
      <c r="E1" t="s">
        <v>817</v>
      </c>
    </row>
    <row r="2" spans="1:5" ht="19.149999999999999">
      <c r="A2" s="54">
        <v>44105</v>
      </c>
      <c r="B2">
        <v>11.6286</v>
      </c>
      <c r="C2" s="91">
        <f>'Figure 5 data'!H20</f>
        <v>1180</v>
      </c>
      <c r="E2" s="55" t="s">
        <v>818</v>
      </c>
    </row>
    <row r="3" spans="1:5">
      <c r="A3" s="54">
        <v>44106</v>
      </c>
      <c r="B3">
        <v>11.1646</v>
      </c>
      <c r="C3" s="91">
        <f>'Figure 5 data'!H21</f>
        <v>1200</v>
      </c>
      <c r="E3" s="55"/>
    </row>
    <row r="4" spans="1:5" ht="17.850000000000001" customHeight="1">
      <c r="A4" s="54">
        <v>44107</v>
      </c>
      <c r="B4">
        <v>11.0646</v>
      </c>
      <c r="C4" s="91">
        <f>'Figure 5 data'!H22</f>
        <v>1218</v>
      </c>
    </row>
    <row r="5" spans="1:5">
      <c r="A5" s="54">
        <v>44108</v>
      </c>
      <c r="B5">
        <v>10.8163</v>
      </c>
      <c r="C5" s="91">
        <f>'Figure 5 data'!H23</f>
        <v>1256</v>
      </c>
    </row>
    <row r="6" spans="1:5">
      <c r="A6" s="54">
        <v>44109</v>
      </c>
      <c r="B6">
        <v>11.642300000000001</v>
      </c>
      <c r="C6" s="91">
        <f>'Figure 5 data'!H24</f>
        <v>1286</v>
      </c>
    </row>
    <row r="7" spans="1:5">
      <c r="A7" s="54">
        <v>44110</v>
      </c>
      <c r="B7">
        <v>11.6591</v>
      </c>
      <c r="C7" s="91">
        <f>'Figure 5 data'!H25</f>
        <v>1297</v>
      </c>
    </row>
    <row r="8" spans="1:5">
      <c r="A8" s="54">
        <v>44111</v>
      </c>
      <c r="B8">
        <v>11.6784</v>
      </c>
      <c r="C8" s="91">
        <f>'Figure 5 data'!H26</f>
        <v>1320</v>
      </c>
    </row>
    <row r="9" spans="1:5">
      <c r="A9" s="54">
        <v>44112</v>
      </c>
      <c r="B9">
        <v>11.586399999999999</v>
      </c>
      <c r="C9" s="91">
        <f>'Figure 5 data'!H27</f>
        <v>1338</v>
      </c>
    </row>
    <row r="10" spans="1:5">
      <c r="A10" s="54">
        <v>44113</v>
      </c>
      <c r="B10">
        <v>10.201000000000001</v>
      </c>
      <c r="C10" s="91">
        <f>'Figure 5 data'!H28</f>
        <v>1348</v>
      </c>
    </row>
    <row r="11" spans="1:5">
      <c r="A11" s="54">
        <v>44114</v>
      </c>
      <c r="B11">
        <v>10.001099999999999</v>
      </c>
      <c r="C11" s="91">
        <f>'Figure 5 data'!H29</f>
        <v>1361</v>
      </c>
    </row>
    <row r="12" spans="1:5">
      <c r="A12" s="54">
        <v>44115</v>
      </c>
      <c r="B12">
        <v>10.2096</v>
      </c>
      <c r="C12" s="91">
        <f>'Figure 5 data'!H30</f>
        <v>1393</v>
      </c>
    </row>
    <row r="13" spans="1:5">
      <c r="A13" s="54">
        <v>44116</v>
      </c>
      <c r="B13">
        <v>9.5393000000000008</v>
      </c>
      <c r="C13" s="91">
        <f>'Figure 5 data'!H31</f>
        <v>1416</v>
      </c>
    </row>
    <row r="14" spans="1:5">
      <c r="A14" s="54">
        <v>44117</v>
      </c>
      <c r="B14">
        <v>9.3186</v>
      </c>
      <c r="C14" s="91">
        <f>'Figure 5 data'!H32</f>
        <v>1414</v>
      </c>
    </row>
    <row r="15" spans="1:5">
      <c r="A15" s="54">
        <v>44118</v>
      </c>
      <c r="B15">
        <v>9.8855000000000004</v>
      </c>
      <c r="C15" s="91">
        <f>'Figure 5 data'!H33</f>
        <v>1408</v>
      </c>
    </row>
    <row r="16" spans="1:5">
      <c r="A16" s="54">
        <v>44119</v>
      </c>
      <c r="B16">
        <v>9.4793000000000003</v>
      </c>
      <c r="C16" s="91">
        <f>'Figure 5 data'!H34</f>
        <v>1411</v>
      </c>
    </row>
    <row r="17" spans="1:3">
      <c r="A17" s="54">
        <v>44120</v>
      </c>
      <c r="B17">
        <v>9.5516000000000005</v>
      </c>
      <c r="C17" s="91">
        <f>'Figure 5 data'!H35</f>
        <v>1394</v>
      </c>
    </row>
    <row r="18" spans="1:3">
      <c r="A18" s="54">
        <v>44121</v>
      </c>
      <c r="B18">
        <v>9.4216999999999995</v>
      </c>
      <c r="C18" s="91">
        <f>'Figure 5 data'!H36</f>
        <v>1389</v>
      </c>
    </row>
    <row r="19" spans="1:3">
      <c r="A19" s="54">
        <v>44122</v>
      </c>
      <c r="B19">
        <v>9.4329999999999998</v>
      </c>
      <c r="C19" s="91">
        <f>'Figure 5 data'!H37</f>
        <v>1389</v>
      </c>
    </row>
    <row r="20" spans="1:3">
      <c r="A20" s="54">
        <v>44123</v>
      </c>
      <c r="B20">
        <v>9.9818999999999996</v>
      </c>
      <c r="C20" s="91">
        <f>'Figure 5 data'!H38</f>
        <v>1391</v>
      </c>
    </row>
    <row r="21" spans="1:3">
      <c r="A21" s="54">
        <v>44124</v>
      </c>
      <c r="B21">
        <v>11.522600000000001</v>
      </c>
      <c r="C21" s="91">
        <f>'Figure 5 data'!H39</f>
        <v>1401</v>
      </c>
    </row>
    <row r="22" spans="1:3">
      <c r="A22" s="54">
        <v>44125</v>
      </c>
      <c r="B22">
        <v>11.5715</v>
      </c>
      <c r="C22" s="91">
        <f>'Figure 5 data'!H40</f>
        <v>1420</v>
      </c>
    </row>
    <row r="23" spans="1:3">
      <c r="A23" s="54">
        <v>44126</v>
      </c>
      <c r="B23">
        <v>10.9704</v>
      </c>
      <c r="C23" s="91">
        <f>'Figure 5 data'!H41</f>
        <v>1429</v>
      </c>
    </row>
    <row r="24" spans="1:3">
      <c r="A24" s="54">
        <v>44127</v>
      </c>
      <c r="B24">
        <v>10.0641</v>
      </c>
      <c r="C24" s="91">
        <f>'Figure 5 data'!H42</f>
        <v>1442</v>
      </c>
    </row>
    <row r="25" spans="1:3">
      <c r="A25" s="54">
        <v>44128</v>
      </c>
      <c r="B25">
        <v>9.8846000000000007</v>
      </c>
      <c r="C25" s="91">
        <f>'Figure 5 data'!H43</f>
        <v>1452</v>
      </c>
    </row>
    <row r="26" spans="1:3">
      <c r="A26" s="54">
        <v>44129</v>
      </c>
      <c r="B26">
        <v>9.2657000000000007</v>
      </c>
      <c r="C26" s="91">
        <f>'Figure 5 data'!H44</f>
        <v>1486</v>
      </c>
    </row>
    <row r="27" spans="1:3">
      <c r="A27" s="54">
        <v>44130</v>
      </c>
      <c r="B27">
        <v>8.8401999999999994</v>
      </c>
      <c r="C27" s="91">
        <f>'Figure 5 data'!H45</f>
        <v>1516</v>
      </c>
    </row>
    <row r="28" spans="1:3">
      <c r="A28" s="54">
        <v>44131</v>
      </c>
      <c r="B28">
        <v>8.3851999999999993</v>
      </c>
      <c r="C28" s="91">
        <f>'Figure 5 data'!H46</f>
        <v>1526</v>
      </c>
    </row>
    <row r="29" spans="1:3">
      <c r="A29" s="54">
        <v>44132</v>
      </c>
      <c r="B29">
        <v>8.3103999999999996</v>
      </c>
      <c r="C29" s="91">
        <f>'Figure 5 data'!H47</f>
        <v>1497</v>
      </c>
    </row>
    <row r="30" spans="1:3">
      <c r="A30" s="54">
        <v>44133</v>
      </c>
      <c r="B30">
        <v>9.2309000000000001</v>
      </c>
      <c r="C30" s="91">
        <f>'Figure 5 data'!H48</f>
        <v>1489</v>
      </c>
    </row>
    <row r="31" spans="1:3">
      <c r="A31" s="54">
        <v>44134</v>
      </c>
      <c r="B31">
        <v>10.473100000000001</v>
      </c>
      <c r="C31" s="91">
        <f>'Figure 5 data'!H49</f>
        <v>1480</v>
      </c>
    </row>
    <row r="32" spans="1:3">
      <c r="A32" s="54">
        <v>44135</v>
      </c>
      <c r="B32">
        <v>10.2621</v>
      </c>
      <c r="C32" s="91">
        <f>'Figure 5 data'!H50</f>
        <v>1485</v>
      </c>
    </row>
    <row r="33" spans="1:3">
      <c r="A33" s="54">
        <v>44136</v>
      </c>
      <c r="B33">
        <v>10.8666</v>
      </c>
      <c r="C33" s="91">
        <f>'Figure 5 data'!H51</f>
        <v>1524</v>
      </c>
    </row>
    <row r="34" spans="1:3">
      <c r="A34" s="54">
        <v>44137</v>
      </c>
      <c r="B34">
        <v>10.235200000000001</v>
      </c>
      <c r="C34" s="91">
        <f>'Figure 5 data'!H52</f>
        <v>1569</v>
      </c>
    </row>
    <row r="35" spans="1:3">
      <c r="A35" s="54">
        <v>44138</v>
      </c>
      <c r="B35">
        <v>7.9939999999999998</v>
      </c>
      <c r="C35" s="91">
        <f>'Figure 5 data'!H53</f>
        <v>1589</v>
      </c>
    </row>
    <row r="36" spans="1:3">
      <c r="A36" s="54">
        <v>44139</v>
      </c>
      <c r="B36">
        <v>7.3673999999999999</v>
      </c>
      <c r="C36" s="91">
        <f>'Figure 5 data'!H54</f>
        <v>1575</v>
      </c>
    </row>
    <row r="37" spans="1:3">
      <c r="A37" s="54">
        <v>44140</v>
      </c>
      <c r="B37">
        <v>7.0391000000000004</v>
      </c>
      <c r="C37" s="91">
        <f>'Figure 5 data'!H55</f>
        <v>1556</v>
      </c>
    </row>
    <row r="38" spans="1:3">
      <c r="A38" s="54">
        <v>44141</v>
      </c>
      <c r="B38">
        <v>6.9451000000000001</v>
      </c>
      <c r="C38" s="91">
        <f>'Figure 5 data'!H56</f>
        <v>1539</v>
      </c>
    </row>
    <row r="39" spans="1:3">
      <c r="A39" s="54">
        <v>44142</v>
      </c>
      <c r="B39">
        <v>7.4869000000000003</v>
      </c>
      <c r="C39" s="91">
        <f>'Figure 5 data'!H57</f>
        <v>1531</v>
      </c>
    </row>
    <row r="40" spans="1:3">
      <c r="A40" s="54">
        <v>44143</v>
      </c>
      <c r="B40">
        <v>8.548</v>
      </c>
      <c r="C40" s="91">
        <f>'Figure 5 data'!H58</f>
        <v>1521</v>
      </c>
    </row>
    <row r="41" spans="1:3">
      <c r="A41" s="54">
        <v>44144</v>
      </c>
      <c r="B41">
        <v>9.6231000000000009</v>
      </c>
      <c r="C41" s="91">
        <f>'Figure 5 data'!H59</f>
        <v>1524</v>
      </c>
    </row>
    <row r="42" spans="1:3">
      <c r="A42" s="54">
        <v>44145</v>
      </c>
      <c r="B42">
        <v>9.6908999999999992</v>
      </c>
      <c r="C42" s="91">
        <f>'Figure 5 data'!H60</f>
        <v>1521</v>
      </c>
    </row>
    <row r="43" spans="1:3">
      <c r="A43" s="54">
        <v>44146</v>
      </c>
      <c r="B43">
        <v>9.2899999999999991</v>
      </c>
      <c r="C43" s="91">
        <f>'Figure 5 data'!H61</f>
        <v>1522</v>
      </c>
    </row>
    <row r="44" spans="1:3">
      <c r="A44" s="54">
        <v>44147</v>
      </c>
      <c r="B44">
        <v>9.1783000000000001</v>
      </c>
      <c r="C44" s="91">
        <f>'Figure 5 data'!H62</f>
        <v>1521</v>
      </c>
    </row>
    <row r="45" spans="1:3">
      <c r="A45" s="54">
        <v>44148</v>
      </c>
      <c r="B45">
        <v>8.7308000000000003</v>
      </c>
      <c r="C45" s="91">
        <f>'Figure 5 data'!H63</f>
        <v>1519</v>
      </c>
    </row>
    <row r="46" spans="1:3">
      <c r="A46" s="54">
        <v>44149</v>
      </c>
      <c r="B46">
        <v>8.9572000000000003</v>
      </c>
      <c r="C46" s="91">
        <f>'Figure 5 data'!H64</f>
        <v>1514</v>
      </c>
    </row>
    <row r="47" spans="1:3">
      <c r="A47" s="54">
        <v>44150</v>
      </c>
      <c r="B47">
        <v>8.266</v>
      </c>
      <c r="C47" s="91">
        <f>'Figure 5 data'!H65</f>
        <v>1540</v>
      </c>
    </row>
    <row r="48" spans="1:3">
      <c r="A48" s="54">
        <v>44151</v>
      </c>
      <c r="B48">
        <v>8.5721000000000007</v>
      </c>
      <c r="C48" s="91">
        <f>'Figure 5 data'!H66</f>
        <v>1560</v>
      </c>
    </row>
    <row r="49" spans="1:3">
      <c r="A49" s="54">
        <v>44152</v>
      </c>
      <c r="B49">
        <v>9.6318000000000001</v>
      </c>
      <c r="C49" s="91">
        <f>'Figure 5 data'!H67</f>
        <v>1555</v>
      </c>
    </row>
    <row r="50" spans="1:3">
      <c r="A50" s="54">
        <v>44153</v>
      </c>
      <c r="B50">
        <v>8.8414999999999999</v>
      </c>
      <c r="C50" s="91">
        <f>'Figure 5 data'!H68</f>
        <v>1568</v>
      </c>
    </row>
    <row r="51" spans="1:3">
      <c r="A51" s="54">
        <v>44154</v>
      </c>
      <c r="B51">
        <v>7.2042000000000002</v>
      </c>
      <c r="C51" s="91">
        <f>'Figure 5 data'!H69</f>
        <v>1583</v>
      </c>
    </row>
    <row r="52" spans="1:3">
      <c r="A52" s="54">
        <v>44155</v>
      </c>
      <c r="B52">
        <v>6.7333999999999996</v>
      </c>
      <c r="C52" s="91">
        <f>'Figure 5 data'!H70</f>
        <v>1557</v>
      </c>
    </row>
    <row r="53" spans="1:3">
      <c r="A53" s="54">
        <v>44156</v>
      </c>
      <c r="B53">
        <v>7.7141999999999999</v>
      </c>
      <c r="C53" s="91">
        <f>'Figure 5 data'!H71</f>
        <v>1556</v>
      </c>
    </row>
    <row r="54" spans="1:3">
      <c r="A54" s="54">
        <v>44157</v>
      </c>
      <c r="B54">
        <v>7.0759999999999996</v>
      </c>
      <c r="C54" s="91">
        <f>'Figure 5 data'!H72</f>
        <v>1567</v>
      </c>
    </row>
    <row r="55" spans="1:3">
      <c r="A55" s="54">
        <v>44158</v>
      </c>
      <c r="B55">
        <v>6.4958</v>
      </c>
      <c r="C55" s="91">
        <f>'Figure 5 data'!H73</f>
        <v>1561</v>
      </c>
    </row>
    <row r="56" spans="1:3">
      <c r="A56" s="54">
        <v>44159</v>
      </c>
      <c r="B56">
        <v>7.4459</v>
      </c>
      <c r="C56" s="91">
        <f>'Figure 5 data'!H74</f>
        <v>1551</v>
      </c>
    </row>
    <row r="57" spans="1:3">
      <c r="A57" s="54">
        <v>44160</v>
      </c>
      <c r="B57">
        <v>6.8136000000000001</v>
      </c>
      <c r="C57" s="91">
        <f>'Figure 5 data'!H75</f>
        <v>1565</v>
      </c>
    </row>
    <row r="58" spans="1:3">
      <c r="A58" s="54">
        <v>44161</v>
      </c>
      <c r="B58">
        <v>5.8129999999999997</v>
      </c>
      <c r="C58" s="91">
        <f>'Figure 5 data'!H76</f>
        <v>1558</v>
      </c>
    </row>
    <row r="59" spans="1:3">
      <c r="A59" s="54">
        <v>44162</v>
      </c>
      <c r="B59">
        <v>4.7717999999999998</v>
      </c>
      <c r="C59" s="91">
        <f>'Figure 5 data'!H77</f>
        <v>1534</v>
      </c>
    </row>
    <row r="60" spans="1:3">
      <c r="A60" s="54">
        <v>44163</v>
      </c>
      <c r="B60">
        <v>5.4154</v>
      </c>
      <c r="C60" s="91">
        <f>'Figure 5 data'!H78</f>
        <v>1495</v>
      </c>
    </row>
    <row r="61" spans="1:3">
      <c r="A61" s="54">
        <v>44164</v>
      </c>
      <c r="B61">
        <v>5.6086</v>
      </c>
      <c r="C61" s="91">
        <f>'Figure 5 data'!H79</f>
        <v>1495</v>
      </c>
    </row>
    <row r="62" spans="1:3">
      <c r="A62" s="54">
        <v>44165</v>
      </c>
      <c r="B62">
        <v>5.2382999999999997</v>
      </c>
      <c r="C62" s="91">
        <f>'Figure 5 data'!H80</f>
        <v>1514</v>
      </c>
    </row>
    <row r="63" spans="1:3">
      <c r="A63" s="54">
        <v>44166</v>
      </c>
      <c r="B63">
        <v>5.0793999999999997</v>
      </c>
      <c r="C63" s="91">
        <f>'Figure 5 data'!H81</f>
        <v>1531</v>
      </c>
    </row>
    <row r="64" spans="1:3">
      <c r="A64" s="54">
        <v>44167</v>
      </c>
      <c r="B64">
        <v>4.5505000000000004</v>
      </c>
      <c r="C64" s="91">
        <f>'Figure 5 data'!H82</f>
        <v>1525</v>
      </c>
    </row>
    <row r="65" spans="1:3">
      <c r="A65" s="54">
        <v>44168</v>
      </c>
      <c r="B65">
        <v>3.6168999999999998</v>
      </c>
      <c r="C65" s="91">
        <f>'Figure 5 data'!H83</f>
        <v>1529</v>
      </c>
    </row>
    <row r="66" spans="1:3">
      <c r="A66" s="54">
        <v>44169</v>
      </c>
      <c r="B66">
        <v>2.81</v>
      </c>
      <c r="C66" s="91">
        <f>'Figure 5 data'!H84</f>
        <v>1523</v>
      </c>
    </row>
    <row r="67" spans="1:3">
      <c r="A67" s="54">
        <v>44170</v>
      </c>
      <c r="B67">
        <v>3.6133999999999999</v>
      </c>
      <c r="C67" s="91">
        <f>'Figure 5 data'!H85</f>
        <v>1519</v>
      </c>
    </row>
    <row r="68" spans="1:3">
      <c r="A68" s="54">
        <v>44171</v>
      </c>
      <c r="B68">
        <v>3.1714000000000002</v>
      </c>
      <c r="C68" s="91">
        <f>'Figure 5 data'!H86</f>
        <v>1524</v>
      </c>
    </row>
    <row r="69" spans="1:3">
      <c r="A69" s="54">
        <v>44172</v>
      </c>
      <c r="B69">
        <v>2.1448999999999998</v>
      </c>
      <c r="C69" s="91">
        <f>'Figure 5 data'!H87</f>
        <v>1513</v>
      </c>
    </row>
    <row r="70" spans="1:3">
      <c r="A70" s="54">
        <v>44173</v>
      </c>
      <c r="B70">
        <v>2.6282000000000001</v>
      </c>
      <c r="C70" s="91">
        <f>'Figure 5 data'!H88</f>
        <v>1491</v>
      </c>
    </row>
    <row r="71" spans="1:3">
      <c r="A71" s="54">
        <v>44174</v>
      </c>
      <c r="B71">
        <v>3.3083999999999998</v>
      </c>
      <c r="C71" s="91">
        <f>'Figure 5 data'!H89</f>
        <v>1480</v>
      </c>
    </row>
    <row r="72" spans="1:3">
      <c r="A72" s="54">
        <v>44175</v>
      </c>
      <c r="B72">
        <v>3.9744000000000002</v>
      </c>
      <c r="C72" s="91">
        <f>'Figure 5 data'!H90</f>
        <v>1476</v>
      </c>
    </row>
    <row r="73" spans="1:3">
      <c r="A73" s="54">
        <v>44176</v>
      </c>
      <c r="B73">
        <v>5.6616</v>
      </c>
      <c r="C73" s="91">
        <f>'Figure 5 data'!H91</f>
        <v>1479</v>
      </c>
    </row>
    <row r="74" spans="1:3">
      <c r="A74" s="54">
        <v>44177</v>
      </c>
      <c r="B74">
        <v>5.0609000000000002</v>
      </c>
      <c r="C74" s="91">
        <f>'Figure 5 data'!H92</f>
        <v>1481</v>
      </c>
    </row>
    <row r="75" spans="1:3">
      <c r="A75" s="54">
        <v>44178</v>
      </c>
      <c r="B75">
        <v>5.1456999999999997</v>
      </c>
      <c r="C75" s="91">
        <f>'Figure 5 data'!H93</f>
        <v>1475</v>
      </c>
    </row>
    <row r="76" spans="1:3">
      <c r="A76" s="54">
        <v>44179</v>
      </c>
      <c r="B76">
        <v>6.4101999999999997</v>
      </c>
      <c r="C76" s="91">
        <f>'Figure 5 data'!H94</f>
        <v>1489</v>
      </c>
    </row>
    <row r="77" spans="1:3">
      <c r="A77" s="54">
        <v>44180</v>
      </c>
      <c r="B77">
        <v>6.3125</v>
      </c>
      <c r="C77" s="91">
        <f>'Figure 5 data'!H95</f>
        <v>1496</v>
      </c>
    </row>
    <row r="78" spans="1:3">
      <c r="A78" s="54">
        <v>44181</v>
      </c>
      <c r="B78">
        <v>5.8277999999999999</v>
      </c>
      <c r="C78" s="91">
        <f>'Figure 5 data'!H96</f>
        <v>1498</v>
      </c>
    </row>
    <row r="79" spans="1:3">
      <c r="A79" s="54">
        <v>44182</v>
      </c>
      <c r="B79">
        <v>6.4523999999999999</v>
      </c>
      <c r="C79" s="91">
        <f>'Figure 5 data'!H97</f>
        <v>1500</v>
      </c>
    </row>
    <row r="80" spans="1:3">
      <c r="A80" s="54">
        <v>44183</v>
      </c>
      <c r="B80">
        <v>7.2426000000000004</v>
      </c>
      <c r="C80" s="91">
        <f>'Figure 5 data'!H98</f>
        <v>1497</v>
      </c>
    </row>
    <row r="81" spans="1:3">
      <c r="A81" s="54">
        <v>44184</v>
      </c>
      <c r="B81">
        <v>7.1334999999999997</v>
      </c>
      <c r="C81" s="91">
        <f>'Figure 5 data'!H99</f>
        <v>1529</v>
      </c>
    </row>
    <row r="82" spans="1:3">
      <c r="A82" s="54">
        <v>44185</v>
      </c>
      <c r="B82">
        <v>6.0561999999999996</v>
      </c>
      <c r="C82" s="91">
        <f>'Figure 5 data'!H100</f>
        <v>1553</v>
      </c>
    </row>
    <row r="83" spans="1:3">
      <c r="A83" s="54">
        <v>44186</v>
      </c>
      <c r="B83">
        <v>6.7949000000000002</v>
      </c>
      <c r="C83" s="91">
        <f>'Figure 5 data'!H101</f>
        <v>1556</v>
      </c>
    </row>
    <row r="84" spans="1:3">
      <c r="A84" s="54">
        <v>44187</v>
      </c>
      <c r="B84">
        <v>6.3882000000000003</v>
      </c>
      <c r="C84" s="91">
        <f>'Figure 5 data'!H102</f>
        <v>1566</v>
      </c>
    </row>
    <row r="85" spans="1:3">
      <c r="A85" s="54">
        <v>44188</v>
      </c>
      <c r="B85">
        <v>5.4040999999999997</v>
      </c>
      <c r="C85" s="91">
        <f>'Figure 5 data'!H103</f>
        <v>1569</v>
      </c>
    </row>
    <row r="86" spans="1:3">
      <c r="A86" s="54">
        <v>44189</v>
      </c>
      <c r="B86">
        <v>3.4881000000000002</v>
      </c>
      <c r="C86" s="91">
        <f>'Figure 5 data'!H104</f>
        <v>1588</v>
      </c>
    </row>
    <row r="87" spans="1:3">
      <c r="A87" s="54">
        <v>44190</v>
      </c>
      <c r="B87">
        <v>2.5103</v>
      </c>
      <c r="C87" s="91">
        <f>'Figure 5 data'!H105</f>
        <v>1580</v>
      </c>
    </row>
    <row r="88" spans="1:3">
      <c r="A88" s="54">
        <v>44191</v>
      </c>
      <c r="B88">
        <v>3.6738</v>
      </c>
      <c r="C88" s="91">
        <f>'Figure 5 data'!H106</f>
        <v>1573</v>
      </c>
    </row>
    <row r="89" spans="1:3">
      <c r="A89" s="54">
        <v>44192</v>
      </c>
      <c r="B89">
        <v>3.4085999999999999</v>
      </c>
      <c r="C89" s="91">
        <f>'Figure 5 data'!H107</f>
        <v>1591</v>
      </c>
    </row>
    <row r="90" spans="1:3">
      <c r="A90" s="54">
        <v>44193</v>
      </c>
      <c r="B90">
        <v>1.9578</v>
      </c>
      <c r="C90" s="91">
        <f>'Figure 5 data'!H108</f>
        <v>1581</v>
      </c>
    </row>
    <row r="91" spans="1:3">
      <c r="A91" s="54">
        <v>44194</v>
      </c>
      <c r="B91">
        <v>1.5264</v>
      </c>
      <c r="C91" s="91">
        <f>'Figure 5 data'!H109</f>
        <v>1529</v>
      </c>
    </row>
    <row r="92" spans="1:3">
      <c r="A92" s="54">
        <v>44195</v>
      </c>
      <c r="B92">
        <v>1.3832</v>
      </c>
      <c r="C92" s="91">
        <f>'Figure 5 data'!H110</f>
        <v>1492</v>
      </c>
    </row>
    <row r="93" spans="1:3">
      <c r="A93" s="54">
        <v>44196</v>
      </c>
      <c r="B93">
        <v>0.80559999999999998</v>
      </c>
      <c r="C93" s="91">
        <f>'Figure 5 data'!H111</f>
        <v>1462</v>
      </c>
    </row>
    <row r="94" spans="1:3">
      <c r="A94" s="54">
        <v>44197</v>
      </c>
      <c r="B94">
        <v>0.89480000000000004</v>
      </c>
      <c r="C94" s="91">
        <f>'Figure 5 data'!H112</f>
        <v>1426</v>
      </c>
    </row>
    <row r="95" spans="1:3">
      <c r="A95" s="54">
        <v>44198</v>
      </c>
      <c r="B95">
        <v>0.99350000000000005</v>
      </c>
      <c r="C95" s="91">
        <f>'Figure 5 data'!H113</f>
        <v>1408</v>
      </c>
    </row>
    <row r="96" spans="1:3">
      <c r="A96" s="54">
        <v>44199</v>
      </c>
      <c r="B96">
        <v>1.4072</v>
      </c>
      <c r="C96" s="91">
        <f>'Figure 5 data'!H114</f>
        <v>1388</v>
      </c>
    </row>
    <row r="97" spans="1:3">
      <c r="A97" s="54">
        <v>44200</v>
      </c>
      <c r="B97">
        <v>1.4260999999999999</v>
      </c>
      <c r="C97" s="91">
        <f>'Figure 5 data'!H115</f>
        <v>1376</v>
      </c>
    </row>
    <row r="98" spans="1:3">
      <c r="A98" s="54">
        <v>44201</v>
      </c>
      <c r="B98">
        <v>1.6020000000000001</v>
      </c>
      <c r="C98" s="91">
        <f>'Figure 5 data'!H116</f>
        <v>1344</v>
      </c>
    </row>
    <row r="99" spans="1:3">
      <c r="A99" s="54">
        <v>44202</v>
      </c>
      <c r="B99">
        <v>1.4488000000000001</v>
      </c>
      <c r="C99" s="91">
        <f>'Figure 5 data'!H117</f>
        <v>1308</v>
      </c>
    </row>
    <row r="100" spans="1:3">
      <c r="A100" s="54">
        <v>44203</v>
      </c>
      <c r="B100">
        <v>0.36969999999999997</v>
      </c>
      <c r="C100" s="91">
        <f>'Figure 5 data'!H118</f>
        <v>1271</v>
      </c>
    </row>
    <row r="101" spans="1:3">
      <c r="A101" s="54">
        <v>44204</v>
      </c>
      <c r="B101">
        <v>0.3654</v>
      </c>
      <c r="C101" s="91">
        <f>'Figure 5 data'!H119</f>
        <v>1210</v>
      </c>
    </row>
    <row r="102" spans="1:3">
      <c r="A102" s="54">
        <v>44205</v>
      </c>
      <c r="B102">
        <v>0.37040000000000001</v>
      </c>
      <c r="C102" s="91">
        <f>'Figure 5 data'!H120</f>
        <v>1148</v>
      </c>
    </row>
    <row r="103" spans="1:3">
      <c r="A103" s="54">
        <v>44206</v>
      </c>
      <c r="B103">
        <v>1.0744</v>
      </c>
      <c r="C103" s="91">
        <f>'Figure 5 data'!H121</f>
        <v>1112</v>
      </c>
    </row>
    <row r="104" spans="1:3">
      <c r="A104" s="54">
        <v>44207</v>
      </c>
      <c r="B104">
        <v>3.0871</v>
      </c>
      <c r="C104" s="91">
        <f>'Figure 5 data'!H122</f>
        <v>1101</v>
      </c>
    </row>
    <row r="105" spans="1:3">
      <c r="A105" s="54">
        <v>44208</v>
      </c>
      <c r="B105">
        <v>3.4689000000000001</v>
      </c>
      <c r="C105" s="91">
        <f>'Figure 5 data'!H123</f>
        <v>1101</v>
      </c>
    </row>
    <row r="106" spans="1:3">
      <c r="A106" s="54">
        <v>44209</v>
      </c>
      <c r="B106">
        <v>3.6802999999999999</v>
      </c>
      <c r="C106" s="91">
        <f>'Figure 5 data'!H124</f>
        <v>1103</v>
      </c>
    </row>
    <row r="107" spans="1:3">
      <c r="A107" s="54">
        <v>44210</v>
      </c>
      <c r="B107">
        <v>2.8555000000000001</v>
      </c>
      <c r="C107" s="91">
        <f>'Figure 5 data'!H125</f>
        <v>1096</v>
      </c>
    </row>
    <row r="108" spans="1:3">
      <c r="A108" s="54">
        <v>44211</v>
      </c>
      <c r="B108">
        <v>1.6552</v>
      </c>
      <c r="C108" s="91">
        <f>'Figure 5 data'!H126</f>
        <v>1090</v>
      </c>
    </row>
    <row r="109" spans="1:3">
      <c r="A109" s="54">
        <v>44212</v>
      </c>
      <c r="B109">
        <v>2.8275000000000001</v>
      </c>
      <c r="C109" s="91">
        <f>'Figure 5 data'!H127</f>
        <v>1064</v>
      </c>
    </row>
    <row r="110" spans="1:3">
      <c r="A110" s="54">
        <v>44213</v>
      </c>
      <c r="B110">
        <v>3.4908999999999999</v>
      </c>
      <c r="C110" s="91">
        <f>'Figure 5 data'!H128</f>
        <v>1104</v>
      </c>
    </row>
    <row r="111" spans="1:3">
      <c r="A111" s="54">
        <v>44214</v>
      </c>
      <c r="B111">
        <v>3.7890000000000001</v>
      </c>
      <c r="C111" s="91">
        <f>'Figure 5 data'!H129</f>
        <v>1147</v>
      </c>
    </row>
    <row r="112" spans="1:3">
      <c r="A112" s="54">
        <v>44215</v>
      </c>
      <c r="B112">
        <v>5.2084000000000001</v>
      </c>
      <c r="C112" s="91">
        <f>'Figure 5 data'!H130</f>
        <v>1153</v>
      </c>
    </row>
    <row r="113" spans="1:3">
      <c r="A113" s="54">
        <v>44216</v>
      </c>
      <c r="B113">
        <v>4.8503999999999996</v>
      </c>
      <c r="C113" s="91">
        <f>'Figure 5 data'!H131</f>
        <v>1186</v>
      </c>
    </row>
    <row r="114" spans="1:3">
      <c r="A114" s="54">
        <v>44217</v>
      </c>
      <c r="B114">
        <v>4.0923999999999996</v>
      </c>
      <c r="C114" s="91">
        <f>'Figure 5 data'!H132</f>
        <v>1189</v>
      </c>
    </row>
    <row r="115" spans="1:3">
      <c r="A115" s="54">
        <v>44218</v>
      </c>
      <c r="B115">
        <v>3.508</v>
      </c>
      <c r="C115" s="91">
        <f>'Figure 5 data'!H133</f>
        <v>1178</v>
      </c>
    </row>
    <row r="116" spans="1:3">
      <c r="A116" s="54">
        <v>44219</v>
      </c>
      <c r="B116">
        <v>1.8046</v>
      </c>
      <c r="C116" s="91">
        <f>'Figure 5 data'!H134</f>
        <v>1165</v>
      </c>
    </row>
    <row r="117" spans="1:3">
      <c r="A117" s="54">
        <v>44220</v>
      </c>
      <c r="B117">
        <v>0.53249999999999997</v>
      </c>
      <c r="C117" s="91">
        <f>'Figure 5 data'!H135</f>
        <v>1149</v>
      </c>
    </row>
    <row r="118" spans="1:3">
      <c r="A118" s="54">
        <v>44221</v>
      </c>
      <c r="B118">
        <v>0.90769999999999995</v>
      </c>
      <c r="C118" s="91">
        <f>'Figure 5 data'!H136</f>
        <v>1105</v>
      </c>
    </row>
    <row r="119" spans="1:3">
      <c r="A119" s="54">
        <v>44222</v>
      </c>
      <c r="B119">
        <v>1.5762</v>
      </c>
      <c r="C119" s="91">
        <f>'Figure 5 data'!H137</f>
        <v>1079</v>
      </c>
    </row>
    <row r="120" spans="1:3">
      <c r="A120" s="54">
        <v>44223</v>
      </c>
      <c r="B120">
        <v>3.8988</v>
      </c>
      <c r="C120" s="91">
        <f>'Figure 5 data'!H138</f>
        <v>1055</v>
      </c>
    </row>
    <row r="121" spans="1:3">
      <c r="A121" s="54">
        <v>44224</v>
      </c>
      <c r="B121">
        <v>5.423</v>
      </c>
      <c r="C121" s="91">
        <f>'Figure 5 data'!H139</f>
        <v>1055</v>
      </c>
    </row>
    <row r="122" spans="1:3">
      <c r="A122" s="54">
        <v>44225</v>
      </c>
      <c r="B122">
        <v>5.4634</v>
      </c>
      <c r="C122" s="91">
        <f>'Figure 5 data'!H140</f>
        <v>1071</v>
      </c>
    </row>
    <row r="123" spans="1:3">
      <c r="A123" s="54">
        <v>44226</v>
      </c>
      <c r="B123">
        <v>2.8645999999999998</v>
      </c>
      <c r="C123" s="91">
        <f>'Figure 5 data'!H141</f>
        <v>1099</v>
      </c>
    </row>
    <row r="124" spans="1:3">
      <c r="A124" s="54">
        <v>44227</v>
      </c>
      <c r="B124">
        <v>2.2052</v>
      </c>
      <c r="C124" s="91">
        <f>'Figure 5 data'!H142</f>
        <v>1119</v>
      </c>
    </row>
    <row r="125" spans="1:3">
      <c r="A125" s="54">
        <v>44228</v>
      </c>
      <c r="B125">
        <v>2.2715999999999998</v>
      </c>
      <c r="C125" s="91">
        <f>'Figure 5 data'!H143</f>
        <v>1115</v>
      </c>
    </row>
    <row r="126" spans="1:3">
      <c r="A126" s="54">
        <v>44229</v>
      </c>
      <c r="B126">
        <v>3.9643999999999999</v>
      </c>
      <c r="C126" s="91">
        <f>'Figure 5 data'!H144</f>
        <v>1090</v>
      </c>
    </row>
    <row r="127" spans="1:3">
      <c r="A127" s="54">
        <v>44230</v>
      </c>
      <c r="B127">
        <v>4.4181999999999997</v>
      </c>
      <c r="C127" s="91">
        <f>'Figure 5 data'!H145</f>
        <v>1084</v>
      </c>
    </row>
    <row r="128" spans="1:3">
      <c r="A128" s="54">
        <v>44231</v>
      </c>
      <c r="B128">
        <v>4.4932999999999996</v>
      </c>
      <c r="C128" s="91">
        <f>'Figure 5 data'!H146</f>
        <v>1086</v>
      </c>
    </row>
    <row r="129" spans="1:3">
      <c r="A129" s="54">
        <v>44232</v>
      </c>
      <c r="B129">
        <v>4.7220000000000004</v>
      </c>
      <c r="C129" s="91">
        <f>'Figure 5 data'!H147</f>
        <v>1075</v>
      </c>
    </row>
    <row r="130" spans="1:3">
      <c r="A130" s="54">
        <v>44233</v>
      </c>
      <c r="B130">
        <v>3.6303000000000001</v>
      </c>
      <c r="C130" s="91">
        <f>'Figure 5 data'!H148</f>
        <v>1061</v>
      </c>
    </row>
    <row r="131" spans="1:3">
      <c r="A131" s="54">
        <v>44234</v>
      </c>
      <c r="B131">
        <v>0.95799999999999996</v>
      </c>
      <c r="C131" s="91">
        <f>'Figure 5 data'!H149</f>
        <v>1063</v>
      </c>
    </row>
    <row r="132" spans="1:3">
      <c r="A132" s="54">
        <v>44235</v>
      </c>
      <c r="B132">
        <v>-0.18190000000000001</v>
      </c>
      <c r="C132" s="91">
        <f>'Figure 5 data'!H150</f>
        <v>1040</v>
      </c>
    </row>
    <row r="133" spans="1:3">
      <c r="A133" s="54">
        <v>44236</v>
      </c>
      <c r="B133">
        <v>-0.63590000000000002</v>
      </c>
      <c r="C133" s="91">
        <f>'Figure 5 data'!H151</f>
        <v>978</v>
      </c>
    </row>
    <row r="134" spans="1:3">
      <c r="A134" s="54">
        <v>44237</v>
      </c>
      <c r="B134">
        <v>-0.29320000000000002</v>
      </c>
      <c r="C134" s="91">
        <f>'Figure 5 data'!H152</f>
        <v>924</v>
      </c>
    </row>
    <row r="135" spans="1:3">
      <c r="A135" s="54">
        <v>44238</v>
      </c>
      <c r="B135">
        <v>-1.4793000000000001</v>
      </c>
      <c r="C135" s="91">
        <f>'Figure 5 data'!H153</f>
        <v>861</v>
      </c>
    </row>
    <row r="136" spans="1:3">
      <c r="A136" s="54">
        <v>44239</v>
      </c>
      <c r="B136">
        <v>-2.0017999999999998</v>
      </c>
      <c r="C136" s="91">
        <f>'Figure 5 data'!H154</f>
        <v>801</v>
      </c>
    </row>
    <row r="137" spans="1:3">
      <c r="A137" s="54">
        <v>44240</v>
      </c>
      <c r="B137">
        <v>-1.9504999999999999</v>
      </c>
      <c r="C137" s="91">
        <f>'Figure 5 data'!H155</f>
        <v>733</v>
      </c>
    </row>
    <row r="138" spans="1:3">
      <c r="A138" s="54">
        <v>44241</v>
      </c>
      <c r="B138">
        <v>0.23069999999999999</v>
      </c>
      <c r="C138" s="91">
        <f>'Figure 5 data'!H156</f>
        <v>653</v>
      </c>
    </row>
    <row r="139" spans="1:3">
      <c r="A139" s="54">
        <v>44242</v>
      </c>
      <c r="B139">
        <v>4.4865000000000004</v>
      </c>
      <c r="C139" s="91">
        <f>'Figure 5 data'!H157</f>
        <v>598</v>
      </c>
    </row>
    <row r="140" spans="1:3">
      <c r="A140" s="54">
        <v>44243</v>
      </c>
      <c r="B140">
        <v>5.4865000000000004</v>
      </c>
      <c r="C140" s="91">
        <f>'Figure 5 data'!H158</f>
        <v>574</v>
      </c>
    </row>
    <row r="141" spans="1:3">
      <c r="A141" s="54">
        <v>44244</v>
      </c>
      <c r="B141">
        <v>6.1851000000000003</v>
      </c>
      <c r="C141" s="91">
        <f>'Figure 5 data'!H159</f>
        <v>549</v>
      </c>
    </row>
    <row r="142" spans="1:3">
      <c r="A142" s="54">
        <v>44245</v>
      </c>
      <c r="B142">
        <v>5.8052999999999999</v>
      </c>
      <c r="C142" s="91">
        <f>'Figure 5 data'!H160</f>
        <v>544</v>
      </c>
    </row>
    <row r="143" spans="1:3">
      <c r="A143" s="54">
        <v>44246</v>
      </c>
      <c r="B143">
        <v>6.1787999999999998</v>
      </c>
      <c r="C143" s="91">
        <f>'Figure 5 data'!H161</f>
        <v>524</v>
      </c>
    </row>
    <row r="144" spans="1:3">
      <c r="A144" s="54">
        <v>44247</v>
      </c>
      <c r="B144">
        <v>7.8756000000000004</v>
      </c>
      <c r="C144" s="91">
        <f>'Figure 5 data'!H162</f>
        <v>508</v>
      </c>
    </row>
    <row r="145" spans="1:3">
      <c r="A145" s="54">
        <v>44248</v>
      </c>
      <c r="B145">
        <v>8.0459999999999994</v>
      </c>
      <c r="C145" s="91">
        <f>'Figure 5 data'!H163</f>
        <v>535</v>
      </c>
    </row>
    <row r="146" spans="1:3">
      <c r="A146" s="54">
        <v>44249</v>
      </c>
      <c r="B146">
        <v>7.1913999999999998</v>
      </c>
      <c r="C146" s="91">
        <f>'Figure 5 data'!H164</f>
        <v>546</v>
      </c>
    </row>
    <row r="147" spans="1:3">
      <c r="A147" s="54">
        <v>44250</v>
      </c>
      <c r="B147">
        <v>7.6444999999999999</v>
      </c>
      <c r="C147" s="91">
        <f>'Figure 5 data'!H165</f>
        <v>533</v>
      </c>
    </row>
    <row r="148" spans="1:3">
      <c r="A148" s="54">
        <v>44251</v>
      </c>
      <c r="B148">
        <v>8.8188999999999993</v>
      </c>
      <c r="C148" s="91">
        <f>'Figure 5 data'!H166</f>
        <v>533</v>
      </c>
    </row>
    <row r="149" spans="1:3">
      <c r="A149" s="54">
        <v>44252</v>
      </c>
      <c r="B149">
        <v>7.6021999999999998</v>
      </c>
      <c r="C149" s="91">
        <f>'Figure 5 data'!H167</f>
        <v>548</v>
      </c>
    </row>
    <row r="150" spans="1:3">
      <c r="A150" s="54">
        <v>44253</v>
      </c>
      <c r="B150">
        <v>6.6003999999999996</v>
      </c>
      <c r="C150" s="91">
        <f>'Figure 5 data'!H168</f>
        <v>548</v>
      </c>
    </row>
    <row r="151" spans="1:3">
      <c r="A151" s="54">
        <v>44254</v>
      </c>
      <c r="B151">
        <v>6.3343999999999996</v>
      </c>
      <c r="C151" s="91">
        <f>'Figure 5 data'!H169</f>
        <v>536</v>
      </c>
    </row>
    <row r="152" spans="1:3">
      <c r="A152" s="54">
        <v>44255</v>
      </c>
      <c r="B152">
        <v>5.7862999999999998</v>
      </c>
      <c r="C152" s="91">
        <f>'Figure 5 data'!H170</f>
        <v>522</v>
      </c>
    </row>
    <row r="153" spans="1:3">
      <c r="A153" s="54">
        <v>44256</v>
      </c>
      <c r="B153">
        <v>4.9627999999999997</v>
      </c>
      <c r="C153" s="91">
        <f>'Figure 5 data'!H171</f>
        <v>503</v>
      </c>
    </row>
    <row r="154" spans="1:3">
      <c r="A154" s="54">
        <v>44257</v>
      </c>
      <c r="B154">
        <v>4.6243999999999996</v>
      </c>
      <c r="C154" s="91">
        <f>'Figure 5 data'!H172</f>
        <v>460</v>
      </c>
    </row>
    <row r="155" spans="1:3">
      <c r="A155" s="54">
        <v>44258</v>
      </c>
      <c r="B155">
        <v>4.4160000000000004</v>
      </c>
      <c r="C155" s="91">
        <f>'Figure 5 data'!H173</f>
        <v>418</v>
      </c>
    </row>
    <row r="156" spans="1:3">
      <c r="A156" s="54">
        <v>44259</v>
      </c>
      <c r="B156">
        <v>4.0305</v>
      </c>
      <c r="C156" s="91">
        <f>'Figure 5 data'!H174</f>
        <v>366</v>
      </c>
    </row>
    <row r="157" spans="1:3">
      <c r="A157" s="54">
        <v>44260</v>
      </c>
      <c r="B157">
        <v>3.9561999999999999</v>
      </c>
      <c r="C157" s="91">
        <f>'Figure 5 data'!H175</f>
        <v>335</v>
      </c>
    </row>
    <row r="158" spans="1:3">
      <c r="A158" s="54">
        <v>44261</v>
      </c>
      <c r="B158">
        <v>3.8643999999999998</v>
      </c>
      <c r="C158" s="91">
        <f>'Figure 5 data'!H176</f>
        <v>320</v>
      </c>
    </row>
    <row r="159" spans="1:3">
      <c r="A159" s="54">
        <v>44262</v>
      </c>
      <c r="B159">
        <v>4.0932000000000004</v>
      </c>
      <c r="C159" s="91">
        <f>'Figure 5 data'!H177</f>
        <v>296</v>
      </c>
    </row>
    <row r="160" spans="1:3">
      <c r="A160" s="54">
        <v>44263</v>
      </c>
      <c r="B160">
        <v>4.7432999999999996</v>
      </c>
      <c r="C160" s="91">
        <f>'Figure 5 data'!H178</f>
        <v>278</v>
      </c>
    </row>
    <row r="161" spans="1:3">
      <c r="A161" s="54">
        <v>44264</v>
      </c>
      <c r="B161">
        <v>5.4332000000000003</v>
      </c>
      <c r="C161" s="91">
        <f>'Figure 5 data'!H179</f>
        <v>259</v>
      </c>
    </row>
    <row r="162" spans="1:3">
      <c r="A162" s="54">
        <v>44265</v>
      </c>
      <c r="B162">
        <v>5.5438000000000001</v>
      </c>
      <c r="C162" s="91">
        <f>'Figure 5 data'!H180</f>
        <v>258</v>
      </c>
    </row>
    <row r="163" spans="1:3">
      <c r="A163" s="54">
        <v>44266</v>
      </c>
      <c r="B163">
        <v>5.7111999999999998</v>
      </c>
      <c r="C163" s="91">
        <f>'Figure 5 data'!H181</f>
        <v>254</v>
      </c>
    </row>
    <row r="164" spans="1:3">
      <c r="A164" s="54">
        <v>44267</v>
      </c>
      <c r="B164">
        <v>5.5930999999999997</v>
      </c>
      <c r="C164" s="91">
        <f>'Figure 5 data'!H182</f>
        <v>276</v>
      </c>
    </row>
    <row r="165" spans="1:3">
      <c r="A165" s="54">
        <v>44268</v>
      </c>
      <c r="B165">
        <v>5.1773999999999996</v>
      </c>
      <c r="C165" s="91">
        <f>'Figure 5 data'!H183</f>
        <v>295</v>
      </c>
    </row>
    <row r="166" spans="1:3">
      <c r="A166" s="54">
        <v>44269</v>
      </c>
      <c r="B166">
        <v>5.9016999999999999</v>
      </c>
      <c r="C166" s="91">
        <f>'Figure 5 data'!H184</f>
        <v>310</v>
      </c>
    </row>
    <row r="167" spans="1:3">
      <c r="A167" s="54">
        <v>44270</v>
      </c>
      <c r="B167">
        <v>7.1874000000000002</v>
      </c>
      <c r="C167" s="91">
        <f>'Figure 5 data'!H185</f>
        <v>325</v>
      </c>
    </row>
    <row r="168" spans="1:3">
      <c r="A168" s="54">
        <v>44271</v>
      </c>
      <c r="B168">
        <v>7.8978000000000002</v>
      </c>
      <c r="C168" s="91">
        <f>'Figure 5 data'!H186</f>
        <v>337</v>
      </c>
    </row>
    <row r="169" spans="1:3">
      <c r="A169" s="54">
        <v>44272</v>
      </c>
      <c r="B169">
        <v>7.3394000000000004</v>
      </c>
      <c r="C169" s="91">
        <f>'Figure 5 data'!H187</f>
        <v>359</v>
      </c>
    </row>
    <row r="170" spans="1:3">
      <c r="A170" s="54">
        <v>44273</v>
      </c>
      <c r="B170">
        <v>7.4562999999999997</v>
      </c>
      <c r="C170" s="91">
        <f>'Figure 5 data'!H188</f>
        <v>343</v>
      </c>
    </row>
    <row r="171" spans="1:3">
      <c r="A171" s="54">
        <v>44274</v>
      </c>
      <c r="B171">
        <v>7.5339</v>
      </c>
      <c r="C171" s="91">
        <f>'Figure 5 data'!H189</f>
        <v>338</v>
      </c>
    </row>
    <row r="172" spans="1:3">
      <c r="A172" s="54">
        <v>44275</v>
      </c>
      <c r="B172">
        <v>7.4504000000000001</v>
      </c>
      <c r="C172" s="91">
        <f>'Figure 5 data'!H190</f>
        <v>337</v>
      </c>
    </row>
    <row r="173" spans="1:3">
      <c r="A173" s="54">
        <v>44276</v>
      </c>
      <c r="B173">
        <v>7.7442000000000002</v>
      </c>
      <c r="C173" s="91">
        <f>'Figure 5 data'!H191</f>
        <v>362</v>
      </c>
    </row>
    <row r="174" spans="1:3">
      <c r="A174" s="54">
        <v>44277</v>
      </c>
      <c r="B174">
        <v>7.7516999999999996</v>
      </c>
      <c r="C174" s="91">
        <f>'Figure 5 data'!H192</f>
        <v>355</v>
      </c>
    </row>
    <row r="175" spans="1:3">
      <c r="A175" s="54">
        <v>44278</v>
      </c>
      <c r="B175">
        <v>7.5906000000000002</v>
      </c>
      <c r="C175" s="91">
        <f>'Figure 5 data'!H193</f>
        <v>354</v>
      </c>
    </row>
    <row r="176" spans="1:3">
      <c r="A176" s="54">
        <v>44279</v>
      </c>
      <c r="B176">
        <v>8.0385000000000009</v>
      </c>
      <c r="C176" s="91">
        <f>'Figure 5 data'!H194</f>
        <v>382</v>
      </c>
    </row>
    <row r="177" spans="1:3">
      <c r="A177" s="54">
        <v>44280</v>
      </c>
      <c r="B177">
        <v>8.2073</v>
      </c>
      <c r="C177" s="91">
        <f>'Figure 5 data'!H195</f>
        <v>396</v>
      </c>
    </row>
    <row r="178" spans="1:3">
      <c r="A178" s="54">
        <v>44281</v>
      </c>
      <c r="B178">
        <v>7.1165000000000003</v>
      </c>
      <c r="C178" s="91">
        <f>'Figure 5 data'!H196</f>
        <v>433</v>
      </c>
    </row>
    <row r="179" spans="1:3">
      <c r="A179" s="54">
        <v>44282</v>
      </c>
      <c r="B179">
        <v>7.2164999999999999</v>
      </c>
      <c r="C179" s="91">
        <f>'Figure 5 data'!H197</f>
        <v>465</v>
      </c>
    </row>
    <row r="180" spans="1:3">
      <c r="A180" s="54">
        <v>44283</v>
      </c>
      <c r="B180">
        <v>8.3442000000000007</v>
      </c>
      <c r="C180" s="91">
        <f>'Figure 5 data'!H198</f>
        <v>494</v>
      </c>
    </row>
    <row r="181" spans="1:3">
      <c r="A181" s="54">
        <v>44284</v>
      </c>
      <c r="B181">
        <v>10.2423</v>
      </c>
      <c r="C181" s="91">
        <f>'Figure 5 data'!H199</f>
        <v>524</v>
      </c>
    </row>
    <row r="182" spans="1:3">
      <c r="A182" s="54">
        <v>44285</v>
      </c>
      <c r="B182">
        <v>11.4764</v>
      </c>
      <c r="C182" s="91">
        <f>'Figure 5 data'!H200</f>
        <v>575</v>
      </c>
    </row>
    <row r="183" spans="1:3">
      <c r="A183" s="54">
        <v>44286</v>
      </c>
      <c r="B183">
        <v>11.9694</v>
      </c>
      <c r="C183" s="91">
        <f>'Figure 5 data'!H201</f>
        <v>623</v>
      </c>
    </row>
    <row r="184" spans="1:3">
      <c r="A184" s="54">
        <v>44287</v>
      </c>
      <c r="B184">
        <v>9.5472000000000001</v>
      </c>
      <c r="C184" s="91">
        <f>'Figure 5 data'!H202</f>
        <v>675</v>
      </c>
    </row>
    <row r="185" spans="1:3">
      <c r="A185" s="54">
        <v>44288</v>
      </c>
      <c r="B185">
        <v>8.4296000000000006</v>
      </c>
      <c r="C185" s="91">
        <f>'Figure 5 data'!H203</f>
        <v>666</v>
      </c>
    </row>
    <row r="186" spans="1:3">
      <c r="A186" s="54">
        <v>44289</v>
      </c>
      <c r="B186">
        <v>7.7892000000000001</v>
      </c>
      <c r="C186" s="91">
        <f>'Figure 5 data'!H204</f>
        <v>663</v>
      </c>
    </row>
    <row r="187" spans="1:3">
      <c r="A187" s="54">
        <v>44290</v>
      </c>
      <c r="B187">
        <v>8.0928000000000004</v>
      </c>
      <c r="C187" s="91">
        <f>'Figure 5 data'!H205</f>
        <v>654</v>
      </c>
    </row>
    <row r="188" spans="1:3">
      <c r="A188" s="54">
        <v>44291</v>
      </c>
      <c r="B188">
        <v>6.2019000000000002</v>
      </c>
      <c r="C188" s="91">
        <f>'Figure 5 data'!H206</f>
        <v>688</v>
      </c>
    </row>
    <row r="189" spans="1:3">
      <c r="A189" s="54">
        <v>44292</v>
      </c>
      <c r="B189">
        <v>4.9009999999999998</v>
      </c>
      <c r="C189" s="91">
        <f>'Figure 5 data'!H207</f>
        <v>683</v>
      </c>
    </row>
    <row r="190" spans="1:3">
      <c r="A190" s="54">
        <v>44293</v>
      </c>
      <c r="B190">
        <v>5.0056000000000003</v>
      </c>
      <c r="C190" s="91">
        <f>'Figure 5 data'!H208</f>
        <v>627</v>
      </c>
    </row>
    <row r="191" spans="1:3">
      <c r="A191" s="54">
        <v>44294</v>
      </c>
      <c r="B191">
        <v>6.4767000000000001</v>
      </c>
      <c r="C191" s="91">
        <f>'Figure 5 data'!H209</f>
        <v>545</v>
      </c>
    </row>
    <row r="192" spans="1:3">
      <c r="A192" s="54">
        <v>44295</v>
      </c>
      <c r="B192">
        <v>7.2004000000000001</v>
      </c>
      <c r="C192" s="91">
        <f>'Figure 5 data'!H210</f>
        <v>508</v>
      </c>
    </row>
    <row r="193" spans="1:3">
      <c r="A193" s="54">
        <v>44296</v>
      </c>
      <c r="B193">
        <v>6.2065000000000001</v>
      </c>
      <c r="C193" s="91">
        <f>'Figure 5 data'!H211</f>
        <v>481</v>
      </c>
    </row>
    <row r="194" spans="1:3">
      <c r="A194" s="54">
        <v>44297</v>
      </c>
      <c r="B194">
        <v>5.8590999999999998</v>
      </c>
      <c r="C194" s="91">
        <f>'Figure 5 data'!H212</f>
        <v>445</v>
      </c>
    </row>
    <row r="195" spans="1:3">
      <c r="A195" s="54">
        <v>44298</v>
      </c>
      <c r="B195">
        <v>6.1787000000000001</v>
      </c>
      <c r="C195" s="91">
        <f>'Figure 5 data'!H213</f>
        <v>401</v>
      </c>
    </row>
    <row r="196" spans="1:3">
      <c r="A196" s="54">
        <v>44299</v>
      </c>
      <c r="B196">
        <v>6.9836999999999998</v>
      </c>
      <c r="C196" s="91">
        <f>'Figure 5 data'!H214</f>
        <v>347</v>
      </c>
    </row>
    <row r="197" spans="1:3">
      <c r="A197" s="54">
        <v>44300</v>
      </c>
      <c r="B197">
        <v>7.5109000000000004</v>
      </c>
      <c r="C197" s="91">
        <f>'Figure 5 data'!H215</f>
        <v>315</v>
      </c>
    </row>
    <row r="198" spans="1:3">
      <c r="A198" s="54">
        <v>44301</v>
      </c>
      <c r="B198">
        <v>7.5012999999999996</v>
      </c>
      <c r="C198" s="91">
        <f>'Figure 5 data'!H216</f>
        <v>279</v>
      </c>
    </row>
    <row r="199" spans="1:3">
      <c r="A199" s="54">
        <v>44302</v>
      </c>
      <c r="B199">
        <v>7.6712999999999996</v>
      </c>
      <c r="C199" s="91">
        <f>'Figure 5 data'!H217</f>
        <v>243</v>
      </c>
    </row>
    <row r="200" spans="1:3">
      <c r="A200" s="54">
        <v>44303</v>
      </c>
      <c r="B200">
        <v>8.4390999999999998</v>
      </c>
      <c r="C200" s="91">
        <f>'Figure 5 data'!H218</f>
        <v>220</v>
      </c>
    </row>
    <row r="201" spans="1:3">
      <c r="A201" s="54">
        <v>44304</v>
      </c>
      <c r="B201">
        <v>9.1610999999999994</v>
      </c>
      <c r="C201" s="91">
        <f>'Figure 5 data'!H219</f>
        <v>223</v>
      </c>
    </row>
    <row r="202" spans="1:3">
      <c r="A202" s="54">
        <v>44305</v>
      </c>
      <c r="B202">
        <v>10.092499999999999</v>
      </c>
      <c r="C202" s="91">
        <f>'Figure 5 data'!H220</f>
        <v>219</v>
      </c>
    </row>
    <row r="203" spans="1:3">
      <c r="A203" s="54">
        <v>44306</v>
      </c>
      <c r="B203">
        <v>10.797800000000001</v>
      </c>
      <c r="C203" s="91">
        <f>'Figure 5 data'!H221</f>
        <v>230</v>
      </c>
    </row>
    <row r="204" spans="1:3">
      <c r="A204" s="54">
        <v>44307</v>
      </c>
      <c r="B204">
        <v>10.054500000000001</v>
      </c>
      <c r="C204" s="91">
        <f>'Figure 5 data'!H222</f>
        <v>242</v>
      </c>
    </row>
    <row r="205" spans="1:3">
      <c r="A205" s="54">
        <v>44308</v>
      </c>
      <c r="B205">
        <v>9.9260000000000002</v>
      </c>
      <c r="C205" s="91">
        <f>'Figure 5 data'!H223</f>
        <v>248</v>
      </c>
    </row>
    <row r="206" spans="1:3">
      <c r="A206" s="54">
        <v>44309</v>
      </c>
      <c r="B206">
        <v>10.661099999999999</v>
      </c>
      <c r="C206" s="91">
        <f>'Figure 5 data'!H224</f>
        <v>248</v>
      </c>
    </row>
    <row r="207" spans="1:3">
      <c r="A207" s="54">
        <v>44310</v>
      </c>
      <c r="B207">
        <v>10.9353</v>
      </c>
      <c r="C207" s="91">
        <f>'Figure 5 data'!H225</f>
        <v>264</v>
      </c>
    </row>
    <row r="208" spans="1:3">
      <c r="A208" s="54">
        <v>44311</v>
      </c>
      <c r="B208">
        <v>10.1797</v>
      </c>
      <c r="C208" s="91">
        <f>'Figure 5 data'!H226</f>
        <v>291</v>
      </c>
    </row>
    <row r="209" spans="1:3">
      <c r="A209" s="54">
        <v>44312</v>
      </c>
      <c r="B209">
        <v>9.8648000000000007</v>
      </c>
      <c r="C209" s="91">
        <f>'Figure 5 data'!H227</f>
        <v>296</v>
      </c>
    </row>
    <row r="210" spans="1:3">
      <c r="A210" s="54">
        <v>44313</v>
      </c>
      <c r="B210">
        <v>9.7813999999999997</v>
      </c>
      <c r="C210" s="91">
        <f>'Figure 5 data'!H228</f>
        <v>284</v>
      </c>
    </row>
    <row r="211" spans="1:3">
      <c r="A211" s="54">
        <v>44314</v>
      </c>
      <c r="B211">
        <v>8.8459000000000003</v>
      </c>
      <c r="C211" s="91">
        <f>'Figure 5 data'!H229</f>
        <v>250</v>
      </c>
    </row>
    <row r="212" spans="1:3">
      <c r="A212" s="54">
        <v>44315</v>
      </c>
      <c r="B212">
        <v>8.7736999999999998</v>
      </c>
      <c r="C212" s="91">
        <f>'Figure 5 data'!H230</f>
        <v>236</v>
      </c>
    </row>
    <row r="213" spans="1:3">
      <c r="A213" s="54">
        <v>44316</v>
      </c>
      <c r="B213">
        <v>8.5978999999999992</v>
      </c>
      <c r="C213" s="91">
        <f>'Figure 5 data'!H231</f>
        <v>208</v>
      </c>
    </row>
    <row r="214" spans="1:3">
      <c r="A214" s="54">
        <v>44317</v>
      </c>
      <c r="B214">
        <v>8.7242999999999995</v>
      </c>
      <c r="C214" s="91">
        <f>'Figure 5 data'!H232</f>
        <v>189</v>
      </c>
    </row>
    <row r="215" spans="1:3">
      <c r="A215" s="54">
        <v>44318</v>
      </c>
      <c r="B215">
        <v>9.2299000000000007</v>
      </c>
      <c r="C215" s="91">
        <f>'Figure 5 data'!H233</f>
        <v>185</v>
      </c>
    </row>
    <row r="216" spans="1:3">
      <c r="A216" s="54">
        <v>44319</v>
      </c>
      <c r="B216">
        <v>8.3513999999999999</v>
      </c>
      <c r="C216" s="91">
        <f>'Figure 5 data'!H234</f>
        <v>189</v>
      </c>
    </row>
    <row r="217" spans="1:3">
      <c r="A217" s="54">
        <v>44320</v>
      </c>
      <c r="B217">
        <v>8.5929000000000002</v>
      </c>
      <c r="C217" s="91">
        <f>'Figure 5 data'!H235</f>
        <v>198</v>
      </c>
    </row>
    <row r="218" spans="1:3">
      <c r="A218" s="54">
        <v>44321</v>
      </c>
      <c r="B218">
        <v>8.4129000000000005</v>
      </c>
      <c r="C218" s="91">
        <f>'Figure 5 data'!H236</f>
        <v>190</v>
      </c>
    </row>
    <row r="219" spans="1:3">
      <c r="A219" s="54">
        <v>44322</v>
      </c>
      <c r="B219">
        <v>8.3783999999999992</v>
      </c>
      <c r="C219" s="91">
        <f>'Figure 5 data'!H237</f>
        <v>177</v>
      </c>
    </row>
    <row r="220" spans="1:3">
      <c r="A220" s="54">
        <v>44323</v>
      </c>
      <c r="B220">
        <v>9.3385999999999996</v>
      </c>
      <c r="C220" s="91">
        <f>'Figure 5 data'!H238</f>
        <v>158</v>
      </c>
    </row>
    <row r="221" spans="1:3">
      <c r="A221" s="54">
        <v>44324</v>
      </c>
      <c r="B221">
        <v>9.9789999999999992</v>
      </c>
      <c r="C221" s="91">
        <f>'Figure 5 data'!H239</f>
        <v>151</v>
      </c>
    </row>
    <row r="222" spans="1:3">
      <c r="A222" s="54">
        <v>44325</v>
      </c>
      <c r="B222">
        <v>12.233599999999999</v>
      </c>
      <c r="C222" s="91">
        <f>'Figure 5 data'!H240</f>
        <v>151</v>
      </c>
    </row>
    <row r="223" spans="1:3">
      <c r="A223" s="54">
        <v>44326</v>
      </c>
      <c r="B223">
        <v>12.0221</v>
      </c>
      <c r="C223" s="91">
        <f>'Figure 5 data'!H241</f>
        <v>173</v>
      </c>
    </row>
    <row r="224" spans="1:3">
      <c r="A224" s="54">
        <v>44327</v>
      </c>
      <c r="B224">
        <v>11.835900000000001</v>
      </c>
      <c r="C224" s="91">
        <f>'Figure 5 data'!H242</f>
        <v>184</v>
      </c>
    </row>
    <row r="225" spans="1:3">
      <c r="A225" s="54">
        <v>44328</v>
      </c>
      <c r="B225">
        <v>11.957000000000001</v>
      </c>
      <c r="C225" s="91">
        <f>'Figure 5 data'!H243</f>
        <v>188</v>
      </c>
    </row>
    <row r="226" spans="1:3">
      <c r="A226" s="54">
        <v>44329</v>
      </c>
      <c r="B226">
        <v>11.4354</v>
      </c>
      <c r="C226" s="91">
        <f>'Figure 5 data'!H244</f>
        <v>190</v>
      </c>
    </row>
    <row r="227" spans="1:3">
      <c r="A227" s="54">
        <v>44330</v>
      </c>
      <c r="B227">
        <v>11.179</v>
      </c>
      <c r="C227" s="91">
        <f>'Figure 5 data'!H245</f>
        <v>183</v>
      </c>
    </row>
    <row r="228" spans="1:3">
      <c r="A228" s="54">
        <v>44331</v>
      </c>
      <c r="B228">
        <v>11.2644</v>
      </c>
      <c r="C228" s="91">
        <f>'Figure 5 data'!H246</f>
        <v>176</v>
      </c>
    </row>
    <row r="229" spans="1:3">
      <c r="A229" s="54">
        <v>44332</v>
      </c>
      <c r="B229">
        <v>11.380100000000001</v>
      </c>
      <c r="C229" s="91">
        <f>'Figure 5 data'!H247</f>
        <v>187</v>
      </c>
    </row>
    <row r="230" spans="1:3">
      <c r="A230" s="54">
        <v>44333</v>
      </c>
      <c r="B230">
        <v>11.5389</v>
      </c>
      <c r="C230" s="91">
        <f>'Figure 5 data'!H248</f>
        <v>205</v>
      </c>
    </row>
    <row r="231" spans="1:3">
      <c r="A231" s="54">
        <v>44334</v>
      </c>
      <c r="B231">
        <v>11.740600000000001</v>
      </c>
      <c r="C231" s="91">
        <f>'Figure 5 data'!H249</f>
        <v>225</v>
      </c>
    </row>
    <row r="232" spans="1:3">
      <c r="A232" s="54">
        <v>44335</v>
      </c>
      <c r="B232">
        <v>12.085699999999999</v>
      </c>
      <c r="C232" s="91">
        <f>'Figure 5 data'!H250</f>
        <v>240</v>
      </c>
    </row>
    <row r="233" spans="1:3">
      <c r="A233" s="54">
        <v>44336</v>
      </c>
      <c r="B233">
        <v>10.901400000000001</v>
      </c>
      <c r="C233" s="91">
        <f>'Figure 5 data'!H251</f>
        <v>240</v>
      </c>
    </row>
    <row r="234" spans="1:3">
      <c r="A234" s="54">
        <v>44337</v>
      </c>
      <c r="B234">
        <v>10.8279</v>
      </c>
      <c r="C234" s="91">
        <f>'Figure 5 data'!H252</f>
        <v>235</v>
      </c>
    </row>
    <row r="235" spans="1:3">
      <c r="A235" s="54">
        <v>44338</v>
      </c>
      <c r="B235">
        <v>10.778700000000001</v>
      </c>
      <c r="C235" s="91">
        <f>'Figure 5 data'!H253</f>
        <v>231</v>
      </c>
    </row>
    <row r="236" spans="1:3">
      <c r="A236" s="54">
        <v>44339</v>
      </c>
      <c r="B236">
        <v>10.291700000000001</v>
      </c>
      <c r="C236" s="91">
        <f>'Figure 5 data'!H254</f>
        <v>222</v>
      </c>
    </row>
    <row r="237" spans="1:3">
      <c r="A237" s="54">
        <v>44340</v>
      </c>
      <c r="B237">
        <v>10.481299999999999</v>
      </c>
      <c r="C237" s="91">
        <f>'Figure 5 data'!H255</f>
        <v>235</v>
      </c>
    </row>
    <row r="238" spans="1:3">
      <c r="A238" s="54">
        <v>44341</v>
      </c>
      <c r="B238">
        <v>10.78</v>
      </c>
      <c r="C238" s="91">
        <f>'Figure 5 data'!H256</f>
        <v>225</v>
      </c>
    </row>
    <row r="239" spans="1:3">
      <c r="A239" s="54">
        <v>44342</v>
      </c>
      <c r="B239">
        <v>11.538399999999999</v>
      </c>
      <c r="C239" s="91">
        <f>'Figure 5 data'!H257</f>
        <v>214</v>
      </c>
    </row>
    <row r="240" spans="1:3">
      <c r="A240" s="54">
        <v>44343</v>
      </c>
      <c r="B240">
        <v>13.0547</v>
      </c>
      <c r="C240" s="91">
        <f>'Figure 5 data'!H258</f>
        <v>196</v>
      </c>
    </row>
    <row r="241" spans="1:3">
      <c r="A241" s="54">
        <v>44344</v>
      </c>
      <c r="B241">
        <v>13.6174</v>
      </c>
      <c r="C241" s="91">
        <f>'Figure 5 data'!H259</f>
        <v>194</v>
      </c>
    </row>
    <row r="242" spans="1:3">
      <c r="A242" s="54">
        <v>44345</v>
      </c>
      <c r="B242">
        <v>14.026</v>
      </c>
      <c r="C242" s="91">
        <f>'Figure 5 data'!H260</f>
        <v>195</v>
      </c>
    </row>
    <row r="243" spans="1:3">
      <c r="A243" s="54">
        <v>44346</v>
      </c>
      <c r="B243">
        <v>14.0334</v>
      </c>
      <c r="C243" s="91">
        <f>'Figure 5 data'!H261</f>
        <v>191</v>
      </c>
    </row>
    <row r="244" spans="1:3">
      <c r="A244" s="54">
        <v>44347</v>
      </c>
      <c r="B244">
        <v>14.255699999999999</v>
      </c>
      <c r="C244" s="91">
        <f>'Figure 5 data'!H262</f>
        <v>202</v>
      </c>
    </row>
    <row r="245" spans="1:3">
      <c r="A245" s="54">
        <v>44348</v>
      </c>
      <c r="B245">
        <v>14.824299999999999</v>
      </c>
      <c r="C245" s="91">
        <f>'Figure 5 data'!H263</f>
        <v>224</v>
      </c>
    </row>
    <row r="246" spans="1:3">
      <c r="A246" s="54">
        <v>44349</v>
      </c>
      <c r="B246">
        <v>15.0144</v>
      </c>
      <c r="C246" s="91">
        <f>'Figure 5 data'!H264</f>
        <v>254</v>
      </c>
    </row>
    <row r="247" spans="1:3">
      <c r="A247" s="54">
        <v>44350</v>
      </c>
      <c r="B247">
        <v>14.796200000000001</v>
      </c>
      <c r="C247" s="91">
        <f>'Figure 5 data'!H265</f>
        <v>286</v>
      </c>
    </row>
    <row r="248" spans="1:3">
      <c r="A248" s="54">
        <v>44351</v>
      </c>
      <c r="B248">
        <v>14.362500000000001</v>
      </c>
      <c r="C248" s="91">
        <f>'Figure 5 data'!H266</f>
        <v>293</v>
      </c>
    </row>
    <row r="249" spans="1:3">
      <c r="A249" s="54">
        <v>44352</v>
      </c>
      <c r="B249">
        <v>14.5997</v>
      </c>
      <c r="C249" s="91">
        <f>'Figure 5 data'!H267</f>
        <v>307</v>
      </c>
    </row>
    <row r="250" spans="1:3">
      <c r="A250" s="54">
        <v>44353</v>
      </c>
      <c r="B250">
        <v>14.553800000000001</v>
      </c>
      <c r="C250" s="91">
        <f>'Figure 5 data'!H268</f>
        <v>335</v>
      </c>
    </row>
    <row r="251" spans="1:3">
      <c r="A251" s="54">
        <v>44354</v>
      </c>
      <c r="B251">
        <v>14.6584</v>
      </c>
      <c r="C251" s="91">
        <f>'Figure 5 data'!H269</f>
        <v>358</v>
      </c>
    </row>
    <row r="252" spans="1:3">
      <c r="A252" s="54">
        <v>44355</v>
      </c>
      <c r="B252">
        <v>14.8093</v>
      </c>
      <c r="C252" s="91">
        <f>'Figure 5 data'!H270</f>
        <v>392</v>
      </c>
    </row>
    <row r="253" spans="1:3">
      <c r="A253" s="54">
        <v>44356</v>
      </c>
      <c r="B253">
        <v>14.9724</v>
      </c>
      <c r="C253" s="91">
        <f>'Figure 5 data'!H271</f>
        <v>406</v>
      </c>
    </row>
    <row r="254" spans="1:3">
      <c r="A254" s="54">
        <v>44357</v>
      </c>
      <c r="B254">
        <v>15.0435</v>
      </c>
      <c r="C254" s="91">
        <f>'Figure 5 data'!H272</f>
        <v>409</v>
      </c>
    </row>
    <row r="255" spans="1:3">
      <c r="A255" s="54">
        <v>44358</v>
      </c>
      <c r="B255">
        <v>14.9747</v>
      </c>
      <c r="C255" s="91">
        <f>'Figure 5 data'!H273</f>
        <v>414</v>
      </c>
    </row>
    <row r="256" spans="1:3">
      <c r="A256" s="54">
        <v>44361</v>
      </c>
      <c r="B256">
        <v>14.904199999999999</v>
      </c>
      <c r="C256" s="91">
        <f>'Figure 5 data'!H274</f>
        <v>437</v>
      </c>
    </row>
    <row r="257" spans="1:3">
      <c r="A257" s="54">
        <v>44362</v>
      </c>
      <c r="B257">
        <v>14.969799999999999</v>
      </c>
      <c r="C257" s="91">
        <f>'Figure 5 data'!H275</f>
        <v>432</v>
      </c>
    </row>
    <row r="258" spans="1:3">
      <c r="A258" s="54">
        <v>44363</v>
      </c>
      <c r="B258">
        <v>15.0328</v>
      </c>
      <c r="C258" s="91">
        <f>'Figure 5 data'!H276</f>
        <v>440</v>
      </c>
    </row>
    <row r="259" spans="1:3">
      <c r="A259" s="54">
        <v>44364</v>
      </c>
      <c r="B259">
        <v>14.9229</v>
      </c>
      <c r="C259" s="91">
        <f>'Figure 5 data'!H277</f>
        <v>436</v>
      </c>
    </row>
    <row r="260" spans="1:3">
      <c r="A260" s="54">
        <v>44365</v>
      </c>
      <c r="B260">
        <v>14.1692</v>
      </c>
      <c r="C260" s="91">
        <f>'Figure 5 data'!H278</f>
        <v>429</v>
      </c>
    </row>
    <row r="261" spans="1:3">
      <c r="A261" s="54">
        <v>44366</v>
      </c>
      <c r="B261">
        <v>14.0246</v>
      </c>
      <c r="C261" s="91">
        <f>'Figure 5 data'!H279</f>
        <v>402</v>
      </c>
    </row>
    <row r="262" spans="1:3">
      <c r="A262" s="54">
        <v>44367</v>
      </c>
      <c r="B262">
        <v>13.861000000000001</v>
      </c>
      <c r="C262" s="91">
        <f>'Figure 5 data'!H280</f>
        <v>403</v>
      </c>
    </row>
    <row r="263" spans="1:3">
      <c r="A263" s="54">
        <v>44368</v>
      </c>
      <c r="B263">
        <v>13.4275</v>
      </c>
      <c r="C263" s="91">
        <f>'Figure 5 data'!H281</f>
        <v>404</v>
      </c>
    </row>
    <row r="264" spans="1:3">
      <c r="A264" s="54">
        <v>44369</v>
      </c>
      <c r="B264">
        <v>13.7067</v>
      </c>
      <c r="C264" s="91">
        <f>'Figure 5 data'!H282</f>
        <v>398</v>
      </c>
    </row>
    <row r="265" spans="1:3">
      <c r="A265" s="54">
        <v>44370</v>
      </c>
      <c r="B265">
        <v>14.079700000000001</v>
      </c>
      <c r="C265" s="91">
        <f>'Figure 5 data'!H283</f>
        <v>389</v>
      </c>
    </row>
    <row r="266" spans="1:3">
      <c r="A266" s="54">
        <v>44371</v>
      </c>
      <c r="B266">
        <v>14.305400000000001</v>
      </c>
      <c r="C266" s="91">
        <f>'Figure 5 data'!H284</f>
        <v>371</v>
      </c>
    </row>
    <row r="267" spans="1:3">
      <c r="A267" s="54">
        <v>44372</v>
      </c>
      <c r="B267">
        <v>14.025600000000001</v>
      </c>
      <c r="C267" s="91">
        <f>'Figure 5 data'!H285</f>
        <v>352</v>
      </c>
    </row>
    <row r="268" spans="1:3">
      <c r="A268" s="54">
        <v>44375</v>
      </c>
      <c r="B268">
        <v>14.3622</v>
      </c>
      <c r="C268" s="91">
        <f>'Figure 5 data'!H286</f>
        <v>331</v>
      </c>
    </row>
    <row r="269" spans="1:3">
      <c r="A269" s="54">
        <v>44376</v>
      </c>
      <c r="B269">
        <v>14.4884</v>
      </c>
      <c r="C269" s="91">
        <f>'Figure 5 data'!H287</f>
        <v>320</v>
      </c>
    </row>
    <row r="270" spans="1:3">
      <c r="A270" s="54">
        <v>44377</v>
      </c>
      <c r="B270">
        <v>14.4072</v>
      </c>
      <c r="C270" s="91">
        <f>'Figure 5 data'!H288</f>
        <v>310</v>
      </c>
    </row>
    <row r="271" spans="1:3">
      <c r="A271" s="54">
        <v>44378</v>
      </c>
      <c r="B271">
        <v>14.6852</v>
      </c>
      <c r="C271" s="91">
        <f>'Figure 5 data'!H289</f>
        <v>308</v>
      </c>
    </row>
    <row r="272" spans="1:3">
      <c r="A272" s="54">
        <v>44379</v>
      </c>
      <c r="B272">
        <v>14.893700000000001</v>
      </c>
      <c r="C272" s="91">
        <f>'Figure 5 data'!H290</f>
        <v>317</v>
      </c>
    </row>
    <row r="273" spans="1:3">
      <c r="A273" s="54">
        <v>44380</v>
      </c>
      <c r="B273">
        <v>14.843</v>
      </c>
      <c r="C273" s="91">
        <f>'Figure 5 data'!H291</f>
        <v>321</v>
      </c>
    </row>
    <row r="274" spans="1:3">
      <c r="A274" s="54">
        <v>44381</v>
      </c>
      <c r="B274">
        <v>14.773199999999999</v>
      </c>
      <c r="C274" s="91">
        <f>'Figure 5 data'!H292</f>
        <v>328</v>
      </c>
    </row>
    <row r="275" spans="1:3">
      <c r="A275" s="54">
        <v>44382</v>
      </c>
      <c r="B275">
        <v>14.5863</v>
      </c>
      <c r="C275" s="91">
        <f>'Figure 5 data'!H293</f>
        <v>318</v>
      </c>
    </row>
    <row r="276" spans="1:3">
      <c r="A276" s="54">
        <v>44383</v>
      </c>
      <c r="B276">
        <v>14.3217</v>
      </c>
      <c r="C276" s="91">
        <f>'Figure 5 data'!H294</f>
        <v>310</v>
      </c>
    </row>
    <row r="277" spans="1:3">
      <c r="A277" s="54">
        <v>44384</v>
      </c>
      <c r="B277">
        <v>14.5358</v>
      </c>
      <c r="C277" s="91">
        <f>'Figure 5 data'!H295</f>
        <v>301</v>
      </c>
    </row>
    <row r="278" spans="1:3">
      <c r="A278" s="54">
        <v>44385</v>
      </c>
      <c r="B278">
        <v>14.751300000000001</v>
      </c>
      <c r="C278" s="91">
        <f>'Figure 5 data'!H296</f>
        <v>325</v>
      </c>
    </row>
    <row r="279" spans="1:3">
      <c r="A279" s="54">
        <v>44386</v>
      </c>
      <c r="B279">
        <v>14.9337</v>
      </c>
      <c r="C279" s="91">
        <f>'Figure 5 data'!H297</f>
        <v>360</v>
      </c>
    </row>
    <row r="280" spans="1:3">
      <c r="A280" s="54">
        <v>44387</v>
      </c>
      <c r="B280">
        <v>14.801500000000001</v>
      </c>
      <c r="C280" s="91">
        <f>'Figure 5 data'!H298</f>
        <v>379</v>
      </c>
    </row>
    <row r="281" spans="1:3">
      <c r="A281" s="54">
        <v>44388</v>
      </c>
      <c r="B281">
        <v>14.7835</v>
      </c>
      <c r="C281" s="91">
        <f>'Figure 5 data'!H299</f>
        <v>387</v>
      </c>
    </row>
    <row r="282" spans="1:3">
      <c r="A282" s="54">
        <v>44389</v>
      </c>
      <c r="B282">
        <v>14.754200000000001</v>
      </c>
      <c r="C282" s="91">
        <f>'Figure 5 data'!H300</f>
        <v>386</v>
      </c>
    </row>
    <row r="283" spans="1:3">
      <c r="A283" s="54">
        <v>44390</v>
      </c>
      <c r="B283">
        <v>15.009600000000001</v>
      </c>
      <c r="C283" s="91">
        <f>'Figure 5 data'!H301</f>
        <v>370</v>
      </c>
    </row>
    <row r="284" spans="1:3">
      <c r="A284" s="54">
        <v>44391</v>
      </c>
      <c r="B284">
        <v>15.188499999999999</v>
      </c>
      <c r="C284" s="91">
        <f>'Figure 5 data'!H302</f>
        <v>368</v>
      </c>
    </row>
    <row r="285" spans="1:3">
      <c r="A285" s="54">
        <v>44392</v>
      </c>
      <c r="B285">
        <v>15.194800000000001</v>
      </c>
      <c r="C285" s="91">
        <f>'Figure 5 data'!H303</f>
        <v>381</v>
      </c>
    </row>
    <row r="286" spans="1:3">
      <c r="A286" s="54">
        <v>44393</v>
      </c>
      <c r="B286">
        <v>15.2515</v>
      </c>
      <c r="C286" s="91">
        <f>'Figure 5 data'!H304</f>
        <v>414</v>
      </c>
    </row>
    <row r="287" spans="1:3">
      <c r="A287" s="54">
        <v>44394</v>
      </c>
      <c r="B287">
        <v>15.2515</v>
      </c>
      <c r="C287" s="91">
        <f>'Figure 5 data'!H305</f>
        <v>412</v>
      </c>
    </row>
    <row r="288" spans="1:3">
      <c r="A288" s="54">
        <v>44395</v>
      </c>
      <c r="B288">
        <v>15.249700000000001</v>
      </c>
      <c r="C288" s="91">
        <f>'Figure 5 data'!H306</f>
        <v>411</v>
      </c>
    </row>
    <row r="289" spans="1:3">
      <c r="A289" s="54">
        <v>44396</v>
      </c>
      <c r="B289">
        <v>15.2515</v>
      </c>
      <c r="C289" s="91">
        <f>'Figure 5 data'!H307</f>
        <v>430</v>
      </c>
    </row>
    <row r="290" spans="1:3">
      <c r="A290" s="54">
        <v>44397</v>
      </c>
      <c r="B290">
        <v>15.2515</v>
      </c>
      <c r="C290" s="91">
        <f>'Figure 5 data'!H308</f>
        <v>446</v>
      </c>
    </row>
    <row r="291" spans="1:3">
      <c r="A291" s="54">
        <v>44398</v>
      </c>
      <c r="B291">
        <v>15.2515</v>
      </c>
      <c r="C291" s="91">
        <f>'Figure 5 data'!H309</f>
        <v>462</v>
      </c>
    </row>
    <row r="292" spans="1:3">
      <c r="A292" s="54">
        <v>44399</v>
      </c>
      <c r="B292">
        <v>15.2515</v>
      </c>
      <c r="C292" s="91">
        <f>'Figure 5 data'!H310</f>
        <v>484</v>
      </c>
    </row>
    <row r="293" spans="1:3">
      <c r="A293" s="54">
        <v>44400</v>
      </c>
      <c r="B293">
        <v>15.2515</v>
      </c>
      <c r="C293" s="91">
        <f>'Figure 5 data'!H311</f>
        <v>509</v>
      </c>
    </row>
    <row r="294" spans="1:3">
      <c r="A294" s="54">
        <v>44401</v>
      </c>
      <c r="B294">
        <v>15.250999999999999</v>
      </c>
      <c r="C294" s="91">
        <f>'Figure 5 data'!H312</f>
        <v>518</v>
      </c>
    </row>
    <row r="295" spans="1:3">
      <c r="A295" s="54">
        <v>44402</v>
      </c>
      <c r="B295">
        <v>15.225</v>
      </c>
      <c r="C295" s="91">
        <f>'Figure 5 data'!H313</f>
        <v>501</v>
      </c>
    </row>
    <row r="296" spans="1:3">
      <c r="A296" s="54">
        <v>44403</v>
      </c>
      <c r="B296">
        <v>15.250400000000001</v>
      </c>
      <c r="C296" s="91">
        <f>'Figure 5 data'!H314</f>
        <v>494</v>
      </c>
    </row>
    <row r="297" spans="1:3">
      <c r="A297" s="54">
        <v>44404</v>
      </c>
      <c r="B297">
        <v>15.238899999999999</v>
      </c>
      <c r="C297" s="91">
        <f>'Figure 5 data'!H315</f>
        <v>478</v>
      </c>
    </row>
    <row r="298" spans="1:3">
      <c r="A298" s="54">
        <v>44405</v>
      </c>
      <c r="B298">
        <v>14.8088</v>
      </c>
      <c r="C298" s="91">
        <f>'Figure 5 data'!H316</f>
        <v>477</v>
      </c>
    </row>
    <row r="299" spans="1:3">
      <c r="A299" s="54">
        <v>44406</v>
      </c>
      <c r="B299">
        <v>14.817299999999999</v>
      </c>
      <c r="C299" s="91">
        <f>'Figure 5 data'!H317</f>
        <v>477</v>
      </c>
    </row>
    <row r="300" spans="1:3">
      <c r="A300" s="54">
        <v>44407</v>
      </c>
      <c r="B300">
        <v>14.4998</v>
      </c>
      <c r="C300" s="91">
        <f>'Figure 5 data'!H318</f>
        <v>451</v>
      </c>
    </row>
    <row r="301" spans="1:3">
      <c r="A301" s="54">
        <v>44408</v>
      </c>
      <c r="B301">
        <v>14.549799999999999</v>
      </c>
      <c r="C301" s="91">
        <f>'Figure 5 data'!H319</f>
        <v>460</v>
      </c>
    </row>
    <row r="302" spans="1:3">
      <c r="A302" s="54">
        <v>44409</v>
      </c>
      <c r="B302">
        <v>14.5877</v>
      </c>
      <c r="C302" s="91">
        <f>'Figure 5 data'!H320</f>
        <v>446</v>
      </c>
    </row>
    <row r="303" spans="1:3">
      <c r="A303" s="54">
        <v>44410</v>
      </c>
      <c r="B303">
        <v>14.507899999999999</v>
      </c>
      <c r="C303" s="91">
        <f>'Figure 5 data'!H321</f>
        <v>465</v>
      </c>
    </row>
    <row r="304" spans="1:3">
      <c r="A304" s="54">
        <v>44411</v>
      </c>
      <c r="B304">
        <v>14.6404</v>
      </c>
      <c r="C304" s="91">
        <f>'Figure 5 data'!H322</f>
        <v>501</v>
      </c>
    </row>
    <row r="305" spans="1:3">
      <c r="A305" s="54">
        <v>44412</v>
      </c>
      <c r="B305">
        <v>14.93</v>
      </c>
      <c r="C305" s="91">
        <f>'Figure 5 data'!H323</f>
        <v>531</v>
      </c>
    </row>
    <row r="306" spans="1:3">
      <c r="A306" s="54">
        <v>44413</v>
      </c>
      <c r="B306">
        <v>14.79</v>
      </c>
      <c r="C306" s="91">
        <f>'Figure 5 data'!H324</f>
        <v>570</v>
      </c>
    </row>
    <row r="307" spans="1:3">
      <c r="A307" s="54">
        <v>44414</v>
      </c>
      <c r="B307">
        <v>14.84</v>
      </c>
      <c r="C307" s="91">
        <f>'Figure 5 data'!H325</f>
        <v>596</v>
      </c>
    </row>
    <row r="308" spans="1:3">
      <c r="A308" s="54">
        <v>44415</v>
      </c>
      <c r="B308">
        <v>14.64</v>
      </c>
      <c r="C308" s="91">
        <f>'Figure 5 data'!H326</f>
        <v>601</v>
      </c>
    </row>
    <row r="309" spans="1:3">
      <c r="A309" s="54">
        <v>44416</v>
      </c>
      <c r="B309">
        <v>14.51</v>
      </c>
      <c r="C309" s="91">
        <f>'Figure 5 data'!H327</f>
        <v>612</v>
      </c>
    </row>
    <row r="310" spans="1:3">
      <c r="A310" s="54">
        <v>44417</v>
      </c>
      <c r="B310">
        <v>14.61</v>
      </c>
      <c r="C310" s="91">
        <f>'Figure 5 data'!H328</f>
        <v>619</v>
      </c>
    </row>
    <row r="311" spans="1:3">
      <c r="A311" s="54">
        <v>44418</v>
      </c>
      <c r="B311">
        <v>14.88</v>
      </c>
      <c r="C311" s="91">
        <f>'Figure 5 data'!H329</f>
        <v>666</v>
      </c>
    </row>
    <row r="312" spans="1:3">
      <c r="A312" s="54">
        <v>44419</v>
      </c>
      <c r="B312">
        <v>14.95</v>
      </c>
      <c r="C312" s="91">
        <f>'Figure 5 data'!H330</f>
        <v>706</v>
      </c>
    </row>
    <row r="313" spans="1:3">
      <c r="A313" s="54">
        <v>44420</v>
      </c>
      <c r="B313">
        <v>14.91</v>
      </c>
      <c r="C313" s="91">
        <f>'Figure 5 data'!H331</f>
        <v>749</v>
      </c>
    </row>
    <row r="314" spans="1:3">
      <c r="A314" s="54">
        <v>44421</v>
      </c>
      <c r="B314">
        <v>14.95</v>
      </c>
      <c r="C314" s="91">
        <f>'Figure 5 data'!H332</f>
        <v>792</v>
      </c>
    </row>
    <row r="315" spans="1:3">
      <c r="A315" s="54">
        <v>44422</v>
      </c>
      <c r="B315">
        <v>15.01</v>
      </c>
      <c r="C315" s="91">
        <f>'Figure 5 data'!H333</f>
        <v>801</v>
      </c>
    </row>
    <row r="316" spans="1:3">
      <c r="A316" s="54">
        <v>44423</v>
      </c>
      <c r="B316">
        <v>14.89</v>
      </c>
      <c r="C316" s="91">
        <f>'Figure 5 data'!H334</f>
        <v>813</v>
      </c>
    </row>
    <row r="317" spans="1:3">
      <c r="A317" s="54">
        <v>44424</v>
      </c>
      <c r="B317">
        <v>14.58</v>
      </c>
      <c r="C317" s="91">
        <f>'Figure 5 data'!H335</f>
        <v>845</v>
      </c>
    </row>
    <row r="318" spans="1:3">
      <c r="A318" s="54">
        <v>44425</v>
      </c>
      <c r="B318">
        <v>14.53</v>
      </c>
      <c r="C318" s="91">
        <f>'Figure 5 data'!H336</f>
        <v>883</v>
      </c>
    </row>
    <row r="319" spans="1:3">
      <c r="A319" s="54">
        <v>44426</v>
      </c>
      <c r="B319">
        <v>14.65</v>
      </c>
      <c r="C319" s="91">
        <f>'Figure 5 data'!H337</f>
        <v>936</v>
      </c>
    </row>
    <row r="320" spans="1:3">
      <c r="A320" s="54">
        <v>44427</v>
      </c>
      <c r="B320">
        <v>14.71</v>
      </c>
      <c r="C320" s="91">
        <f>'Figure 5 data'!H338</f>
        <v>970</v>
      </c>
    </row>
    <row r="321" spans="1:5">
      <c r="A321" s="54">
        <v>44428</v>
      </c>
      <c r="B321">
        <v>14.93</v>
      </c>
      <c r="C321" s="91">
        <f>'Figure 5 data'!H339</f>
        <v>1006</v>
      </c>
    </row>
    <row r="322" spans="1:5">
      <c r="A322" s="54">
        <v>44429</v>
      </c>
      <c r="B322">
        <v>14.83</v>
      </c>
      <c r="C322" s="91">
        <f>'Figure 5 data'!H340</f>
        <v>1045</v>
      </c>
    </row>
    <row r="323" spans="1:5">
      <c r="A323" s="54">
        <v>44430</v>
      </c>
      <c r="B323">
        <v>15</v>
      </c>
      <c r="C323" s="91">
        <f>'Figure 5 data'!H341</f>
        <v>1064</v>
      </c>
      <c r="D323" s="91"/>
    </row>
    <row r="324" spans="1:5">
      <c r="A324" s="54">
        <v>44431</v>
      </c>
      <c r="B324">
        <v>15.03</v>
      </c>
      <c r="C324" s="91">
        <f>'Figure 5 data'!H342</f>
        <v>1071</v>
      </c>
      <c r="D324" s="91"/>
    </row>
    <row r="325" spans="1:5">
      <c r="A325" s="54">
        <v>44432</v>
      </c>
      <c r="B325">
        <v>15</v>
      </c>
      <c r="C325" s="91">
        <f>'Figure 5 data'!H343</f>
        <v>1083</v>
      </c>
      <c r="D325" s="91"/>
    </row>
    <row r="326" spans="1:5">
      <c r="A326" s="54">
        <v>44433</v>
      </c>
      <c r="B326">
        <v>14.95</v>
      </c>
      <c r="C326" s="91">
        <f>'Figure 5 data'!H344</f>
        <v>1083</v>
      </c>
      <c r="D326" s="91"/>
    </row>
    <row r="327" spans="1:5">
      <c r="A327" s="54">
        <v>44434</v>
      </c>
      <c r="B327">
        <v>14.81</v>
      </c>
      <c r="C327" s="91">
        <f>'Figure 5 data'!H345</f>
        <v>1099</v>
      </c>
      <c r="D327" s="91"/>
    </row>
    <row r="328" spans="1:5">
      <c r="A328" s="54">
        <v>44435</v>
      </c>
      <c r="B328">
        <v>14.49</v>
      </c>
      <c r="C328" s="91">
        <f>'Figure 5 data'!H346</f>
        <v>1119</v>
      </c>
      <c r="D328" s="91"/>
    </row>
    <row r="329" spans="1:5">
      <c r="A329" s="54">
        <v>44436</v>
      </c>
      <c r="B329">
        <v>14.57</v>
      </c>
      <c r="C329" s="91">
        <f>'Figure 5 data'!H347</f>
        <v>1131</v>
      </c>
      <c r="D329" s="91"/>
    </row>
    <row r="330" spans="1:5">
      <c r="A330" s="54">
        <v>44437</v>
      </c>
      <c r="B330">
        <v>14.42</v>
      </c>
      <c r="C330" s="91">
        <f>'Figure 5 data'!H348</f>
        <v>1155</v>
      </c>
      <c r="D330" s="91"/>
    </row>
    <row r="331" spans="1:5">
      <c r="A331" s="54">
        <v>44438</v>
      </c>
      <c r="B331">
        <v>14.25</v>
      </c>
      <c r="C331" s="91">
        <f>'Figure 5 data'!H349</f>
        <v>1173</v>
      </c>
      <c r="D331" s="91"/>
    </row>
    <row r="332" spans="1:5">
      <c r="A332" s="54">
        <v>44439</v>
      </c>
      <c r="B332">
        <v>14.2</v>
      </c>
      <c r="C332" s="91">
        <f>'Figure 5 data'!H350</f>
        <v>1201</v>
      </c>
      <c r="D332" s="91"/>
    </row>
    <row r="333" spans="1:5">
      <c r="A333" s="54">
        <v>44440</v>
      </c>
      <c r="B333" s="117">
        <v>14.266389999999999</v>
      </c>
      <c r="C333" s="91">
        <f>'Figure 5 data'!H351</f>
        <v>1220</v>
      </c>
      <c r="D333" s="91"/>
      <c r="E333" s="116"/>
    </row>
    <row r="334" spans="1:5">
      <c r="A334" s="54">
        <v>44441</v>
      </c>
      <c r="B334" s="117">
        <v>14.38686</v>
      </c>
      <c r="C334" s="91">
        <f>'Figure 5 data'!H352</f>
        <v>1252</v>
      </c>
      <c r="D334" s="91"/>
      <c r="E334" s="116"/>
    </row>
    <row r="335" spans="1:5">
      <c r="A335" s="54">
        <v>44442</v>
      </c>
      <c r="B335" s="117">
        <v>14.35249</v>
      </c>
      <c r="C335" s="91">
        <f>'Figure 5 data'!H353</f>
        <v>1295</v>
      </c>
      <c r="D335" s="91"/>
      <c r="E335" s="116"/>
    </row>
    <row r="336" spans="1:5">
      <c r="A336" s="54">
        <v>44443</v>
      </c>
      <c r="B336" s="117">
        <v>15.148300000000001</v>
      </c>
      <c r="C336" s="91">
        <f>'Figure 5 data'!H354</f>
        <v>1321</v>
      </c>
      <c r="D336" s="91"/>
      <c r="E336" s="116"/>
    </row>
    <row r="337" spans="1:5">
      <c r="A337" s="54">
        <v>44444</v>
      </c>
      <c r="B337" s="117">
        <v>15.21246</v>
      </c>
      <c r="C337" s="91">
        <f>'Figure 5 data'!H355</f>
        <v>1339</v>
      </c>
      <c r="D337" s="91"/>
      <c r="E337" s="116"/>
    </row>
    <row r="338" spans="1:5">
      <c r="A338" s="54">
        <v>44445</v>
      </c>
      <c r="B338" s="117">
        <v>15.251519999999999</v>
      </c>
      <c r="C338" s="91">
        <f>'Figure 5 data'!H356</f>
        <v>1349</v>
      </c>
      <c r="D338" s="91"/>
      <c r="E338" s="116"/>
    </row>
    <row r="339" spans="1:5">
      <c r="A339" s="54">
        <v>44446</v>
      </c>
      <c r="B339" s="117">
        <v>15.225</v>
      </c>
      <c r="C339" s="91">
        <f>'Figure 5 data'!H357</f>
        <v>1342</v>
      </c>
      <c r="D339" s="91"/>
      <c r="E339" s="116"/>
    </row>
    <row r="340" spans="1:5">
      <c r="A340" s="54">
        <v>44447</v>
      </c>
      <c r="B340" s="117">
        <v>15.184530000000001</v>
      </c>
      <c r="C340" s="91">
        <f>'Figure 5 data'!H358</f>
        <v>1333</v>
      </c>
      <c r="D340" s="91"/>
      <c r="E340" s="116"/>
    </row>
    <row r="341" spans="1:5">
      <c r="A341" s="54">
        <v>44448</v>
      </c>
      <c r="B341" s="117">
        <v>15.06451</v>
      </c>
      <c r="C341" s="91">
        <f>'Figure 5 data'!H359</f>
        <v>1341</v>
      </c>
      <c r="D341" s="91"/>
      <c r="E341" s="116"/>
    </row>
    <row r="342" spans="1:5">
      <c r="A342" s="54">
        <v>44449</v>
      </c>
      <c r="B342" s="117">
        <v>14.635070000000001</v>
      </c>
      <c r="C342" s="91">
        <f>'Figure 5 data'!H360</f>
        <v>1355</v>
      </c>
      <c r="D342" s="91"/>
      <c r="E342" s="116"/>
    </row>
    <row r="343" spans="1:5">
      <c r="A343" s="54">
        <v>44450</v>
      </c>
      <c r="B343" s="117">
        <v>14.43512</v>
      </c>
      <c r="C343" s="91">
        <f>'Figure 5 data'!H361</f>
        <v>1356</v>
      </c>
      <c r="D343" s="91"/>
      <c r="E343" s="116"/>
    </row>
    <row r="344" spans="1:5">
      <c r="A344" s="54">
        <v>44451</v>
      </c>
      <c r="B344" s="117">
        <v>14.288130000000001</v>
      </c>
      <c r="C344" s="91">
        <f>'Figure 5 data'!H362</f>
        <v>1367</v>
      </c>
      <c r="D344" s="91"/>
      <c r="E344" s="116"/>
    </row>
    <row r="345" spans="1:5">
      <c r="A345" s="54">
        <v>44452</v>
      </c>
      <c r="B345" s="117">
        <v>14.458550000000001</v>
      </c>
      <c r="C345" s="91">
        <f>'Figure 5 data'!H363</f>
        <v>1361</v>
      </c>
      <c r="D345" s="91"/>
      <c r="E345" s="116"/>
    </row>
    <row r="346" spans="1:5">
      <c r="A346" s="54">
        <v>44453</v>
      </c>
      <c r="B346" s="117">
        <v>14.50573</v>
      </c>
      <c r="C346" s="91">
        <f>'Figure 5 data'!H364</f>
        <v>1353</v>
      </c>
      <c r="D346" s="91"/>
      <c r="E346" s="116"/>
    </row>
    <row r="347" spans="1:5">
      <c r="A347" s="54">
        <v>44454</v>
      </c>
      <c r="B347" s="117">
        <v>14.4628</v>
      </c>
      <c r="C347" s="91">
        <f>'Figure 5 data'!H365</f>
        <v>1362</v>
      </c>
      <c r="D347" s="91"/>
      <c r="E347" s="116"/>
    </row>
    <row r="348" spans="1:5">
      <c r="A348" s="54">
        <v>44455</v>
      </c>
      <c r="B348" s="117">
        <v>14.68092</v>
      </c>
      <c r="C348" s="91">
        <f>'Figure 5 data'!H366</f>
        <v>1383</v>
      </c>
      <c r="D348" s="91"/>
      <c r="E348" s="116"/>
    </row>
    <row r="349" spans="1:5">
      <c r="A349" s="54">
        <v>44456</v>
      </c>
      <c r="B349" s="117">
        <v>14.299849999999999</v>
      </c>
      <c r="C349" s="91">
        <f>'Figure 5 data'!H367</f>
        <v>1393</v>
      </c>
      <c r="D349" s="91"/>
      <c r="E349" s="116"/>
    </row>
    <row r="350" spans="1:5">
      <c r="A350" s="54">
        <v>44457</v>
      </c>
      <c r="B350" s="117">
        <v>14.15432</v>
      </c>
      <c r="C350" s="91">
        <f>'Figure 5 data'!H368</f>
        <v>1392</v>
      </c>
      <c r="D350" s="91"/>
      <c r="E350" s="116"/>
    </row>
    <row r="351" spans="1:5">
      <c r="A351" s="54">
        <v>44458</v>
      </c>
      <c r="B351" s="117">
        <v>14.179930000000001</v>
      </c>
      <c r="C351" s="91">
        <f>'Figure 5 data'!H369</f>
        <v>1358</v>
      </c>
      <c r="D351" s="91"/>
      <c r="E351" s="116"/>
    </row>
    <row r="352" spans="1:5">
      <c r="A352" s="54">
        <v>44459</v>
      </c>
      <c r="B352" s="117">
        <v>14.120699999999999</v>
      </c>
      <c r="C352" s="91">
        <f>'Figure 5 data'!H370</f>
        <v>1364</v>
      </c>
      <c r="D352" s="91"/>
      <c r="E352" s="116"/>
    </row>
    <row r="353" spans="1:5">
      <c r="A353" s="54">
        <v>44460</v>
      </c>
      <c r="B353" s="117">
        <v>14.14499</v>
      </c>
      <c r="C353" s="91">
        <f>'Figure 5 data'!H371</f>
        <v>1392</v>
      </c>
      <c r="D353" s="91"/>
      <c r="E353" s="116"/>
    </row>
    <row r="354" spans="1:5">
      <c r="A354" s="54">
        <v>44461</v>
      </c>
      <c r="B354" s="117">
        <v>14.41886</v>
      </c>
      <c r="C354" s="91">
        <f>'Figure 5 data'!H372</f>
        <v>1409</v>
      </c>
      <c r="D354" s="91"/>
      <c r="E354" s="116"/>
    </row>
    <row r="355" spans="1:5">
      <c r="A355" s="54">
        <v>44462</v>
      </c>
      <c r="B355" s="117">
        <v>14.47791</v>
      </c>
      <c r="C355" s="91">
        <f>'Figure 5 data'!H373</f>
        <v>1426</v>
      </c>
      <c r="D355" s="91"/>
      <c r="E355" s="116"/>
    </row>
    <row r="356" spans="1:5">
      <c r="A356" s="54">
        <v>44463</v>
      </c>
      <c r="B356" s="117">
        <v>14.55467</v>
      </c>
      <c r="C356" s="91">
        <f>'Figure 5 data'!H374</f>
        <v>1439</v>
      </c>
      <c r="D356" s="91"/>
      <c r="E356" s="116"/>
    </row>
    <row r="357" spans="1:5">
      <c r="A357" s="54">
        <v>44464</v>
      </c>
      <c r="B357" s="117">
        <v>13.87656</v>
      </c>
      <c r="C357" s="91">
        <f>'Figure 5 data'!H375</f>
        <v>1429</v>
      </c>
      <c r="D357" s="91"/>
      <c r="E357" s="116"/>
    </row>
    <row r="358" spans="1:5">
      <c r="A358" s="54">
        <v>44465</v>
      </c>
      <c r="B358" s="117">
        <v>13.1676</v>
      </c>
      <c r="C358" s="91">
        <f>'Figure 5 data'!H376</f>
        <v>1432</v>
      </c>
      <c r="D358" s="91"/>
      <c r="E358" s="116"/>
    </row>
    <row r="359" spans="1:5">
      <c r="A359" s="54">
        <v>44466</v>
      </c>
      <c r="B359" s="117">
        <v>12.105919999999999</v>
      </c>
      <c r="C359" s="91">
        <f>'Figure 5 data'!H377</f>
        <v>1446</v>
      </c>
      <c r="D359" s="91"/>
      <c r="E359" s="116"/>
    </row>
    <row r="360" spans="1:5">
      <c r="A360" s="54">
        <v>44467</v>
      </c>
      <c r="B360" s="117">
        <v>12.319800000000001</v>
      </c>
      <c r="C360" s="91">
        <f>'Figure 5 data'!H378</f>
        <v>1464</v>
      </c>
      <c r="D360" s="91"/>
      <c r="E360" s="116"/>
    </row>
    <row r="361" spans="1:5">
      <c r="A361" s="54">
        <v>44468</v>
      </c>
      <c r="C361" s="91">
        <f>'Figure 5 data'!H379</f>
        <v>1488</v>
      </c>
      <c r="D361" s="91"/>
    </row>
    <row r="362" spans="1:5">
      <c r="A362" s="54">
        <v>44469</v>
      </c>
      <c r="C362" s="91">
        <f>'Figure 5 data'!H380</f>
        <v>1485</v>
      </c>
      <c r="D362" s="91"/>
    </row>
    <row r="363" spans="1:5">
      <c r="A363" s="54"/>
    </row>
  </sheetData>
  <pageMargins left="0.7" right="0.7" top="0.75" bottom="0.75" header="0.3" footer="0.3"/>
  <pageSetup paperSize="9" orientation="portrait" horizontalDpi="90" verticalDpi="90" r:id="rId1"/>
  <customProperties>
    <customPr name="GU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50CA-9F6A-4456-B2B2-2DF73056EB94}">
  <sheetPr>
    <tabColor rgb="FF00B050"/>
  </sheetPr>
  <dimension ref="A1:G549"/>
  <sheetViews>
    <sheetView zoomScale="70" zoomScaleNormal="70" workbookViewId="0">
      <pane ySplit="1" topLeftCell="A335" activePane="bottomLeft" state="frozen"/>
      <selection pane="bottomLeft" activeCell="Z20" sqref="Z20"/>
    </sheetView>
  </sheetViews>
  <sheetFormatPr defaultRowHeight="14.45"/>
  <cols>
    <col min="1" max="1" width="8.5703125" style="96"/>
    <col min="3" max="3" width="2.42578125" customWidth="1"/>
    <col min="4" max="4" width="11.42578125" customWidth="1"/>
    <col min="5" max="6" width="10.5703125" customWidth="1"/>
    <col min="7" max="7" width="11.42578125" customWidth="1"/>
  </cols>
  <sheetData>
    <row r="1" spans="1:7">
      <c r="A1" s="96" t="s">
        <v>0</v>
      </c>
      <c r="B1" t="s">
        <v>627</v>
      </c>
      <c r="D1" t="s">
        <v>484</v>
      </c>
      <c r="E1" t="s">
        <v>485</v>
      </c>
      <c r="F1" t="s">
        <v>486</v>
      </c>
      <c r="G1" t="s">
        <v>487</v>
      </c>
    </row>
    <row r="2" spans="1:7">
      <c r="A2" s="96" t="s">
        <v>9</v>
      </c>
      <c r="B2">
        <v>33.767640619999995</v>
      </c>
      <c r="D2">
        <v>41.721587559999996</v>
      </c>
      <c r="E2">
        <v>71.295382169999996</v>
      </c>
      <c r="F2">
        <v>26.672391709999999</v>
      </c>
      <c r="G2">
        <v>31.698559360000001</v>
      </c>
    </row>
    <row r="3" spans="1:7">
      <c r="A3" s="96" t="s">
        <v>10</v>
      </c>
      <c r="B3">
        <v>33.588867309999998</v>
      </c>
      <c r="D3">
        <v>44.420771469999998</v>
      </c>
      <c r="E3">
        <v>71.861009199999998</v>
      </c>
      <c r="F3">
        <v>27.340593589999997</v>
      </c>
      <c r="G3">
        <v>32.938249689999999</v>
      </c>
    </row>
    <row r="4" spans="1:7">
      <c r="A4" s="96" t="s">
        <v>11</v>
      </c>
      <c r="B4">
        <v>29.635339520000002</v>
      </c>
      <c r="D4">
        <v>47.281144429999998</v>
      </c>
      <c r="E4">
        <v>71.163500219999989</v>
      </c>
      <c r="F4">
        <v>33.029101699999998</v>
      </c>
      <c r="G4">
        <v>34.664437880000001</v>
      </c>
    </row>
    <row r="5" spans="1:7">
      <c r="A5" s="96" t="s">
        <v>12</v>
      </c>
      <c r="B5">
        <v>34.412396819999998</v>
      </c>
      <c r="D5">
        <v>47.366135020000002</v>
      </c>
      <c r="E5">
        <v>71.969445469999997</v>
      </c>
      <c r="F5">
        <v>30.373878439999999</v>
      </c>
      <c r="G5">
        <v>34.86665687</v>
      </c>
    </row>
    <row r="6" spans="1:7">
      <c r="A6" s="96" t="s">
        <v>13</v>
      </c>
      <c r="B6">
        <v>34.957508879999999</v>
      </c>
      <c r="D6">
        <v>46.325732969999997</v>
      </c>
      <c r="E6">
        <v>73.053808169999996</v>
      </c>
      <c r="F6">
        <v>28.550976819999995</v>
      </c>
      <c r="G6">
        <v>35.329709049999998</v>
      </c>
    </row>
    <row r="7" spans="1:7">
      <c r="A7" s="96" t="s">
        <v>14</v>
      </c>
      <c r="B7">
        <v>38.190082009999998</v>
      </c>
      <c r="D7">
        <v>47.726612349999996</v>
      </c>
      <c r="E7">
        <v>71.761365059999989</v>
      </c>
      <c r="F7">
        <v>28.041033279999997</v>
      </c>
      <c r="G7">
        <v>35.508482360000002</v>
      </c>
    </row>
    <row r="8" spans="1:7">
      <c r="A8" s="96" t="s">
        <v>15</v>
      </c>
      <c r="B8">
        <v>39.494247959999996</v>
      </c>
      <c r="D8">
        <v>48.453428429999995</v>
      </c>
      <c r="E8">
        <v>71.547423229999993</v>
      </c>
      <c r="F8">
        <v>26.988908389999999</v>
      </c>
      <c r="G8">
        <v>38.360063189999998</v>
      </c>
    </row>
    <row r="9" spans="1:7">
      <c r="A9" s="96" t="s">
        <v>16</v>
      </c>
      <c r="B9">
        <v>33.243043530000001</v>
      </c>
      <c r="D9">
        <v>48.834420729999991</v>
      </c>
      <c r="E9">
        <v>69.185270969999991</v>
      </c>
      <c r="F9">
        <v>25.312542269999998</v>
      </c>
      <c r="G9">
        <v>39.259791159999999</v>
      </c>
    </row>
    <row r="10" spans="1:7">
      <c r="A10" s="96" t="s">
        <v>17</v>
      </c>
      <c r="B10">
        <v>34.986815979999996</v>
      </c>
      <c r="D10">
        <v>48.20431808</v>
      </c>
      <c r="E10">
        <v>65.375347970000007</v>
      </c>
      <c r="F10">
        <v>21.833789499999998</v>
      </c>
      <c r="G10">
        <v>37.228809130000002</v>
      </c>
    </row>
    <row r="11" spans="1:7">
      <c r="A11" s="96" t="s">
        <v>18</v>
      </c>
      <c r="B11">
        <v>39.910408779999997</v>
      </c>
      <c r="D11">
        <v>44.198037509999999</v>
      </c>
      <c r="E11">
        <v>64.578194850000003</v>
      </c>
      <c r="F11">
        <v>23.51308633</v>
      </c>
      <c r="G11">
        <v>36.800925470000003</v>
      </c>
    </row>
    <row r="12" spans="1:7">
      <c r="A12" s="96" t="s">
        <v>19</v>
      </c>
      <c r="B12">
        <v>43.131259069999999</v>
      </c>
      <c r="D12">
        <v>43.708608939999998</v>
      </c>
      <c r="E12">
        <v>62.667371930000002</v>
      </c>
      <c r="F12">
        <v>24.257486669999999</v>
      </c>
      <c r="G12">
        <v>36.247021279999998</v>
      </c>
    </row>
    <row r="13" spans="1:7">
      <c r="A13" s="96" t="s">
        <v>20</v>
      </c>
      <c r="B13">
        <v>41.604359159999994</v>
      </c>
      <c r="D13">
        <v>43.395022969999992</v>
      </c>
      <c r="E13">
        <v>66.295590910000001</v>
      </c>
      <c r="F13">
        <v>25.966090599999998</v>
      </c>
      <c r="G13">
        <v>37.838396809999999</v>
      </c>
    </row>
    <row r="14" spans="1:7">
      <c r="A14" s="96" t="s">
        <v>21</v>
      </c>
      <c r="B14">
        <v>41.997074300000001</v>
      </c>
      <c r="D14">
        <v>45.250162400000001</v>
      </c>
      <c r="E14">
        <v>66.313175169999994</v>
      </c>
      <c r="F14">
        <v>25.221690259999999</v>
      </c>
      <c r="G14">
        <v>37.11158073</v>
      </c>
    </row>
    <row r="15" spans="1:7">
      <c r="A15" s="96" t="s">
        <v>22</v>
      </c>
      <c r="B15">
        <v>42.803019549999995</v>
      </c>
      <c r="D15">
        <v>44.532138449999998</v>
      </c>
      <c r="E15">
        <v>67.722846679999989</v>
      </c>
      <c r="F15">
        <v>29.600171</v>
      </c>
      <c r="G15">
        <v>38.231111949999999</v>
      </c>
    </row>
    <row r="16" spans="1:7">
      <c r="A16" s="96" t="s">
        <v>23</v>
      </c>
      <c r="B16">
        <v>41.648319809999997</v>
      </c>
      <c r="D16">
        <v>43.767223139999999</v>
      </c>
      <c r="E16">
        <v>69.059250439999985</v>
      </c>
      <c r="F16">
        <v>28.363411379999999</v>
      </c>
      <c r="G16">
        <v>40.285539659999998</v>
      </c>
    </row>
    <row r="17" spans="1:7">
      <c r="A17" s="96" t="s">
        <v>24</v>
      </c>
      <c r="B17">
        <v>38.949135899999995</v>
      </c>
      <c r="D17">
        <v>41.487130759999999</v>
      </c>
      <c r="E17">
        <v>67.019476279999992</v>
      </c>
      <c r="F17">
        <v>26.124348939999997</v>
      </c>
      <c r="G17">
        <v>40.511204329999998</v>
      </c>
    </row>
    <row r="18" spans="1:7">
      <c r="A18" s="96" t="s">
        <v>25</v>
      </c>
      <c r="B18">
        <v>40.637224859999996</v>
      </c>
      <c r="D18">
        <v>44.634713299999994</v>
      </c>
      <c r="E18">
        <v>63.209553280000002</v>
      </c>
      <c r="F18">
        <v>28.360480669999998</v>
      </c>
      <c r="G18">
        <v>40.262093980000003</v>
      </c>
    </row>
    <row r="19" spans="1:7">
      <c r="A19" s="96" t="s">
        <v>26</v>
      </c>
      <c r="B19">
        <v>44.55558413</v>
      </c>
      <c r="D19">
        <v>45.933017829999997</v>
      </c>
      <c r="E19">
        <v>64.815582359999993</v>
      </c>
      <c r="F19">
        <v>29.919618389999997</v>
      </c>
      <c r="G19">
        <v>40.221064040000002</v>
      </c>
    </row>
    <row r="20" spans="1:7">
      <c r="A20" s="96" t="s">
        <v>27</v>
      </c>
      <c r="B20">
        <v>45.806997299999999</v>
      </c>
      <c r="D20">
        <v>43.072644869999998</v>
      </c>
      <c r="E20">
        <v>67.87524359999999</v>
      </c>
      <c r="F20">
        <v>27.018215489999999</v>
      </c>
      <c r="G20">
        <v>39.84300245</v>
      </c>
    </row>
    <row r="21" spans="1:7">
      <c r="A21" s="96" t="s">
        <v>28</v>
      </c>
      <c r="B21">
        <v>47.345620049999994</v>
      </c>
      <c r="D21">
        <v>44.215621769999998</v>
      </c>
      <c r="E21">
        <v>66.146124700000001</v>
      </c>
      <c r="F21">
        <v>25.07515476</v>
      </c>
      <c r="G21">
        <v>39.895755229999999</v>
      </c>
    </row>
    <row r="22" spans="1:7">
      <c r="A22" s="96" t="s">
        <v>29</v>
      </c>
      <c r="B22">
        <v>44.763664540000001</v>
      </c>
      <c r="D22">
        <v>42.378066599999997</v>
      </c>
      <c r="E22">
        <v>60.659835579999992</v>
      </c>
      <c r="F22">
        <v>23.510155619999999</v>
      </c>
      <c r="G22">
        <v>40.616709890000003</v>
      </c>
    </row>
    <row r="23" spans="1:7">
      <c r="A23" s="96" t="s">
        <v>30</v>
      </c>
      <c r="B23">
        <v>45.654600379999998</v>
      </c>
      <c r="D23">
        <v>42.64769192</v>
      </c>
      <c r="E23">
        <v>62.638064830000005</v>
      </c>
      <c r="F23">
        <v>26.191755270000002</v>
      </c>
      <c r="G23">
        <v>40.971325800000002</v>
      </c>
    </row>
    <row r="24" spans="1:7">
      <c r="A24" s="96" t="s">
        <v>31</v>
      </c>
      <c r="B24">
        <v>44.40611792</v>
      </c>
      <c r="D24">
        <v>46.152821079999995</v>
      </c>
      <c r="E24">
        <v>61.12288775999999</v>
      </c>
      <c r="F24">
        <v>28.471847650000001</v>
      </c>
      <c r="G24">
        <v>41.317149579999999</v>
      </c>
    </row>
    <row r="25" spans="1:7">
      <c r="A25" s="96" t="s">
        <v>32</v>
      </c>
      <c r="B25">
        <v>47.709028089999997</v>
      </c>
      <c r="D25">
        <v>45.464104229999997</v>
      </c>
      <c r="E25">
        <v>62.635134119999996</v>
      </c>
      <c r="F25">
        <v>29.48001189</v>
      </c>
      <c r="G25">
        <v>41.364040940000002</v>
      </c>
    </row>
    <row r="26" spans="1:7">
      <c r="A26" s="96" t="s">
        <v>33</v>
      </c>
      <c r="B26">
        <v>47.43647206</v>
      </c>
      <c r="D26">
        <v>44.716773179999997</v>
      </c>
      <c r="E26">
        <v>64.918157210000004</v>
      </c>
      <c r="F26">
        <v>29.837558509999997</v>
      </c>
      <c r="G26">
        <v>42.164124770000001</v>
      </c>
    </row>
    <row r="27" spans="1:7">
      <c r="A27" s="96" t="s">
        <v>34</v>
      </c>
      <c r="B27">
        <v>45.663392510000001</v>
      </c>
      <c r="D27">
        <v>46.677418169999996</v>
      </c>
      <c r="E27">
        <v>62.1017449</v>
      </c>
      <c r="F27">
        <v>23.507224910000001</v>
      </c>
      <c r="G27">
        <v>39.05757217</v>
      </c>
    </row>
    <row r="28" spans="1:7">
      <c r="A28" s="96" t="s">
        <v>35</v>
      </c>
      <c r="B28">
        <v>45.786482329999998</v>
      </c>
      <c r="D28">
        <v>42.032242819999993</v>
      </c>
      <c r="E28">
        <v>61.46578083</v>
      </c>
      <c r="F28">
        <v>20.44463296</v>
      </c>
      <c r="G28">
        <v>41.492992180000002</v>
      </c>
    </row>
    <row r="29" spans="1:7">
      <c r="A29" s="96" t="s">
        <v>36</v>
      </c>
      <c r="B29">
        <v>46.308148709999998</v>
      </c>
      <c r="D29">
        <v>44.631782589999993</v>
      </c>
      <c r="E29">
        <v>64.827305199999998</v>
      </c>
      <c r="F29">
        <v>27.314217200000002</v>
      </c>
      <c r="G29">
        <v>39.253929739999997</v>
      </c>
    </row>
    <row r="30" spans="1:7">
      <c r="A30" s="96" t="s">
        <v>37</v>
      </c>
      <c r="B30">
        <v>44.895546490000001</v>
      </c>
      <c r="D30">
        <v>46.111791139999994</v>
      </c>
      <c r="E30">
        <v>65.284495959999987</v>
      </c>
      <c r="F30">
        <v>25.772663739999999</v>
      </c>
      <c r="G30">
        <v>38.172497749999998</v>
      </c>
    </row>
    <row r="31" spans="1:7">
      <c r="A31" s="96" t="s">
        <v>38</v>
      </c>
      <c r="B31">
        <v>44.441286439999999</v>
      </c>
      <c r="D31">
        <v>47.852632880000002</v>
      </c>
      <c r="E31">
        <v>65.662557549999988</v>
      </c>
      <c r="F31">
        <v>22.739378890000001</v>
      </c>
      <c r="G31">
        <v>34.157425050000001</v>
      </c>
    </row>
    <row r="32" spans="1:7">
      <c r="A32" s="96" t="s">
        <v>39</v>
      </c>
      <c r="B32">
        <v>45.880265049999991</v>
      </c>
      <c r="D32">
        <v>48.365507129999997</v>
      </c>
      <c r="E32">
        <v>62.863729499999998</v>
      </c>
      <c r="F32">
        <v>26.848234309999999</v>
      </c>
      <c r="G32">
        <v>34.028473810000001</v>
      </c>
    </row>
    <row r="33" spans="1:7">
      <c r="A33" s="96" t="s">
        <v>40</v>
      </c>
      <c r="B33">
        <v>48.213110209999996</v>
      </c>
      <c r="D33">
        <v>47.073064019999997</v>
      </c>
      <c r="E33">
        <v>61.495087929999997</v>
      </c>
      <c r="F33">
        <v>28.284282209999997</v>
      </c>
      <c r="G33">
        <v>33.21959785</v>
      </c>
    </row>
    <row r="34" spans="1:7">
      <c r="A34" s="96" t="s">
        <v>41</v>
      </c>
      <c r="B34">
        <v>53.734567849999998</v>
      </c>
      <c r="D34">
        <v>47.621106789999999</v>
      </c>
      <c r="E34">
        <v>61.694376210000001</v>
      </c>
      <c r="F34">
        <v>27.44902986</v>
      </c>
      <c r="G34">
        <v>30.734355770000001</v>
      </c>
    </row>
    <row r="35" spans="1:7">
      <c r="A35" s="96" t="s">
        <v>42</v>
      </c>
      <c r="B35">
        <v>51.823744929999997</v>
      </c>
      <c r="D35">
        <v>48.136911749999996</v>
      </c>
      <c r="E35">
        <v>61.281146100000001</v>
      </c>
      <c r="F35">
        <v>29.116603850000001</v>
      </c>
      <c r="G35">
        <v>38.436261649999999</v>
      </c>
    </row>
    <row r="36" spans="1:7">
      <c r="A36" s="96" t="s">
        <v>43</v>
      </c>
      <c r="B36">
        <v>42.691652570000002</v>
      </c>
      <c r="D36">
        <v>47.049618339999995</v>
      </c>
      <c r="E36">
        <v>61.559563549999993</v>
      </c>
      <c r="F36">
        <v>33.228389979999996</v>
      </c>
      <c r="G36">
        <v>37.627385689999997</v>
      </c>
    </row>
    <row r="37" spans="1:7">
      <c r="A37" s="96" t="s">
        <v>44</v>
      </c>
      <c r="B37">
        <v>46.733101659999996</v>
      </c>
      <c r="D37">
        <v>47.73540448</v>
      </c>
      <c r="E37">
        <v>60.961698709999993</v>
      </c>
      <c r="F37">
        <v>30.962951149999999</v>
      </c>
      <c r="G37">
        <v>38.020100829999997</v>
      </c>
    </row>
    <row r="38" spans="1:7">
      <c r="A38" s="96" t="s">
        <v>45</v>
      </c>
      <c r="B38">
        <v>45.127072579999997</v>
      </c>
      <c r="D38">
        <v>50.534232529999997</v>
      </c>
      <c r="E38">
        <v>60.715519069999992</v>
      </c>
      <c r="F38">
        <v>33.843839080000002</v>
      </c>
      <c r="G38">
        <v>36.589914350000001</v>
      </c>
    </row>
    <row r="39" spans="1:7">
      <c r="A39" s="96" t="s">
        <v>46</v>
      </c>
      <c r="B39">
        <v>48.517904049999999</v>
      </c>
      <c r="D39">
        <v>50.311498569999991</v>
      </c>
      <c r="E39">
        <v>63.109909139999999</v>
      </c>
      <c r="F39">
        <v>35.55830443</v>
      </c>
      <c r="G39">
        <v>38.269211179999999</v>
      </c>
    </row>
    <row r="40" spans="1:7">
      <c r="A40" s="96" t="s">
        <v>47</v>
      </c>
      <c r="B40">
        <v>47.688513119999996</v>
      </c>
      <c r="D40">
        <v>52.351272729999998</v>
      </c>
      <c r="E40">
        <v>63.716566110000002</v>
      </c>
      <c r="F40">
        <v>37.91459527</v>
      </c>
      <c r="G40">
        <v>37.026590140000003</v>
      </c>
    </row>
    <row r="41" spans="1:7">
      <c r="A41" s="96" t="s">
        <v>48</v>
      </c>
      <c r="B41">
        <v>48.309823639999998</v>
      </c>
      <c r="D41">
        <v>53.409259039999995</v>
      </c>
      <c r="E41">
        <v>62.037269279999997</v>
      </c>
      <c r="F41">
        <v>37.483780899999992</v>
      </c>
      <c r="G41">
        <v>37.873565329999998</v>
      </c>
    </row>
    <row r="42" spans="1:7">
      <c r="A42" s="96" t="s">
        <v>49</v>
      </c>
      <c r="B42">
        <v>46.372624330000001</v>
      </c>
      <c r="D42">
        <v>52.269212850000002</v>
      </c>
      <c r="E42">
        <v>61.360275270000002</v>
      </c>
      <c r="F42">
        <v>36.90643103</v>
      </c>
      <c r="G42">
        <v>36.53130015</v>
      </c>
    </row>
    <row r="43" spans="1:7">
      <c r="A43" s="96" t="s">
        <v>50</v>
      </c>
      <c r="B43">
        <v>46.563120479999995</v>
      </c>
      <c r="D43">
        <v>53.400466909999999</v>
      </c>
      <c r="E43">
        <v>61.881941649999995</v>
      </c>
      <c r="F43">
        <v>35.657948569999995</v>
      </c>
      <c r="G43">
        <v>37.214155580000003</v>
      </c>
    </row>
    <row r="44" spans="1:7">
      <c r="A44" s="96" t="s">
        <v>51</v>
      </c>
      <c r="B44">
        <v>47.336827919999998</v>
      </c>
      <c r="D44">
        <v>53.45908111</v>
      </c>
      <c r="E44">
        <v>64.326153789999992</v>
      </c>
      <c r="F44">
        <v>40.364668829999999</v>
      </c>
      <c r="G44">
        <v>37.328453269999997</v>
      </c>
    </row>
    <row r="45" spans="1:7">
      <c r="A45" s="96" t="s">
        <v>52</v>
      </c>
      <c r="B45">
        <v>46.768270180000002</v>
      </c>
      <c r="D45">
        <v>55.153031489999996</v>
      </c>
      <c r="E45">
        <v>66.447987830000002</v>
      </c>
      <c r="F45">
        <v>39.230484059999995</v>
      </c>
      <c r="G45">
        <v>38.594519990000002</v>
      </c>
    </row>
    <row r="46" spans="1:7">
      <c r="A46" s="96" t="s">
        <v>53</v>
      </c>
      <c r="B46">
        <v>46.226088829999995</v>
      </c>
      <c r="D46">
        <v>52.342480599999995</v>
      </c>
      <c r="E46">
        <v>67.919204249999993</v>
      </c>
      <c r="F46">
        <v>38.263349760000004</v>
      </c>
      <c r="G46">
        <v>37.061758660000002</v>
      </c>
    </row>
    <row r="47" spans="1:7">
      <c r="A47" s="96" t="s">
        <v>54</v>
      </c>
      <c r="B47">
        <v>43.459498590000003</v>
      </c>
      <c r="D47">
        <v>51.853052030000001</v>
      </c>
      <c r="E47">
        <v>70.674071650000002</v>
      </c>
      <c r="F47">
        <v>40.306054629999998</v>
      </c>
      <c r="G47">
        <v>36.938668839999998</v>
      </c>
    </row>
    <row r="48" spans="1:7">
      <c r="A48" s="96" t="s">
        <v>55</v>
      </c>
      <c r="B48">
        <v>44.898477199999995</v>
      </c>
      <c r="D48">
        <v>51.45740618</v>
      </c>
      <c r="E48">
        <v>70.011731189999992</v>
      </c>
      <c r="F48">
        <v>40.57274924</v>
      </c>
      <c r="G48">
        <v>39.28030613</v>
      </c>
    </row>
    <row r="49" spans="1:7">
      <c r="A49" s="96" t="s">
        <v>56</v>
      </c>
      <c r="B49">
        <v>43.916689349999999</v>
      </c>
      <c r="D49">
        <v>52.629690179999997</v>
      </c>
      <c r="E49">
        <v>65.196574659999996</v>
      </c>
      <c r="F49">
        <v>39.649575589999998</v>
      </c>
      <c r="G49">
        <v>35.22127278</v>
      </c>
    </row>
    <row r="50" spans="1:7">
      <c r="A50" s="96" t="s">
        <v>57</v>
      </c>
      <c r="B50">
        <v>48.359645709999995</v>
      </c>
      <c r="D50">
        <v>51.240533639999995</v>
      </c>
      <c r="E50">
        <v>67.585103309999994</v>
      </c>
      <c r="F50">
        <v>39.974884400000001</v>
      </c>
      <c r="G50">
        <v>36.49320092</v>
      </c>
    </row>
    <row r="51" spans="1:7">
      <c r="A51" s="96" t="s">
        <v>58</v>
      </c>
      <c r="B51">
        <v>47.09944041</v>
      </c>
      <c r="D51">
        <v>52.638482310000001</v>
      </c>
      <c r="E51">
        <v>65.680141809999995</v>
      </c>
      <c r="F51">
        <v>41.243881829999999</v>
      </c>
      <c r="G51">
        <v>36.724727010000002</v>
      </c>
    </row>
    <row r="52" spans="1:7">
      <c r="A52" s="96" t="s">
        <v>59</v>
      </c>
      <c r="B52">
        <v>45.804066589999998</v>
      </c>
      <c r="D52">
        <v>54.080391629999994</v>
      </c>
      <c r="E52">
        <v>64.493204259999999</v>
      </c>
      <c r="F52">
        <v>39.470802280000001</v>
      </c>
      <c r="G52">
        <v>33.591798019999999</v>
      </c>
    </row>
    <row r="53" spans="1:7">
      <c r="A53" s="96" t="s">
        <v>60</v>
      </c>
      <c r="B53">
        <v>43.236764629999996</v>
      </c>
      <c r="D53">
        <v>52.017171789999992</v>
      </c>
      <c r="E53">
        <v>66.069926240000001</v>
      </c>
      <c r="F53">
        <v>42.776643159999999</v>
      </c>
      <c r="G53">
        <v>34.863726159999999</v>
      </c>
    </row>
    <row r="54" spans="1:7">
      <c r="A54" s="96" t="s">
        <v>61</v>
      </c>
      <c r="B54">
        <v>45.405490029999996</v>
      </c>
      <c r="D54">
        <v>53.464942529999995</v>
      </c>
      <c r="E54">
        <v>66.506602029999996</v>
      </c>
      <c r="F54">
        <v>41.305426739999994</v>
      </c>
      <c r="G54">
        <v>35.55830443</v>
      </c>
    </row>
    <row r="55" spans="1:7">
      <c r="A55" s="96" t="s">
        <v>62</v>
      </c>
      <c r="B55">
        <v>46.012146999999999</v>
      </c>
      <c r="D55">
        <v>55.155962199999991</v>
      </c>
      <c r="E55">
        <v>65.275703829999998</v>
      </c>
      <c r="F55">
        <v>41.402140170000003</v>
      </c>
      <c r="G55">
        <v>38.269211179999999</v>
      </c>
    </row>
    <row r="56" spans="1:7">
      <c r="A56" s="96" t="s">
        <v>63</v>
      </c>
      <c r="B56">
        <v>47.319243659999998</v>
      </c>
      <c r="D56">
        <v>55.885708989999998</v>
      </c>
      <c r="E56">
        <v>65.378278679999994</v>
      </c>
      <c r="F56">
        <v>41.463685079999998</v>
      </c>
      <c r="G56">
        <v>37.905803140000003</v>
      </c>
    </row>
    <row r="57" spans="1:7">
      <c r="A57" s="96" t="s">
        <v>64</v>
      </c>
      <c r="B57">
        <v>47.462848449999996</v>
      </c>
      <c r="D57">
        <v>55.287844149999998</v>
      </c>
      <c r="E57">
        <v>65.205366789999999</v>
      </c>
      <c r="F57">
        <v>42.562701329999996</v>
      </c>
      <c r="G57">
        <v>39.508901510000001</v>
      </c>
    </row>
    <row r="58" spans="1:7">
      <c r="A58" s="96" t="s">
        <v>65</v>
      </c>
      <c r="B58">
        <v>47.117024669999992</v>
      </c>
      <c r="D58">
        <v>55.589707279999999</v>
      </c>
      <c r="E58">
        <v>63.92757722999999</v>
      </c>
      <c r="F58">
        <v>40.643086279999999</v>
      </c>
      <c r="G58">
        <v>40.859958820000003</v>
      </c>
    </row>
    <row r="59" spans="1:7">
      <c r="A59" s="96" t="s">
        <v>66</v>
      </c>
      <c r="B59">
        <v>46.302287290000002</v>
      </c>
      <c r="D59">
        <v>56.055690169999998</v>
      </c>
      <c r="E59">
        <v>65.814954469999989</v>
      </c>
      <c r="F59">
        <v>42.325313819999998</v>
      </c>
      <c r="G59">
        <v>42.864564459999997</v>
      </c>
    </row>
    <row r="60" spans="1:7">
      <c r="A60" s="96" t="s">
        <v>67</v>
      </c>
      <c r="B60">
        <v>48.834420729999991</v>
      </c>
      <c r="D60">
        <v>57.016963049999994</v>
      </c>
      <c r="E60">
        <v>63.288682449999996</v>
      </c>
      <c r="F60">
        <v>40.774968229999999</v>
      </c>
      <c r="G60">
        <v>41.088554199999997</v>
      </c>
    </row>
    <row r="61" spans="1:7">
      <c r="A61" s="96" t="s">
        <v>68</v>
      </c>
      <c r="B61">
        <v>49.892407039999995</v>
      </c>
      <c r="D61">
        <v>56.653555009999998</v>
      </c>
      <c r="E61">
        <v>62.875452339999995</v>
      </c>
      <c r="F61">
        <v>40.827721009999998</v>
      </c>
      <c r="G61">
        <v>39.582169260000001</v>
      </c>
    </row>
    <row r="62" spans="1:7">
      <c r="A62" s="96" t="s">
        <v>69</v>
      </c>
      <c r="B62">
        <v>49.476246219999993</v>
      </c>
      <c r="D62">
        <v>59.00691513999999</v>
      </c>
      <c r="E62">
        <v>63.180246180000005</v>
      </c>
      <c r="F62">
        <v>41.328872419999996</v>
      </c>
      <c r="G62">
        <v>42.240323230000001</v>
      </c>
    </row>
    <row r="63" spans="1:7">
      <c r="A63" s="96" t="s">
        <v>70</v>
      </c>
      <c r="B63">
        <v>48.822697889999993</v>
      </c>
      <c r="D63">
        <v>58.288891189999994</v>
      </c>
      <c r="E63">
        <v>65.486714950000007</v>
      </c>
      <c r="F63">
        <v>40.265024689999997</v>
      </c>
      <c r="G63">
        <v>43.242626049999998</v>
      </c>
    </row>
    <row r="64" spans="1:7">
      <c r="A64" s="96" t="s">
        <v>71</v>
      </c>
      <c r="B64">
        <v>46.325732969999997</v>
      </c>
      <c r="D64">
        <v>56.694584949999999</v>
      </c>
      <c r="E64">
        <v>63.320920260000001</v>
      </c>
      <c r="F64">
        <v>39.573377129999997</v>
      </c>
      <c r="G64">
        <v>42.612523400000001</v>
      </c>
    </row>
    <row r="65" spans="1:7">
      <c r="A65" s="96" t="s">
        <v>72</v>
      </c>
      <c r="B65">
        <v>45.607709020000001</v>
      </c>
      <c r="D65">
        <v>54.906851849999995</v>
      </c>
      <c r="E65">
        <v>65.920460029999987</v>
      </c>
      <c r="F65">
        <v>36.208922049999998</v>
      </c>
      <c r="G65">
        <v>41.047524260000003</v>
      </c>
    </row>
    <row r="66" spans="1:7">
      <c r="A66" s="96" t="s">
        <v>73</v>
      </c>
      <c r="B66">
        <v>46.252465219999998</v>
      </c>
      <c r="D66">
        <v>59.097767150000003</v>
      </c>
      <c r="E66">
        <v>65.940974999999995</v>
      </c>
      <c r="F66">
        <v>36.777479789999994</v>
      </c>
      <c r="G66">
        <v>42.539255650000001</v>
      </c>
    </row>
    <row r="67" spans="1:7">
      <c r="A67" s="96" t="s">
        <v>74</v>
      </c>
      <c r="B67">
        <v>47.559561879999997</v>
      </c>
      <c r="D67">
        <v>56.524603769999999</v>
      </c>
      <c r="E67">
        <v>64.809720939999991</v>
      </c>
      <c r="F67">
        <v>33.74419494</v>
      </c>
      <c r="G67">
        <v>41.387486619999997</v>
      </c>
    </row>
    <row r="68" spans="1:7">
      <c r="A68" s="96" t="s">
        <v>75</v>
      </c>
      <c r="B68">
        <v>43.122466939999995</v>
      </c>
      <c r="D68">
        <v>56.52753448</v>
      </c>
      <c r="E68">
        <v>59.839236779999993</v>
      </c>
      <c r="F68">
        <v>33.105300159999999</v>
      </c>
      <c r="G68">
        <v>42.366343759999999</v>
      </c>
    </row>
    <row r="69" spans="1:7">
      <c r="A69" s="96" t="s">
        <v>76</v>
      </c>
      <c r="B69">
        <v>42.556839909999994</v>
      </c>
      <c r="D69">
        <v>59.994564409999995</v>
      </c>
      <c r="E69">
        <v>58.576100769999996</v>
      </c>
      <c r="F69">
        <v>34.907686810000001</v>
      </c>
      <c r="G69">
        <v>41.481269339999997</v>
      </c>
    </row>
    <row r="70" spans="1:7">
      <c r="A70" s="96" t="s">
        <v>77</v>
      </c>
      <c r="B70">
        <v>42.545117069999996</v>
      </c>
      <c r="D70">
        <v>58.277168349999997</v>
      </c>
      <c r="E70">
        <v>59.452383059999995</v>
      </c>
      <c r="F70">
        <v>34.945786039999994</v>
      </c>
      <c r="G70">
        <v>40.766176100000003</v>
      </c>
    </row>
    <row r="71" spans="1:7">
      <c r="A71" s="96" t="s">
        <v>78</v>
      </c>
      <c r="B71">
        <v>43.069714159999997</v>
      </c>
      <c r="D71">
        <v>59.135866379999989</v>
      </c>
      <c r="E71">
        <v>61.152194859999987</v>
      </c>
      <c r="F71">
        <v>34.957508879999999</v>
      </c>
      <c r="G71">
        <v>40.77789894</v>
      </c>
    </row>
    <row r="72" spans="1:7">
      <c r="A72" s="96" t="s">
        <v>79</v>
      </c>
      <c r="B72">
        <v>42.800088839999994</v>
      </c>
      <c r="D72">
        <v>60.445893749999996</v>
      </c>
      <c r="E72">
        <v>63.628644809999997</v>
      </c>
      <c r="F72">
        <v>31.727866459999998</v>
      </c>
      <c r="G72">
        <v>42.076203470000003</v>
      </c>
    </row>
    <row r="73" spans="1:7">
      <c r="A73" s="96" t="s">
        <v>80</v>
      </c>
      <c r="B73">
        <v>43.353993029999998</v>
      </c>
      <c r="D73">
        <v>67.497182010000003</v>
      </c>
      <c r="E73">
        <v>63.183176889999991</v>
      </c>
      <c r="F73">
        <v>32.37848408</v>
      </c>
      <c r="G73">
        <v>43.477082850000002</v>
      </c>
    </row>
    <row r="74" spans="1:7">
      <c r="A74" s="96" t="s">
        <v>81</v>
      </c>
      <c r="B74">
        <v>44.795902349999999</v>
      </c>
      <c r="D74">
        <v>69.88277995</v>
      </c>
      <c r="E74">
        <v>64.58112555999999</v>
      </c>
      <c r="F74">
        <v>35.889474659999998</v>
      </c>
      <c r="G74">
        <v>43.729123909999998</v>
      </c>
    </row>
    <row r="75" spans="1:7">
      <c r="A75" s="96" t="s">
        <v>82</v>
      </c>
      <c r="B75">
        <v>44.224413899999995</v>
      </c>
      <c r="D75">
        <v>62.37430092999999</v>
      </c>
      <c r="E75">
        <v>65.867707249999995</v>
      </c>
      <c r="F75">
        <v>30.795900679999995</v>
      </c>
      <c r="G75">
        <v>44.039779170000003</v>
      </c>
    </row>
    <row r="76" spans="1:7">
      <c r="A76" s="96" t="s">
        <v>83</v>
      </c>
      <c r="B76">
        <v>44.25665171</v>
      </c>
      <c r="D76">
        <v>60.152822750000006</v>
      </c>
      <c r="E76">
        <v>66.647276109999993</v>
      </c>
      <c r="F76">
        <v>31.965253969999999</v>
      </c>
      <c r="G76">
        <v>45.701491740000002</v>
      </c>
    </row>
    <row r="77" spans="1:7">
      <c r="A77" s="96" t="s">
        <v>84</v>
      </c>
      <c r="B77">
        <v>44.842793709999995</v>
      </c>
      <c r="D77">
        <v>60.070762869999996</v>
      </c>
      <c r="E77">
        <v>66.776227349999999</v>
      </c>
      <c r="F77">
        <v>31.924224029999998</v>
      </c>
      <c r="G77">
        <v>45.82751227</v>
      </c>
    </row>
    <row r="78" spans="1:7">
      <c r="A78" s="96" t="s">
        <v>85</v>
      </c>
      <c r="B78">
        <v>45.250162400000001</v>
      </c>
      <c r="D78">
        <v>63.725358239999991</v>
      </c>
      <c r="E78">
        <v>66.283868069999997</v>
      </c>
      <c r="F78">
        <v>32.77119922</v>
      </c>
      <c r="G78">
        <v>45.443589260000003</v>
      </c>
    </row>
    <row r="79" spans="1:7">
      <c r="A79" s="96" t="s">
        <v>86</v>
      </c>
      <c r="B79">
        <v>45.179825360000002</v>
      </c>
      <c r="D79">
        <v>61.881941649999995</v>
      </c>
      <c r="E79">
        <v>66.125609729999994</v>
      </c>
      <c r="F79">
        <v>34.037265939999997</v>
      </c>
      <c r="G79">
        <v>44.265443840000003</v>
      </c>
    </row>
    <row r="80" spans="1:7">
      <c r="A80" s="96" t="s">
        <v>87</v>
      </c>
      <c r="B80">
        <v>45.235508850000002</v>
      </c>
      <c r="D80">
        <v>63.174384760000002</v>
      </c>
      <c r="E80">
        <v>63.669674749999992</v>
      </c>
      <c r="F80">
        <v>32.853259099999995</v>
      </c>
      <c r="G80">
        <v>41.047524260000003</v>
      </c>
    </row>
    <row r="81" spans="1:7">
      <c r="A81" s="96" t="s">
        <v>88</v>
      </c>
      <c r="B81">
        <v>45.742521679999996</v>
      </c>
      <c r="D81">
        <v>58.655229939999991</v>
      </c>
      <c r="E81">
        <v>67.963164899999995</v>
      </c>
      <c r="F81">
        <v>33.609382279999998</v>
      </c>
      <c r="G81">
        <v>41.63952768</v>
      </c>
    </row>
    <row r="82" spans="1:7">
      <c r="A82" s="96" t="s">
        <v>89</v>
      </c>
      <c r="B82">
        <v>44.76073383</v>
      </c>
      <c r="D82">
        <v>58.810557569999993</v>
      </c>
      <c r="E82">
        <v>66.729335989999996</v>
      </c>
      <c r="F82">
        <v>32.949972530000004</v>
      </c>
      <c r="G82">
        <v>44.283028100000003</v>
      </c>
    </row>
    <row r="83" spans="1:7">
      <c r="A83" s="96" t="s">
        <v>90</v>
      </c>
      <c r="B83">
        <v>45.241370269999997</v>
      </c>
      <c r="D83">
        <v>58.400258169999994</v>
      </c>
      <c r="E83">
        <v>66.201808189999994</v>
      </c>
      <c r="F83">
        <v>33.081854479999997</v>
      </c>
      <c r="G83">
        <v>46.908944259999998</v>
      </c>
    </row>
    <row r="84" spans="1:7">
      <c r="A84" s="96" t="s">
        <v>91</v>
      </c>
      <c r="B84">
        <v>46.50157557</v>
      </c>
      <c r="D84">
        <v>55.015288119999994</v>
      </c>
      <c r="E84">
        <v>66.324898009999998</v>
      </c>
      <c r="F84">
        <v>32.167472959999998</v>
      </c>
      <c r="G84">
        <v>47.764711579999997</v>
      </c>
    </row>
    <row r="85" spans="1:7">
      <c r="A85" s="96" t="s">
        <v>92</v>
      </c>
      <c r="B85">
        <v>46.853260769999999</v>
      </c>
      <c r="D85">
        <v>55.076833029999996</v>
      </c>
      <c r="E85">
        <v>67.731638810000007</v>
      </c>
      <c r="F85">
        <v>28.565630369999997</v>
      </c>
      <c r="G85">
        <v>43.198665400000003</v>
      </c>
    </row>
    <row r="86" spans="1:7">
      <c r="A86" s="96" t="s">
        <v>93</v>
      </c>
      <c r="B86">
        <v>46.466407049999994</v>
      </c>
      <c r="D86">
        <v>53.447358270000002</v>
      </c>
      <c r="E86">
        <v>66.650206819999994</v>
      </c>
      <c r="F86">
        <v>27.958973399999998</v>
      </c>
      <c r="G86">
        <v>49.611058880000002</v>
      </c>
    </row>
    <row r="87" spans="1:7">
      <c r="A87" s="96" t="s">
        <v>94</v>
      </c>
      <c r="B87">
        <v>33.68851145</v>
      </c>
      <c r="D87">
        <v>53.268584959999998</v>
      </c>
      <c r="E87">
        <v>65.231743179999995</v>
      </c>
      <c r="F87">
        <v>29.729122239999999</v>
      </c>
      <c r="G87">
        <v>50.74817436</v>
      </c>
    </row>
    <row r="88" spans="1:7">
      <c r="A88" s="96" t="s">
        <v>95</v>
      </c>
      <c r="B88">
        <v>47.852632880000002</v>
      </c>
      <c r="D88">
        <v>56.923180329999994</v>
      </c>
      <c r="E88">
        <v>64.027221369999992</v>
      </c>
      <c r="F88">
        <v>30.118906670000001</v>
      </c>
      <c r="G88">
        <v>48.975094810000002</v>
      </c>
    </row>
    <row r="89" spans="1:7">
      <c r="A89" s="96" t="s">
        <v>96</v>
      </c>
      <c r="B89">
        <v>50.106348869999998</v>
      </c>
      <c r="D89">
        <v>55.534023789999999</v>
      </c>
      <c r="E89">
        <v>61.644554140000004</v>
      </c>
      <c r="F89">
        <v>28.788364329999997</v>
      </c>
      <c r="G89">
        <v>50.847818500000002</v>
      </c>
    </row>
    <row r="90" spans="1:7">
      <c r="A90" s="96" t="s">
        <v>97</v>
      </c>
      <c r="B90">
        <v>50.953324059999993</v>
      </c>
      <c r="D90">
        <v>56.589079390000002</v>
      </c>
      <c r="E90">
        <v>59.997495120000004</v>
      </c>
      <c r="F90">
        <v>30.23613507</v>
      </c>
      <c r="G90">
        <v>56.63890146</v>
      </c>
    </row>
    <row r="91" spans="1:7">
      <c r="A91" s="96" t="s">
        <v>98</v>
      </c>
      <c r="B91">
        <v>50.970908319999999</v>
      </c>
      <c r="D91">
        <v>52.685373669999997</v>
      </c>
      <c r="E91">
        <v>58.218554149999996</v>
      </c>
      <c r="F91">
        <v>31.89198622</v>
      </c>
      <c r="G91">
        <v>57.330549019999999</v>
      </c>
    </row>
    <row r="92" spans="1:7">
      <c r="A92" s="96" t="s">
        <v>99</v>
      </c>
      <c r="B92">
        <v>52.210598650000001</v>
      </c>
      <c r="D92">
        <v>53.230485729999998</v>
      </c>
      <c r="E92">
        <v>58.206831309999998</v>
      </c>
      <c r="F92">
        <v>31.320497769999999</v>
      </c>
      <c r="G92">
        <v>56.84698187</v>
      </c>
    </row>
    <row r="93" spans="1:7">
      <c r="A93" s="96" t="s">
        <v>100</v>
      </c>
      <c r="B93">
        <v>51.322593519999998</v>
      </c>
      <c r="D93">
        <v>50.759897199999997</v>
      </c>
      <c r="E93">
        <v>48.775806529999997</v>
      </c>
      <c r="F93">
        <v>29.717399399999998</v>
      </c>
      <c r="G93">
        <v>57.535698719999999</v>
      </c>
    </row>
    <row r="94" spans="1:7">
      <c r="A94" s="96" t="s">
        <v>101</v>
      </c>
      <c r="B94">
        <v>49.672603789999997</v>
      </c>
      <c r="D94">
        <v>50.065318929999997</v>
      </c>
      <c r="E94">
        <v>50.164963069999999</v>
      </c>
      <c r="F94">
        <v>26.185893849999996</v>
      </c>
      <c r="G94">
        <v>57.14591429</v>
      </c>
    </row>
    <row r="95" spans="1:7">
      <c r="A95" s="96" t="s">
        <v>102</v>
      </c>
      <c r="B95">
        <v>51.832537059999993</v>
      </c>
      <c r="D95">
        <v>50.792135010000003</v>
      </c>
      <c r="E95">
        <v>59.979910860000004</v>
      </c>
      <c r="F95">
        <v>27.334732169999999</v>
      </c>
      <c r="G95">
        <v>57.377440380000003</v>
      </c>
    </row>
    <row r="96" spans="1:7">
      <c r="A96" s="96" t="s">
        <v>103</v>
      </c>
      <c r="B96">
        <v>48.717192330000003</v>
      </c>
      <c r="D96">
        <v>51.765130729999996</v>
      </c>
      <c r="E96">
        <v>59.74545406</v>
      </c>
      <c r="F96">
        <v>28.782502909999998</v>
      </c>
      <c r="G96">
        <v>56.970071689999997</v>
      </c>
    </row>
    <row r="97" spans="1:7">
      <c r="A97" s="96" t="s">
        <v>104</v>
      </c>
      <c r="B97">
        <v>50.16789378</v>
      </c>
      <c r="D97">
        <v>51.929250490000001</v>
      </c>
      <c r="E97">
        <v>60.39900239</v>
      </c>
      <c r="F97">
        <v>29.623616679999994</v>
      </c>
      <c r="G97">
        <v>59.760107609999999</v>
      </c>
    </row>
    <row r="98" spans="1:7">
      <c r="A98" s="96" t="s">
        <v>105</v>
      </c>
      <c r="B98">
        <v>49.490899769999999</v>
      </c>
      <c r="D98">
        <v>51.583426709999998</v>
      </c>
      <c r="E98">
        <v>59.622364240000003</v>
      </c>
      <c r="F98">
        <v>28.509946879999998</v>
      </c>
      <c r="G98">
        <v>54.798415579999997</v>
      </c>
    </row>
    <row r="99" spans="1:7">
      <c r="A99" s="96" t="s">
        <v>106</v>
      </c>
      <c r="B99">
        <v>50.487341169999993</v>
      </c>
      <c r="D99">
        <v>50.367182059999998</v>
      </c>
      <c r="E99">
        <v>57.817046879999999</v>
      </c>
      <c r="F99">
        <v>29.227970829999997</v>
      </c>
      <c r="G99">
        <v>54.300194879999999</v>
      </c>
    </row>
    <row r="100" spans="1:7">
      <c r="A100" s="96" t="s">
        <v>107</v>
      </c>
      <c r="B100">
        <v>49.057154689999997</v>
      </c>
      <c r="D100">
        <v>53.251000699999999</v>
      </c>
      <c r="E100">
        <v>55.64832148</v>
      </c>
      <c r="F100">
        <v>28.615452439999999</v>
      </c>
      <c r="G100">
        <v>58.798834730000003</v>
      </c>
    </row>
    <row r="101" spans="1:7">
      <c r="A101" s="96" t="s">
        <v>108</v>
      </c>
      <c r="B101">
        <v>48.37136855</v>
      </c>
      <c r="D101">
        <v>52.732265029999994</v>
      </c>
      <c r="E101">
        <v>57.943067409999998</v>
      </c>
      <c r="F101">
        <v>27.932597009999999</v>
      </c>
      <c r="G101">
        <v>62.772877489999999</v>
      </c>
    </row>
    <row r="102" spans="1:7">
      <c r="A102" s="96" t="s">
        <v>109</v>
      </c>
      <c r="B102">
        <v>50.255815079999998</v>
      </c>
      <c r="D102">
        <v>51.973211139999997</v>
      </c>
      <c r="E102">
        <v>58.432495979999999</v>
      </c>
      <c r="F102">
        <v>30.420769799999999</v>
      </c>
      <c r="G102">
        <v>62.693748319999997</v>
      </c>
    </row>
    <row r="103" spans="1:7">
      <c r="A103" s="96" t="s">
        <v>110</v>
      </c>
      <c r="B103">
        <v>52.57986811</v>
      </c>
      <c r="D103">
        <v>52.348342019999997</v>
      </c>
      <c r="E103">
        <v>58.781250469999996</v>
      </c>
      <c r="F103">
        <v>30.88382198</v>
      </c>
      <c r="G103">
        <v>61.196155509999997</v>
      </c>
    </row>
    <row r="104" spans="1:7">
      <c r="A104" s="96" t="s">
        <v>111</v>
      </c>
      <c r="B104">
        <v>54.051084529999997</v>
      </c>
      <c r="D104">
        <v>53.731637139999997</v>
      </c>
      <c r="E104">
        <v>59.578403590000001</v>
      </c>
      <c r="F104">
        <v>30.945366889999999</v>
      </c>
      <c r="G104">
        <v>65.061762000000002</v>
      </c>
    </row>
    <row r="105" spans="1:7">
      <c r="A105" s="96" t="s">
        <v>112</v>
      </c>
      <c r="B105">
        <v>54.449661089999999</v>
      </c>
      <c r="D105">
        <v>52.108023799999998</v>
      </c>
      <c r="E105">
        <v>58.461803079999996</v>
      </c>
      <c r="F105">
        <v>30.491106839999997</v>
      </c>
      <c r="G105">
        <v>77.470388139999997</v>
      </c>
    </row>
    <row r="106" spans="1:7">
      <c r="A106" s="96" t="s">
        <v>113</v>
      </c>
      <c r="B106">
        <v>53.529418149999998</v>
      </c>
      <c r="D106">
        <v>52.154915160000002</v>
      </c>
      <c r="E106">
        <v>58.028057999999994</v>
      </c>
      <c r="F106">
        <v>30.880891269999999</v>
      </c>
      <c r="G106">
        <v>68.473108440000004</v>
      </c>
    </row>
    <row r="107" spans="1:7">
      <c r="A107" s="96" t="s">
        <v>114</v>
      </c>
      <c r="B107">
        <v>55.188200009999996</v>
      </c>
      <c r="D107">
        <v>52.090439539999998</v>
      </c>
      <c r="E107">
        <v>57.12539932</v>
      </c>
      <c r="F107">
        <v>29.359852780000001</v>
      </c>
      <c r="G107">
        <v>61.905387330000003</v>
      </c>
    </row>
    <row r="108" spans="1:7">
      <c r="A108" s="96" t="s">
        <v>115</v>
      </c>
      <c r="B108">
        <v>52.559353139999999</v>
      </c>
      <c r="D108">
        <v>50.789204300000002</v>
      </c>
      <c r="E108">
        <v>59.560819330000001</v>
      </c>
      <c r="F108">
        <v>28.972999059999999</v>
      </c>
      <c r="G108">
        <v>58.875033190000003</v>
      </c>
    </row>
    <row r="109" spans="1:7">
      <c r="A109" s="96" t="s">
        <v>116</v>
      </c>
      <c r="B109">
        <v>52.362995569999995</v>
      </c>
      <c r="D109">
        <v>50.713005839999994</v>
      </c>
      <c r="E109">
        <v>58.482318049999996</v>
      </c>
      <c r="F109">
        <v>29.248485799999997</v>
      </c>
      <c r="G109">
        <v>56.082066560000001</v>
      </c>
    </row>
    <row r="110" spans="1:7">
      <c r="A110" s="96" t="s">
        <v>117</v>
      </c>
      <c r="B110">
        <v>53.755082819999998</v>
      </c>
      <c r="D110">
        <v>50.349597799999998</v>
      </c>
      <c r="E110">
        <v>60.765341139999997</v>
      </c>
      <c r="F110">
        <v>28.451332679999997</v>
      </c>
      <c r="G110">
        <v>53.74042927</v>
      </c>
    </row>
    <row r="111" spans="1:7">
      <c r="A111" s="96" t="s">
        <v>118</v>
      </c>
      <c r="B111">
        <v>53.634923709999995</v>
      </c>
      <c r="D111">
        <v>49.898268459999997</v>
      </c>
      <c r="E111">
        <v>59.927158079999998</v>
      </c>
      <c r="F111">
        <v>28.64769025</v>
      </c>
      <c r="G111">
        <v>53.784389920000002</v>
      </c>
    </row>
    <row r="112" spans="1:7">
      <c r="A112" s="96" t="s">
        <v>119</v>
      </c>
      <c r="B112">
        <v>53.70233004</v>
      </c>
      <c r="D112">
        <v>50.285122179999995</v>
      </c>
      <c r="E112">
        <v>60.545537889999999</v>
      </c>
      <c r="F112">
        <v>29.395021299999996</v>
      </c>
      <c r="G112">
        <v>53.564586669999997</v>
      </c>
    </row>
    <row r="113" spans="1:7">
      <c r="A113" s="96" t="s">
        <v>120</v>
      </c>
      <c r="B113">
        <v>55.255606339999993</v>
      </c>
      <c r="D113">
        <v>50.419934839999996</v>
      </c>
      <c r="E113">
        <v>59.991633700000001</v>
      </c>
      <c r="F113">
        <v>27.882774940000001</v>
      </c>
      <c r="G113">
        <v>57.283657660000003</v>
      </c>
    </row>
    <row r="114" spans="1:7">
      <c r="A114" s="96" t="s">
        <v>121</v>
      </c>
      <c r="B114">
        <v>55.783134139999994</v>
      </c>
      <c r="D114">
        <v>49.819139289999995</v>
      </c>
      <c r="E114">
        <v>58.36215894</v>
      </c>
      <c r="F114">
        <v>29.603101709999997</v>
      </c>
      <c r="G114">
        <v>57.409678190000001</v>
      </c>
    </row>
    <row r="115" spans="1:7">
      <c r="A115" s="96" t="s">
        <v>122</v>
      </c>
      <c r="B115">
        <v>56.211017799999993</v>
      </c>
      <c r="D115">
        <v>49.388324919999995</v>
      </c>
      <c r="E115">
        <v>59.754246189999996</v>
      </c>
      <c r="F115">
        <v>28.108439609999998</v>
      </c>
      <c r="G115">
        <v>60.141099910000001</v>
      </c>
    </row>
    <row r="116" spans="1:7">
      <c r="A116" s="96" t="s">
        <v>123</v>
      </c>
      <c r="B116">
        <v>56.975933109999993</v>
      </c>
      <c r="D116">
        <v>48.441705589999998</v>
      </c>
      <c r="E116">
        <v>60.451755169999998</v>
      </c>
      <c r="F116">
        <v>26.939086319999998</v>
      </c>
      <c r="G116">
        <v>58.253722670000002</v>
      </c>
    </row>
    <row r="117" spans="1:7">
      <c r="A117" s="96" t="s">
        <v>124</v>
      </c>
      <c r="B117">
        <v>55.871055439999999</v>
      </c>
      <c r="D117">
        <v>47.597661109999997</v>
      </c>
      <c r="E117">
        <v>57.904968179999997</v>
      </c>
      <c r="F117">
        <v>27.82416074</v>
      </c>
      <c r="G117">
        <v>61.618177750000001</v>
      </c>
    </row>
    <row r="118" spans="1:7">
      <c r="A118" s="96" t="s">
        <v>125</v>
      </c>
      <c r="B118">
        <v>52.902246209999994</v>
      </c>
      <c r="D118">
        <v>48.441705589999998</v>
      </c>
      <c r="E118">
        <v>53.916271869999996</v>
      </c>
      <c r="F118">
        <v>28.046894699999996</v>
      </c>
      <c r="G118">
        <v>57.808254750000003</v>
      </c>
    </row>
    <row r="119" spans="1:7">
      <c r="A119" s="96" t="s">
        <v>126</v>
      </c>
      <c r="B119">
        <v>53.661300099999998</v>
      </c>
      <c r="D119">
        <v>47.319243659999998</v>
      </c>
      <c r="E119">
        <v>53.418051169999998</v>
      </c>
      <c r="F119">
        <v>27.58970394</v>
      </c>
      <c r="G119">
        <v>55.885708989999998</v>
      </c>
    </row>
    <row r="120" spans="1:7">
      <c r="A120" s="96" t="s">
        <v>127</v>
      </c>
      <c r="B120">
        <v>55.982422419999992</v>
      </c>
      <c r="D120">
        <v>47.544908329999998</v>
      </c>
      <c r="E120">
        <v>55.21750711</v>
      </c>
      <c r="F120">
        <v>28.190499489999997</v>
      </c>
      <c r="G120">
        <v>52.74984929</v>
      </c>
    </row>
    <row r="121" spans="1:7">
      <c r="A121" s="96" t="s">
        <v>128</v>
      </c>
      <c r="B121">
        <v>52.266282140000001</v>
      </c>
      <c r="D121">
        <v>45.569609789999994</v>
      </c>
      <c r="E121">
        <v>56.020521649999999</v>
      </c>
      <c r="F121">
        <v>28.337034989999999</v>
      </c>
      <c r="G121">
        <v>55.876916860000001</v>
      </c>
    </row>
    <row r="122" spans="1:7">
      <c r="A122" s="96" t="s">
        <v>129</v>
      </c>
      <c r="B122">
        <v>52.46850113</v>
      </c>
      <c r="D122">
        <v>46.577774029999993</v>
      </c>
      <c r="E122">
        <v>54.968396759999997</v>
      </c>
      <c r="F122">
        <v>27.032869039999998</v>
      </c>
      <c r="G122">
        <v>53.212901469999998</v>
      </c>
    </row>
    <row r="123" spans="1:7">
      <c r="A123" s="96" t="s">
        <v>130</v>
      </c>
      <c r="B123">
        <v>55.158892909999999</v>
      </c>
      <c r="D123">
        <v>47.755919449999993</v>
      </c>
      <c r="E123">
        <v>54.235719259999996</v>
      </c>
      <c r="F123">
        <v>25.854723619999998</v>
      </c>
      <c r="G123">
        <v>52.222321489999999</v>
      </c>
    </row>
    <row r="124" spans="1:7">
      <c r="A124" s="96" t="s">
        <v>131</v>
      </c>
      <c r="B124">
        <v>56.679931399999994</v>
      </c>
      <c r="D124">
        <v>47.243045199999997</v>
      </c>
      <c r="E124">
        <v>54.194689319999995</v>
      </c>
      <c r="F124">
        <v>26.391043549999999</v>
      </c>
      <c r="G124">
        <v>53.391674780000002</v>
      </c>
    </row>
    <row r="125" spans="1:7">
      <c r="A125" s="96" t="s">
        <v>132</v>
      </c>
      <c r="B125">
        <v>56.548049449999993</v>
      </c>
      <c r="D125">
        <v>49.68139592</v>
      </c>
      <c r="E125">
        <v>50.569401049999996</v>
      </c>
      <c r="F125">
        <v>25.983674860000001</v>
      </c>
      <c r="G125">
        <v>50.162032359999998</v>
      </c>
    </row>
    <row r="126" spans="1:7">
      <c r="A126" s="96" t="s">
        <v>133</v>
      </c>
      <c r="B126">
        <v>55.677628579999997</v>
      </c>
      <c r="D126">
        <v>51.691862979999996</v>
      </c>
      <c r="E126">
        <v>50.768689329999994</v>
      </c>
      <c r="F126">
        <v>25.95436776</v>
      </c>
      <c r="G126">
        <v>50.74817436</v>
      </c>
    </row>
    <row r="127" spans="1:7">
      <c r="A127" s="96" t="s">
        <v>134</v>
      </c>
      <c r="B127">
        <v>60.120584940000001</v>
      </c>
      <c r="D127">
        <v>48.693746649999994</v>
      </c>
      <c r="E127">
        <v>50.721797969999997</v>
      </c>
      <c r="F127">
        <v>25.2334131</v>
      </c>
      <c r="G127">
        <v>46.50157557</v>
      </c>
    </row>
    <row r="128" spans="1:7">
      <c r="A128" s="96" t="s">
        <v>135</v>
      </c>
      <c r="B128">
        <v>58.523347989999991</v>
      </c>
      <c r="D128">
        <v>49.232997289999993</v>
      </c>
      <c r="E128">
        <v>50.918155540000001</v>
      </c>
      <c r="F128">
        <v>25.204105999999999</v>
      </c>
      <c r="G128">
        <v>50.880056310000001</v>
      </c>
    </row>
    <row r="129" spans="1:7">
      <c r="A129" s="96" t="s">
        <v>136</v>
      </c>
      <c r="B129">
        <v>60.164545590000003</v>
      </c>
      <c r="D129">
        <v>49.622781719999999</v>
      </c>
      <c r="E129">
        <v>50.885917729999996</v>
      </c>
      <c r="F129">
        <v>24.190080339999998</v>
      </c>
      <c r="G129">
        <v>50.900571280000001</v>
      </c>
    </row>
    <row r="130" spans="1:7">
      <c r="A130" s="96" t="s">
        <v>137</v>
      </c>
      <c r="B130">
        <v>60.917738059999991</v>
      </c>
      <c r="D130">
        <v>50.106348869999998</v>
      </c>
      <c r="E130">
        <v>50.545955369999994</v>
      </c>
      <c r="F130">
        <v>23.161401129999998</v>
      </c>
      <c r="G130">
        <v>47.216668810000002</v>
      </c>
    </row>
    <row r="131" spans="1:7">
      <c r="A131" s="96" t="s">
        <v>138</v>
      </c>
      <c r="B131">
        <v>56.926111039999995</v>
      </c>
      <c r="D131">
        <v>51.773922859999999</v>
      </c>
      <c r="E131">
        <v>50.613361699999999</v>
      </c>
      <c r="F131">
        <v>22.739378890000001</v>
      </c>
      <c r="G131">
        <v>51.21415725</v>
      </c>
    </row>
    <row r="132" spans="1:7">
      <c r="A132" s="96" t="s">
        <v>139</v>
      </c>
      <c r="B132">
        <v>54.200550739999997</v>
      </c>
      <c r="D132">
        <v>51.123305239999993</v>
      </c>
      <c r="E132">
        <v>49.297472909999996</v>
      </c>
      <c r="F132">
        <v>22.09169198</v>
      </c>
      <c r="G132">
        <v>58.508694439999999</v>
      </c>
    </row>
    <row r="133" spans="1:7">
      <c r="A133" s="96" t="s">
        <v>140</v>
      </c>
      <c r="B133">
        <v>55.680559289999998</v>
      </c>
      <c r="D133">
        <v>50.654391639999993</v>
      </c>
      <c r="E133">
        <v>49.526068289999998</v>
      </c>
      <c r="F133">
        <v>22.419931500000001</v>
      </c>
      <c r="G133">
        <v>55.78020343</v>
      </c>
    </row>
    <row r="134" spans="1:7">
      <c r="A134" s="96" t="s">
        <v>141</v>
      </c>
      <c r="B134">
        <v>51.92631978</v>
      </c>
      <c r="D134">
        <v>51.079344589999991</v>
      </c>
      <c r="E134">
        <v>49.060085399999998</v>
      </c>
      <c r="F134">
        <v>22.545952029999999</v>
      </c>
      <c r="G134">
        <v>52.512461780000002</v>
      </c>
    </row>
    <row r="135" spans="1:7">
      <c r="A135" s="96" t="s">
        <v>142</v>
      </c>
      <c r="B135">
        <v>52.105093089999997</v>
      </c>
      <c r="D135">
        <v>50.16789378</v>
      </c>
      <c r="E135">
        <v>47.621106789999999</v>
      </c>
      <c r="F135">
        <v>21.719491809999997</v>
      </c>
      <c r="G135">
        <v>47.02617266</v>
      </c>
    </row>
    <row r="136" spans="1:7">
      <c r="A136" s="96" t="s">
        <v>143</v>
      </c>
      <c r="B136">
        <v>51.618595229999997</v>
      </c>
      <c r="D136">
        <v>50.540093949999992</v>
      </c>
      <c r="E136">
        <v>46.448822789999994</v>
      </c>
      <c r="F136">
        <v>21.068874189999999</v>
      </c>
      <c r="G136">
        <v>46.425377109999999</v>
      </c>
    </row>
    <row r="137" spans="1:7">
      <c r="A137" s="96" t="s">
        <v>144</v>
      </c>
      <c r="B137">
        <v>49.470384799999998</v>
      </c>
      <c r="D137">
        <v>52.673650829999993</v>
      </c>
      <c r="E137">
        <v>47.064271890000001</v>
      </c>
      <c r="F137">
        <v>21.35315306</v>
      </c>
      <c r="G137">
        <v>48.497389079999998</v>
      </c>
    </row>
    <row r="138" spans="1:7">
      <c r="A138" s="96" t="s">
        <v>145</v>
      </c>
      <c r="B138">
        <v>49.030778300000001</v>
      </c>
      <c r="D138">
        <v>50.607500279999996</v>
      </c>
      <c r="E138">
        <v>47.562492589999998</v>
      </c>
      <c r="F138">
        <v>21.992047839999998</v>
      </c>
      <c r="G138">
        <v>47.840910039999997</v>
      </c>
    </row>
    <row r="139" spans="1:7">
      <c r="A139" s="96" t="s">
        <v>146</v>
      </c>
      <c r="B139">
        <v>49.142145280000001</v>
      </c>
      <c r="D139">
        <v>48.289308669999997</v>
      </c>
      <c r="E139">
        <v>46.964627749999998</v>
      </c>
      <c r="F139">
        <v>22.07117701</v>
      </c>
      <c r="G139">
        <v>42.04982708</v>
      </c>
    </row>
    <row r="140" spans="1:7">
      <c r="A140" s="96" t="s">
        <v>147</v>
      </c>
      <c r="B140">
        <v>50.162032359999998</v>
      </c>
      <c r="D140">
        <v>50.718867259999996</v>
      </c>
      <c r="E140">
        <v>46.812230829999997</v>
      </c>
      <c r="F140">
        <v>22.182543989999999</v>
      </c>
      <c r="G140">
        <v>41.944321520000003</v>
      </c>
    </row>
    <row r="141" spans="1:7">
      <c r="A141" s="96" t="s">
        <v>148</v>
      </c>
      <c r="B141">
        <v>48.022614060000002</v>
      </c>
      <c r="D141">
        <v>50.162032359999998</v>
      </c>
      <c r="E141">
        <v>46.765339469999994</v>
      </c>
      <c r="F141">
        <v>23.149678290000001</v>
      </c>
      <c r="G141">
        <v>42.296006720000001</v>
      </c>
    </row>
    <row r="142" spans="1:7">
      <c r="A142" s="96" t="s">
        <v>149</v>
      </c>
      <c r="B142">
        <v>46.252465219999998</v>
      </c>
      <c r="D142">
        <v>50.012566149999998</v>
      </c>
      <c r="E142">
        <v>45.924225699999994</v>
      </c>
      <c r="F142">
        <v>24.272140220000001</v>
      </c>
      <c r="G142">
        <v>44.400256499999998</v>
      </c>
    </row>
    <row r="143" spans="1:7">
      <c r="A143" s="96" t="s">
        <v>150</v>
      </c>
      <c r="B143">
        <v>46.0707612</v>
      </c>
      <c r="D143">
        <v>55.325943379999991</v>
      </c>
      <c r="E143">
        <v>45.868542209999994</v>
      </c>
      <c r="F143">
        <v>26.229854499999998</v>
      </c>
      <c r="G143">
        <v>43.693955389999999</v>
      </c>
    </row>
    <row r="144" spans="1:7">
      <c r="A144" s="96" t="s">
        <v>151</v>
      </c>
      <c r="B144">
        <v>45.027428439999994</v>
      </c>
      <c r="D144">
        <v>54.997703860000001</v>
      </c>
      <c r="E144">
        <v>46.366762909999998</v>
      </c>
      <c r="F144">
        <v>24.647271099999998</v>
      </c>
      <c r="G144">
        <v>41.305426740000001</v>
      </c>
    </row>
    <row r="145" spans="1:7">
      <c r="A145" s="96" t="s">
        <v>152</v>
      </c>
      <c r="B145">
        <v>45.552025529999995</v>
      </c>
      <c r="D145">
        <v>56.879219679999999</v>
      </c>
      <c r="E145">
        <v>44.520415609999993</v>
      </c>
      <c r="F145">
        <v>24.972579909999997</v>
      </c>
      <c r="G145">
        <v>41.885707320000002</v>
      </c>
    </row>
    <row r="146" spans="1:7">
      <c r="A146" s="96" t="s">
        <v>153</v>
      </c>
      <c r="B146">
        <v>45.299984469999998</v>
      </c>
      <c r="D146">
        <v>60.782925399999989</v>
      </c>
      <c r="E146">
        <v>44.971744949999994</v>
      </c>
      <c r="F146">
        <v>25.315472979999999</v>
      </c>
      <c r="G146">
        <v>40.546372849999997</v>
      </c>
    </row>
    <row r="147" spans="1:7">
      <c r="A147" s="96" t="s">
        <v>154</v>
      </c>
      <c r="B147">
        <v>47.254768040000002</v>
      </c>
      <c r="D147">
        <v>60.900153799999991</v>
      </c>
      <c r="E147">
        <v>45.130003289999998</v>
      </c>
      <c r="F147">
        <v>25.057570499999997</v>
      </c>
      <c r="G147">
        <v>41.223366859999999</v>
      </c>
    </row>
    <row r="148" spans="1:7">
      <c r="A148" s="96" t="s">
        <v>155</v>
      </c>
      <c r="B148">
        <v>46.079553329999996</v>
      </c>
      <c r="D148">
        <v>54.801346289999991</v>
      </c>
      <c r="E148">
        <v>44.277166679999993</v>
      </c>
      <c r="F148">
        <v>25.060501209999998</v>
      </c>
      <c r="G148">
        <v>40.021775759999997</v>
      </c>
    </row>
    <row r="149" spans="1:7">
      <c r="A149" s="96" t="s">
        <v>156</v>
      </c>
      <c r="B149">
        <v>46.566051189999996</v>
      </c>
      <c r="D149">
        <v>55.5369545</v>
      </c>
      <c r="E149">
        <v>43.327616639999995</v>
      </c>
      <c r="F149">
        <v>24.799668019999999</v>
      </c>
      <c r="G149">
        <v>40.499481490000001</v>
      </c>
    </row>
    <row r="150" spans="1:7">
      <c r="A150" s="96" t="s">
        <v>157</v>
      </c>
      <c r="B150">
        <v>44.898477199999995</v>
      </c>
      <c r="D150">
        <v>70.835260699999992</v>
      </c>
      <c r="E150">
        <v>43.866867279999994</v>
      </c>
      <c r="F150">
        <v>25.623197529999999</v>
      </c>
      <c r="G150">
        <v>40.918573019999997</v>
      </c>
    </row>
    <row r="151" spans="1:7">
      <c r="A151" s="96" t="s">
        <v>158</v>
      </c>
      <c r="B151">
        <v>44.107185499999993</v>
      </c>
      <c r="D151">
        <v>106.92695434999999</v>
      </c>
      <c r="E151">
        <v>44.707981050000001</v>
      </c>
      <c r="F151">
        <v>25.239274519999999</v>
      </c>
      <c r="G151">
        <v>41.323011000000001</v>
      </c>
    </row>
    <row r="152" spans="1:7">
      <c r="A152" s="96" t="s">
        <v>159</v>
      </c>
      <c r="B152">
        <v>44.640574720000004</v>
      </c>
      <c r="D152">
        <v>168.61839984999997</v>
      </c>
      <c r="E152">
        <v>45.36152938</v>
      </c>
      <c r="F152">
        <v>24.36299223</v>
      </c>
      <c r="G152">
        <v>42.167055480000002</v>
      </c>
    </row>
    <row r="153" spans="1:7">
      <c r="A153" s="96" t="s">
        <v>160</v>
      </c>
      <c r="B153">
        <v>44.283028099999996</v>
      </c>
      <c r="D153">
        <v>372.67494502</v>
      </c>
      <c r="E153">
        <v>44.347503719999999</v>
      </c>
      <c r="F153">
        <v>24.697093169999999</v>
      </c>
      <c r="G153">
        <v>44.315265910000001</v>
      </c>
    </row>
    <row r="154" spans="1:7">
      <c r="A154" s="96" t="s">
        <v>161</v>
      </c>
      <c r="B154">
        <v>41.756756080000002</v>
      </c>
      <c r="D154">
        <v>254.80471953</v>
      </c>
      <c r="E154">
        <v>43.594311249999997</v>
      </c>
      <c r="F154">
        <v>25.095669729999997</v>
      </c>
      <c r="G154">
        <v>44.359226560000003</v>
      </c>
    </row>
    <row r="155" spans="1:7">
      <c r="A155" s="96" t="s">
        <v>162</v>
      </c>
      <c r="B155">
        <v>43.480013559999996</v>
      </c>
      <c r="D155">
        <v>65.618596899999986</v>
      </c>
      <c r="E155">
        <v>44.262513129999995</v>
      </c>
      <c r="F155">
        <v>27.050453300000001</v>
      </c>
      <c r="G155">
        <v>45.426005000000004</v>
      </c>
    </row>
    <row r="156" spans="1:7">
      <c r="A156" s="96" t="s">
        <v>163</v>
      </c>
      <c r="B156">
        <v>42.228600389999997</v>
      </c>
      <c r="D156">
        <v>58.350436100000003</v>
      </c>
      <c r="E156">
        <v>44.072016980000001</v>
      </c>
      <c r="F156">
        <v>25.670088889999999</v>
      </c>
      <c r="G156">
        <v>44.883823649999997</v>
      </c>
    </row>
    <row r="157" spans="1:7">
      <c r="A157" s="96" t="s">
        <v>164</v>
      </c>
      <c r="B157">
        <v>42.545117069999996</v>
      </c>
      <c r="D157">
        <v>51.120374529999999</v>
      </c>
      <c r="E157">
        <v>43.981164969999995</v>
      </c>
      <c r="F157">
        <v>26.244508049999997</v>
      </c>
      <c r="G157">
        <v>45.071389089999997</v>
      </c>
    </row>
    <row r="158" spans="1:7">
      <c r="A158" s="96" t="s">
        <v>165</v>
      </c>
      <c r="B158">
        <v>42.808880970000004</v>
      </c>
      <c r="D158">
        <v>51.724100789999994</v>
      </c>
      <c r="E158">
        <v>42.439611509999999</v>
      </c>
      <c r="F158">
        <v>23.571700529999998</v>
      </c>
      <c r="G158">
        <v>45.124141870000003</v>
      </c>
    </row>
    <row r="159" spans="1:7">
      <c r="A159" s="96" t="s">
        <v>166</v>
      </c>
      <c r="B159">
        <v>42.53632494</v>
      </c>
      <c r="D159">
        <v>50.422865549999997</v>
      </c>
      <c r="E159">
        <v>43.07850629</v>
      </c>
      <c r="F159">
        <v>23.387065799999998</v>
      </c>
      <c r="G159">
        <v>45.897849309999998</v>
      </c>
    </row>
    <row r="160" spans="1:7">
      <c r="A160" s="96" t="s">
        <v>167</v>
      </c>
      <c r="B160">
        <v>42.190501159999997</v>
      </c>
      <c r="D160">
        <v>52.453847580000001</v>
      </c>
      <c r="E160">
        <v>43.591380539999996</v>
      </c>
      <c r="F160">
        <v>22.44630789</v>
      </c>
      <c r="G160">
        <v>45.223786009999998</v>
      </c>
    </row>
    <row r="161" spans="1:7">
      <c r="A161" s="96" t="s">
        <v>168</v>
      </c>
      <c r="B161">
        <v>41.041662840000001</v>
      </c>
      <c r="D161">
        <v>55.627806509999992</v>
      </c>
      <c r="E161">
        <v>43.327616639999995</v>
      </c>
      <c r="F161">
        <v>23.281560239999997</v>
      </c>
      <c r="G161">
        <v>43.594311249999997</v>
      </c>
    </row>
    <row r="162" spans="1:7">
      <c r="A162" s="96" t="s">
        <v>169</v>
      </c>
      <c r="B162">
        <v>42.413235119999996</v>
      </c>
      <c r="D162">
        <v>54.555166649999997</v>
      </c>
      <c r="E162">
        <v>43.456567879999994</v>
      </c>
      <c r="F162">
        <v>24.790875889999999</v>
      </c>
      <c r="G162">
        <v>46.40779285</v>
      </c>
    </row>
    <row r="163" spans="1:7">
      <c r="A163" s="96" t="s">
        <v>170</v>
      </c>
      <c r="B163">
        <v>41.492992179999995</v>
      </c>
      <c r="D163">
        <v>54.141936539999996</v>
      </c>
      <c r="E163">
        <v>42.263768909999996</v>
      </c>
      <c r="F163">
        <v>24.538834829999999</v>
      </c>
      <c r="G163">
        <v>46.653972490000001</v>
      </c>
    </row>
    <row r="164" spans="1:7">
      <c r="A164" s="96" t="s">
        <v>171</v>
      </c>
      <c r="B164">
        <v>41.217505440000004</v>
      </c>
      <c r="D164">
        <v>73.39963195</v>
      </c>
      <c r="E164">
        <v>41.704003299999997</v>
      </c>
      <c r="F164">
        <v>23.870632949999997</v>
      </c>
      <c r="G164">
        <v>47.58593827</v>
      </c>
    </row>
    <row r="165" spans="1:7">
      <c r="A165" s="96" t="s">
        <v>172</v>
      </c>
      <c r="B165">
        <v>40.739799709999993</v>
      </c>
      <c r="D165">
        <v>68.276750869999987</v>
      </c>
      <c r="E165">
        <v>40.089182089999994</v>
      </c>
      <c r="F165">
        <v>24.738123109999997</v>
      </c>
      <c r="G165">
        <v>47.626968210000001</v>
      </c>
    </row>
    <row r="166" spans="1:7">
      <c r="A166" s="96" t="s">
        <v>173</v>
      </c>
      <c r="B166">
        <v>41.548675669999994</v>
      </c>
      <c r="D166">
        <v>60.952906579999997</v>
      </c>
      <c r="E166">
        <v>39.385811689999997</v>
      </c>
      <c r="F166">
        <v>23.683067510000001</v>
      </c>
      <c r="G166">
        <v>47.17563887</v>
      </c>
    </row>
    <row r="167" spans="1:7">
      <c r="A167" s="96" t="s">
        <v>174</v>
      </c>
      <c r="B167">
        <v>40.563957110000004</v>
      </c>
      <c r="D167">
        <v>66.105094759999986</v>
      </c>
      <c r="E167">
        <v>37.2786312</v>
      </c>
      <c r="F167">
        <v>24.685370330000001</v>
      </c>
      <c r="G167">
        <v>44.321127330000003</v>
      </c>
    </row>
    <row r="168" spans="1:7">
      <c r="A168" s="96" t="s">
        <v>175</v>
      </c>
      <c r="B168">
        <v>41.068039229999997</v>
      </c>
      <c r="D168">
        <v>54.930297529999997</v>
      </c>
      <c r="E168">
        <v>38.064061479999999</v>
      </c>
      <c r="F168">
        <v>22.721794629999998</v>
      </c>
      <c r="G168">
        <v>42.63010766</v>
      </c>
    </row>
    <row r="169" spans="1:7">
      <c r="A169" s="96" t="s">
        <v>176</v>
      </c>
      <c r="B169">
        <v>41.425585849999997</v>
      </c>
      <c r="D169">
        <v>55.334735509999994</v>
      </c>
      <c r="E169">
        <v>38.336617509999996</v>
      </c>
      <c r="F169">
        <v>24.404022169999998</v>
      </c>
      <c r="G169">
        <v>46.152821080000002</v>
      </c>
    </row>
    <row r="170" spans="1:7">
      <c r="A170" s="96" t="s">
        <v>177</v>
      </c>
      <c r="B170">
        <v>41.199921179999997</v>
      </c>
      <c r="D170">
        <v>64.487342839999997</v>
      </c>
      <c r="E170">
        <v>40.185895519999995</v>
      </c>
      <c r="F170">
        <v>24.867074349999999</v>
      </c>
      <c r="G170">
        <v>43.515182080000002</v>
      </c>
    </row>
    <row r="171" spans="1:7">
      <c r="A171" s="96" t="s">
        <v>178</v>
      </c>
      <c r="B171">
        <v>40.373460959999996</v>
      </c>
      <c r="D171">
        <v>57.743779129999993</v>
      </c>
      <c r="E171">
        <v>37.480850189999998</v>
      </c>
      <c r="F171">
        <v>24.69123175</v>
      </c>
      <c r="G171">
        <v>43.014030669999997</v>
      </c>
    </row>
    <row r="172" spans="1:7">
      <c r="A172" s="96" t="s">
        <v>179</v>
      </c>
      <c r="B172">
        <v>40.396906639999997</v>
      </c>
      <c r="D172">
        <v>55.958976739999997</v>
      </c>
      <c r="E172">
        <v>37.917525980000001</v>
      </c>
      <c r="F172">
        <v>21.836720209999999</v>
      </c>
      <c r="G172">
        <v>41.689349749999998</v>
      </c>
    </row>
    <row r="173" spans="1:7">
      <c r="A173" s="96" t="s">
        <v>180</v>
      </c>
      <c r="B173">
        <v>39.857655999999999</v>
      </c>
      <c r="D173">
        <v>54.607919429999995</v>
      </c>
      <c r="E173">
        <v>37.721168409999997</v>
      </c>
      <c r="F173">
        <v>22.205989670000001</v>
      </c>
      <c r="G173">
        <v>43.9020358</v>
      </c>
    </row>
    <row r="174" spans="1:7">
      <c r="A174" s="96" t="s">
        <v>181</v>
      </c>
      <c r="B174">
        <v>40.361738119999998</v>
      </c>
      <c r="D174">
        <v>54.373462629999999</v>
      </c>
      <c r="E174">
        <v>37.266908360000002</v>
      </c>
      <c r="F174">
        <v>22.827300189999999</v>
      </c>
      <c r="G174">
        <v>44.857447260000001</v>
      </c>
    </row>
    <row r="175" spans="1:7">
      <c r="A175" s="96" t="s">
        <v>182</v>
      </c>
      <c r="B175">
        <v>39.086879270000004</v>
      </c>
      <c r="D175">
        <v>51.428099079999996</v>
      </c>
      <c r="E175">
        <v>35.804484070000001</v>
      </c>
      <c r="F175">
        <v>21.285746729999996</v>
      </c>
      <c r="G175">
        <v>44.36801869</v>
      </c>
    </row>
    <row r="176" spans="1:7">
      <c r="A176" s="96" t="s">
        <v>183</v>
      </c>
      <c r="B176">
        <v>38.902244539999998</v>
      </c>
      <c r="D176">
        <v>52.483154679999998</v>
      </c>
      <c r="E176">
        <v>35.25937201</v>
      </c>
      <c r="F176">
        <v>21.317984540000001</v>
      </c>
      <c r="G176">
        <v>46.01507771</v>
      </c>
    </row>
    <row r="177" spans="1:7">
      <c r="A177" s="96" t="s">
        <v>184</v>
      </c>
      <c r="B177">
        <v>38.34540964</v>
      </c>
      <c r="D177">
        <v>49.461592669999995</v>
      </c>
      <c r="E177">
        <v>34.936993909999998</v>
      </c>
      <c r="F177">
        <v>22.762824569999996</v>
      </c>
      <c r="G177">
        <v>45.282400209999999</v>
      </c>
    </row>
    <row r="178" spans="1:7">
      <c r="A178" s="96" t="s">
        <v>185</v>
      </c>
      <c r="B178">
        <v>37.894080299999999</v>
      </c>
      <c r="D178">
        <v>47.949346310000003</v>
      </c>
      <c r="E178">
        <v>36.352526839999996</v>
      </c>
      <c r="F178">
        <v>19.896590189999998</v>
      </c>
      <c r="G178">
        <v>46.935320650000001</v>
      </c>
    </row>
    <row r="179" spans="1:7">
      <c r="A179" s="96" t="s">
        <v>186</v>
      </c>
      <c r="B179">
        <v>37.984932309999998</v>
      </c>
      <c r="D179">
        <v>50.255815079999998</v>
      </c>
      <c r="E179">
        <v>37.902872429999995</v>
      </c>
      <c r="F179">
        <v>19.56541996</v>
      </c>
      <c r="G179">
        <v>48.131050330000001</v>
      </c>
    </row>
    <row r="180" spans="1:7">
      <c r="A180" s="96" t="s">
        <v>187</v>
      </c>
      <c r="B180">
        <v>39.28030613</v>
      </c>
      <c r="D180">
        <v>48.676162390000002</v>
      </c>
      <c r="E180">
        <v>35.693117089999994</v>
      </c>
      <c r="F180">
        <v>18.750682579999999</v>
      </c>
      <c r="G180">
        <v>48.20431808</v>
      </c>
    </row>
    <row r="181" spans="1:7">
      <c r="A181" s="96" t="s">
        <v>188</v>
      </c>
      <c r="B181">
        <v>39.728704759999992</v>
      </c>
      <c r="D181">
        <v>51.73875434</v>
      </c>
      <c r="E181">
        <v>34.262930609999998</v>
      </c>
      <c r="F181">
        <v>20.016749300000001</v>
      </c>
      <c r="G181">
        <v>45.018636309999998</v>
      </c>
    </row>
    <row r="182" spans="1:7">
      <c r="A182" s="96" t="s">
        <v>189</v>
      </c>
      <c r="B182">
        <v>39.092740689999999</v>
      </c>
      <c r="D182">
        <v>48.705469489999999</v>
      </c>
      <c r="E182">
        <v>34.553070900000002</v>
      </c>
      <c r="F182">
        <v>20.233621839999998</v>
      </c>
      <c r="G182">
        <v>45.935948539999998</v>
      </c>
    </row>
    <row r="183" spans="1:7">
      <c r="A183" s="96" t="s">
        <v>190</v>
      </c>
      <c r="B183">
        <v>36.578191509999996</v>
      </c>
      <c r="D183">
        <v>49.068877529999995</v>
      </c>
      <c r="E183">
        <v>34.427050370000003</v>
      </c>
      <c r="F183">
        <v>17.7894097</v>
      </c>
      <c r="G183">
        <v>46.568981899999997</v>
      </c>
    </row>
    <row r="184" spans="1:7">
      <c r="A184" s="96" t="s">
        <v>191</v>
      </c>
      <c r="B184">
        <v>37.557048649999999</v>
      </c>
      <c r="D184">
        <v>53.075158099999996</v>
      </c>
      <c r="E184">
        <v>32.996863889999993</v>
      </c>
      <c r="F184">
        <v>17.472893019999997</v>
      </c>
      <c r="G184">
        <v>51.149681630000003</v>
      </c>
    </row>
    <row r="185" spans="1:7">
      <c r="A185" s="96" t="s">
        <v>192</v>
      </c>
      <c r="B185">
        <v>38.556420760000002</v>
      </c>
      <c r="D185">
        <v>52.638482310000001</v>
      </c>
      <c r="E185">
        <v>31.915431899999998</v>
      </c>
      <c r="F185">
        <v>16.828136820000001</v>
      </c>
      <c r="G185">
        <v>49.613989590000003</v>
      </c>
    </row>
    <row r="186" spans="1:7">
      <c r="A186" s="96" t="s">
        <v>193</v>
      </c>
      <c r="B186">
        <v>40.265024689999997</v>
      </c>
      <c r="D186">
        <v>47.990376249999997</v>
      </c>
      <c r="E186">
        <v>33.691442159999994</v>
      </c>
      <c r="F186">
        <v>15.989953759999999</v>
      </c>
      <c r="G186">
        <v>50.446311229999999</v>
      </c>
    </row>
    <row r="187" spans="1:7">
      <c r="A187" s="96" t="s">
        <v>194</v>
      </c>
      <c r="B187">
        <v>40.089182089999994</v>
      </c>
      <c r="D187">
        <v>49.218343739999995</v>
      </c>
      <c r="E187">
        <v>36.789202629999998</v>
      </c>
      <c r="F187">
        <v>17.531507219999998</v>
      </c>
      <c r="G187">
        <v>46.991004140000001</v>
      </c>
    </row>
    <row r="188" spans="1:7">
      <c r="A188" s="96" t="s">
        <v>195</v>
      </c>
      <c r="B188">
        <v>40.396906639999997</v>
      </c>
      <c r="D188">
        <v>49.461592669999995</v>
      </c>
      <c r="E188">
        <v>39.464940859999999</v>
      </c>
      <c r="F188">
        <v>16.775384039999999</v>
      </c>
      <c r="G188">
        <v>48.61461748</v>
      </c>
    </row>
    <row r="189" spans="1:7">
      <c r="A189" s="96" t="s">
        <v>196</v>
      </c>
      <c r="B189">
        <v>39.696466950000001</v>
      </c>
      <c r="D189">
        <v>48.728915170000001</v>
      </c>
      <c r="E189">
        <v>40.780829649999994</v>
      </c>
      <c r="F189">
        <v>16.593680020000001</v>
      </c>
      <c r="G189">
        <v>53.755082819999998</v>
      </c>
    </row>
    <row r="190" spans="1:7">
      <c r="A190" s="96" t="s">
        <v>197</v>
      </c>
      <c r="B190">
        <v>39.743358309999998</v>
      </c>
      <c r="D190">
        <v>49.989120469999996</v>
      </c>
      <c r="E190">
        <v>40.742730420000001</v>
      </c>
      <c r="F190">
        <v>17.001048709999999</v>
      </c>
      <c r="G190">
        <v>58.271306930000002</v>
      </c>
    </row>
    <row r="191" spans="1:7">
      <c r="A191" s="96" t="s">
        <v>198</v>
      </c>
      <c r="B191">
        <v>40.619640599999997</v>
      </c>
      <c r="D191">
        <v>49.470384799999998</v>
      </c>
      <c r="E191">
        <v>38.990165839999996</v>
      </c>
      <c r="F191">
        <v>15.242622709999999</v>
      </c>
      <c r="G191">
        <v>51.513089669999999</v>
      </c>
    </row>
    <row r="192" spans="1:7">
      <c r="A192" s="96" t="s">
        <v>199</v>
      </c>
      <c r="B192">
        <v>39.371158139999999</v>
      </c>
      <c r="D192">
        <v>51.923389069999999</v>
      </c>
      <c r="E192">
        <v>42.984723569999993</v>
      </c>
      <c r="F192">
        <v>15.204523480000001</v>
      </c>
      <c r="G192">
        <v>50.962116190000003</v>
      </c>
    </row>
    <row r="193" spans="1:7">
      <c r="A193" s="96" t="s">
        <v>200</v>
      </c>
      <c r="B193">
        <v>38.380578159999999</v>
      </c>
      <c r="D193">
        <v>53.737498559999992</v>
      </c>
      <c r="E193">
        <v>40.51706575</v>
      </c>
      <c r="F193">
        <v>15.573792939999999</v>
      </c>
      <c r="G193">
        <v>52.4304019</v>
      </c>
    </row>
    <row r="194" spans="1:7">
      <c r="A194" s="96" t="s">
        <v>201</v>
      </c>
      <c r="B194">
        <v>38.518321530000001</v>
      </c>
      <c r="D194">
        <v>54.511206000000001</v>
      </c>
      <c r="E194">
        <v>40.191756939999998</v>
      </c>
      <c r="F194">
        <v>15.125394309999999</v>
      </c>
      <c r="G194">
        <v>52.940345440000002</v>
      </c>
    </row>
    <row r="195" spans="1:7">
      <c r="A195" s="96" t="s">
        <v>202</v>
      </c>
      <c r="B195">
        <v>38.38350887</v>
      </c>
      <c r="D195">
        <v>56.087927979999996</v>
      </c>
      <c r="E195">
        <v>41.572121350000003</v>
      </c>
      <c r="F195">
        <v>15.169354959999998</v>
      </c>
      <c r="G195">
        <v>57.12539932</v>
      </c>
    </row>
    <row r="196" spans="1:7">
      <c r="A196" s="96" t="s">
        <v>203</v>
      </c>
      <c r="B196">
        <v>39.318405359999993</v>
      </c>
      <c r="D196">
        <v>54.93908966</v>
      </c>
      <c r="E196">
        <v>38.27214189</v>
      </c>
      <c r="F196">
        <v>16.21854914</v>
      </c>
      <c r="G196">
        <v>55.96776887</v>
      </c>
    </row>
    <row r="197" spans="1:7">
      <c r="A197" s="96" t="s">
        <v>204</v>
      </c>
      <c r="B197">
        <v>38.755709039999999</v>
      </c>
      <c r="D197">
        <v>49.3824635</v>
      </c>
      <c r="E197">
        <v>38.225250529999997</v>
      </c>
      <c r="F197">
        <v>15.406742469999998</v>
      </c>
      <c r="G197">
        <v>55.173546459999997</v>
      </c>
    </row>
    <row r="198" spans="1:7">
      <c r="A198" s="96" t="s">
        <v>205</v>
      </c>
      <c r="B198">
        <v>37.539464389999999</v>
      </c>
      <c r="D198">
        <v>50.458034069999997</v>
      </c>
      <c r="E198">
        <v>37.050035819999998</v>
      </c>
      <c r="F198">
        <v>13.703999959999999</v>
      </c>
      <c r="G198">
        <v>57.101953639999998</v>
      </c>
    </row>
    <row r="199" spans="1:7">
      <c r="A199" s="96" t="s">
        <v>206</v>
      </c>
      <c r="B199">
        <v>38.321963959999998</v>
      </c>
      <c r="D199">
        <v>50.203062299999999</v>
      </c>
      <c r="E199">
        <v>38.110952839999996</v>
      </c>
      <c r="F199">
        <v>14.630104319999999</v>
      </c>
      <c r="G199">
        <v>55.747965620000002</v>
      </c>
    </row>
    <row r="200" spans="1:7">
      <c r="A200" s="96" t="s">
        <v>207</v>
      </c>
      <c r="B200">
        <v>39.025334359999995</v>
      </c>
      <c r="D200">
        <v>50.63680738</v>
      </c>
      <c r="E200">
        <v>37.31673043</v>
      </c>
      <c r="F200">
        <v>13.786059839999998</v>
      </c>
      <c r="G200">
        <v>54.306056300000002</v>
      </c>
    </row>
    <row r="201" spans="1:7">
      <c r="A201" s="96" t="s">
        <v>208</v>
      </c>
      <c r="B201">
        <v>39.429772339999992</v>
      </c>
      <c r="D201">
        <v>48.550141859999997</v>
      </c>
      <c r="E201">
        <v>36.935738129999997</v>
      </c>
      <c r="F201">
        <v>14.999373780000001</v>
      </c>
      <c r="G201">
        <v>55.19992285</v>
      </c>
    </row>
    <row r="202" spans="1:7">
      <c r="A202" s="96" t="s">
        <v>209</v>
      </c>
      <c r="B202">
        <v>39.371158139999999</v>
      </c>
      <c r="D202">
        <v>51.662555879999992</v>
      </c>
      <c r="E202">
        <v>35.279886980000001</v>
      </c>
      <c r="F202">
        <v>13.923803209999999</v>
      </c>
      <c r="G202">
        <v>54.886336880000002</v>
      </c>
    </row>
    <row r="203" spans="1:7">
      <c r="A203" s="96" t="s">
        <v>210</v>
      </c>
      <c r="B203">
        <v>39.500109379999998</v>
      </c>
      <c r="D203">
        <v>50.976769740000002</v>
      </c>
      <c r="E203">
        <v>34.86665687</v>
      </c>
      <c r="F203">
        <v>10.823112030000001</v>
      </c>
      <c r="G203">
        <v>56.114304369999999</v>
      </c>
    </row>
    <row r="204" spans="1:7">
      <c r="A204" s="96" t="s">
        <v>211</v>
      </c>
      <c r="B204">
        <v>40.57274924</v>
      </c>
      <c r="D204">
        <v>49.153868119999998</v>
      </c>
      <c r="E204">
        <v>32.003353199999999</v>
      </c>
      <c r="F204">
        <v>9.3225885099999992</v>
      </c>
      <c r="G204">
        <v>54.924436110000002</v>
      </c>
    </row>
    <row r="205" spans="1:7">
      <c r="A205" s="96" t="s">
        <v>212</v>
      </c>
      <c r="B205">
        <v>39.081017849999995</v>
      </c>
      <c r="D205">
        <v>49.036639719999997</v>
      </c>
      <c r="E205">
        <v>30.848653459999998</v>
      </c>
      <c r="F205">
        <v>12.478963179999999</v>
      </c>
      <c r="G205">
        <v>55.372834740000002</v>
      </c>
    </row>
    <row r="206" spans="1:7">
      <c r="A206" s="96" t="s">
        <v>213</v>
      </c>
      <c r="B206">
        <v>38.670718449999995</v>
      </c>
      <c r="D206">
        <v>50.334944249999999</v>
      </c>
      <c r="E206">
        <v>26.437934909999999</v>
      </c>
      <c r="F206">
        <v>12.048148810000001</v>
      </c>
      <c r="G206">
        <v>52.97258325</v>
      </c>
    </row>
    <row r="207" spans="1:7">
      <c r="A207" s="96" t="s">
        <v>214</v>
      </c>
      <c r="B207">
        <v>39.775596119999996</v>
      </c>
      <c r="D207">
        <v>51.123305239999993</v>
      </c>
      <c r="E207">
        <v>31.484617529999998</v>
      </c>
      <c r="F207">
        <v>10.401089789999999</v>
      </c>
      <c r="G207">
        <v>51.606872389999999</v>
      </c>
    </row>
    <row r="208" spans="1:7">
      <c r="A208" s="96" t="s">
        <v>215</v>
      </c>
      <c r="B208">
        <v>41.196990469999996</v>
      </c>
      <c r="D208">
        <v>50.686629449999998</v>
      </c>
      <c r="E208">
        <v>32.375553369999999</v>
      </c>
      <c r="F208">
        <v>11.59681947</v>
      </c>
      <c r="G208">
        <v>53.335991290000003</v>
      </c>
    </row>
    <row r="209" spans="1:7">
      <c r="A209" s="96" t="s">
        <v>216</v>
      </c>
      <c r="B209">
        <v>42.416165829999997</v>
      </c>
      <c r="D209">
        <v>52.11388522</v>
      </c>
      <c r="E209">
        <v>32.95876466</v>
      </c>
      <c r="F209">
        <v>11.673017929999999</v>
      </c>
      <c r="G209">
        <v>53.667161520000001</v>
      </c>
    </row>
    <row r="210" spans="1:7">
      <c r="A210" s="96" t="s">
        <v>217</v>
      </c>
      <c r="B210">
        <v>41.393348039999999</v>
      </c>
      <c r="D210">
        <v>53.925063999999999</v>
      </c>
      <c r="E210">
        <v>32.440028989999995</v>
      </c>
      <c r="F210">
        <v>12.563953769999999</v>
      </c>
      <c r="G210">
        <v>58.845726089999999</v>
      </c>
    </row>
    <row r="211" spans="1:7">
      <c r="A211" s="96" t="s">
        <v>218</v>
      </c>
      <c r="B211">
        <v>42.178778319999999</v>
      </c>
      <c r="D211">
        <v>54.200550739999997</v>
      </c>
      <c r="E211">
        <v>34.060711619999992</v>
      </c>
      <c r="F211">
        <v>14.09378439</v>
      </c>
      <c r="G211">
        <v>59.367392469999999</v>
      </c>
    </row>
    <row r="212" spans="1:7">
      <c r="A212" s="96" t="s">
        <v>219</v>
      </c>
      <c r="B212">
        <v>40.672393379999995</v>
      </c>
      <c r="D212">
        <v>54.03350026999999</v>
      </c>
      <c r="E212">
        <v>33.884869019999996</v>
      </c>
      <c r="F212">
        <v>13.182333579999998</v>
      </c>
      <c r="G212">
        <v>61.125818469999999</v>
      </c>
    </row>
    <row r="213" spans="1:7">
      <c r="A213" s="96" t="s">
        <v>220</v>
      </c>
      <c r="B213">
        <v>37.630316399999998</v>
      </c>
      <c r="D213">
        <v>54.068668789999997</v>
      </c>
      <c r="E213">
        <v>34.104672269999995</v>
      </c>
      <c r="F213">
        <v>12.426210399999999</v>
      </c>
      <c r="G213">
        <v>64.501996390000002</v>
      </c>
    </row>
    <row r="214" spans="1:7">
      <c r="A214" s="96" t="s">
        <v>221</v>
      </c>
      <c r="B214">
        <v>41.35817952</v>
      </c>
      <c r="D214">
        <v>53.069296679999994</v>
      </c>
      <c r="E214">
        <v>33.111161579999994</v>
      </c>
      <c r="F214">
        <v>13.82415907</v>
      </c>
      <c r="G214">
        <v>64.844889460000005</v>
      </c>
    </row>
    <row r="215" spans="1:7">
      <c r="A215" s="96" t="s">
        <v>222</v>
      </c>
      <c r="B215">
        <v>44.444217149999993</v>
      </c>
      <c r="D215">
        <v>53.432704719999997</v>
      </c>
      <c r="E215">
        <v>34.597031550000004</v>
      </c>
      <c r="F215">
        <v>13.979486699999999</v>
      </c>
      <c r="G215">
        <v>63.810348830000002</v>
      </c>
    </row>
    <row r="216" spans="1:7">
      <c r="A216" s="96" t="s">
        <v>223</v>
      </c>
      <c r="B216">
        <v>40.713423319999997</v>
      </c>
      <c r="D216">
        <v>52.793809939999996</v>
      </c>
      <c r="E216">
        <v>35.16558929</v>
      </c>
      <c r="F216">
        <v>14.184636399999999</v>
      </c>
      <c r="G216">
        <v>64.147380479999995</v>
      </c>
    </row>
    <row r="217" spans="1:7">
      <c r="A217" s="96" t="s">
        <v>224</v>
      </c>
      <c r="B217">
        <v>40.015914339999995</v>
      </c>
      <c r="D217">
        <v>53.605616609999998</v>
      </c>
      <c r="E217">
        <v>33.881938309999995</v>
      </c>
      <c r="F217">
        <v>13.832951199999998</v>
      </c>
      <c r="G217">
        <v>65.146752590000006</v>
      </c>
    </row>
    <row r="218" spans="1:7">
      <c r="A218" s="96" t="s">
        <v>225</v>
      </c>
      <c r="B218">
        <v>39.714051209999994</v>
      </c>
      <c r="D218">
        <v>52.949137569999998</v>
      </c>
      <c r="E218">
        <v>34.245346349999998</v>
      </c>
      <c r="F218">
        <v>14.038100899999998</v>
      </c>
      <c r="G218">
        <v>65.310872349999997</v>
      </c>
    </row>
    <row r="219" spans="1:7">
      <c r="A219" s="96" t="s">
        <v>226</v>
      </c>
      <c r="B219">
        <v>40.874612370000001</v>
      </c>
      <c r="D219">
        <v>52.606244499999995</v>
      </c>
      <c r="E219">
        <v>35.778107679999998</v>
      </c>
      <c r="F219">
        <v>14.70337207</v>
      </c>
      <c r="G219">
        <v>69.575055399999997</v>
      </c>
    </row>
    <row r="220" spans="1:7">
      <c r="A220" s="96" t="s">
        <v>227</v>
      </c>
      <c r="B220">
        <v>39.86058671</v>
      </c>
      <c r="D220">
        <v>53.177732949999999</v>
      </c>
      <c r="E220">
        <v>33.585936599999997</v>
      </c>
      <c r="F220">
        <v>14.167052139999999</v>
      </c>
      <c r="G220">
        <v>64.12100409</v>
      </c>
    </row>
    <row r="221" spans="1:7">
      <c r="A221" s="96" t="s">
        <v>228</v>
      </c>
      <c r="B221">
        <v>38.617965670000004</v>
      </c>
      <c r="D221">
        <v>53.608547319999992</v>
      </c>
      <c r="E221">
        <v>36.364249679999993</v>
      </c>
      <c r="F221">
        <v>13.938456759999999</v>
      </c>
      <c r="G221">
        <v>67.505974140000006</v>
      </c>
    </row>
    <row r="222" spans="1:7">
      <c r="A222" s="96" t="s">
        <v>229</v>
      </c>
      <c r="B222">
        <v>41.30249603</v>
      </c>
      <c r="D222">
        <v>52.234044329999996</v>
      </c>
      <c r="E222">
        <v>40.449659420000003</v>
      </c>
      <c r="F222">
        <v>13.838812619999999</v>
      </c>
      <c r="G222">
        <v>65.079346259999994</v>
      </c>
    </row>
    <row r="223" spans="1:7">
      <c r="A223" s="96" t="s">
        <v>230</v>
      </c>
      <c r="B223">
        <v>39.054641459999999</v>
      </c>
      <c r="D223">
        <v>53.415120459999997</v>
      </c>
      <c r="E223">
        <v>38.242834789999996</v>
      </c>
      <c r="F223">
        <v>13.52522665</v>
      </c>
      <c r="G223">
        <v>64.370114439999995</v>
      </c>
    </row>
    <row r="224" spans="1:7">
      <c r="A224" s="96" t="s">
        <v>231</v>
      </c>
      <c r="B224">
        <v>39.268583290000002</v>
      </c>
      <c r="D224">
        <v>54.988911729999998</v>
      </c>
      <c r="E224">
        <v>36.633874999999996</v>
      </c>
      <c r="F224">
        <v>13.390413989999999</v>
      </c>
      <c r="G224">
        <v>65.694795360000001</v>
      </c>
    </row>
    <row r="225" spans="1:7">
      <c r="A225" s="96" t="s">
        <v>232</v>
      </c>
      <c r="B225">
        <v>40.443797999999994</v>
      </c>
      <c r="D225">
        <v>55.531093079999998</v>
      </c>
      <c r="E225">
        <v>34.26879203</v>
      </c>
      <c r="F225">
        <v>13.182333579999998</v>
      </c>
      <c r="G225">
        <v>66.738128119999999</v>
      </c>
    </row>
    <row r="226" spans="1:7">
      <c r="A226" s="96" t="s">
        <v>233</v>
      </c>
      <c r="B226">
        <v>39.989537949999999</v>
      </c>
      <c r="D226">
        <v>54.531720969999995</v>
      </c>
      <c r="E226">
        <v>29.931341230000001</v>
      </c>
      <c r="F226">
        <v>13.035798079999999</v>
      </c>
      <c r="G226">
        <v>69.176478840000001</v>
      </c>
    </row>
    <row r="227" spans="1:7">
      <c r="A227" s="96" t="s">
        <v>234</v>
      </c>
      <c r="B227">
        <v>39.083948559999996</v>
      </c>
      <c r="D227">
        <v>56.586148680000001</v>
      </c>
      <c r="E227">
        <v>30.822277070000002</v>
      </c>
      <c r="F227">
        <v>13.32300766</v>
      </c>
      <c r="G227">
        <v>71.099024600000007</v>
      </c>
    </row>
    <row r="228" spans="1:7">
      <c r="A228" s="96" t="s">
        <v>235</v>
      </c>
      <c r="B228">
        <v>41.786063179999999</v>
      </c>
      <c r="D228">
        <v>54.52585955</v>
      </c>
      <c r="E228">
        <v>32.624663719999994</v>
      </c>
      <c r="F228">
        <v>12.754449919999999</v>
      </c>
      <c r="G228">
        <v>68.944952749999999</v>
      </c>
    </row>
    <row r="229" spans="1:7">
      <c r="A229" s="96" t="s">
        <v>236</v>
      </c>
      <c r="B229">
        <v>39.910408779999997</v>
      </c>
      <c r="D229">
        <v>55.507647399999996</v>
      </c>
      <c r="E229">
        <v>27.932597009999999</v>
      </c>
      <c r="F229">
        <v>13.325938369999999</v>
      </c>
      <c r="G229">
        <v>67.90161999</v>
      </c>
    </row>
    <row r="230" spans="1:7">
      <c r="A230" s="96" t="s">
        <v>237</v>
      </c>
      <c r="B230">
        <v>42.01172785</v>
      </c>
      <c r="D230">
        <v>57.916691019999995</v>
      </c>
      <c r="E230">
        <v>32.507435319999999</v>
      </c>
      <c r="F230">
        <v>13.11199654</v>
      </c>
      <c r="G230">
        <v>68.150730339999996</v>
      </c>
    </row>
    <row r="231" spans="1:7">
      <c r="A231" s="96" t="s">
        <v>238</v>
      </c>
      <c r="B231">
        <v>40.563957110000004</v>
      </c>
      <c r="D231">
        <v>57.05213157</v>
      </c>
      <c r="E231">
        <v>31.915431899999998</v>
      </c>
      <c r="F231">
        <v>11.904544019999999</v>
      </c>
      <c r="G231">
        <v>63.792764570000003</v>
      </c>
    </row>
    <row r="232" spans="1:7">
      <c r="A232" s="96" t="s">
        <v>239</v>
      </c>
      <c r="B232">
        <v>40.314846759999995</v>
      </c>
      <c r="D232">
        <v>56.480643119999996</v>
      </c>
      <c r="E232">
        <v>31.84509486</v>
      </c>
      <c r="F232">
        <v>11.661295089999999</v>
      </c>
      <c r="G232">
        <v>59.598918560000001</v>
      </c>
    </row>
    <row r="233" spans="1:7">
      <c r="A233" s="96" t="s">
        <v>240</v>
      </c>
      <c r="B233">
        <v>40.303123919999997</v>
      </c>
      <c r="D233">
        <v>55.308359119999999</v>
      </c>
      <c r="E233">
        <v>31.282398539999996</v>
      </c>
      <c r="F233">
        <v>10.571070969999999</v>
      </c>
      <c r="G233">
        <v>64.118073379999998</v>
      </c>
    </row>
    <row r="234" spans="1:7">
      <c r="A234" s="96" t="s">
        <v>241</v>
      </c>
      <c r="B234">
        <v>38.843630339999997</v>
      </c>
      <c r="D234">
        <v>56.48943525</v>
      </c>
      <c r="E234">
        <v>29.8346278</v>
      </c>
      <c r="F234">
        <v>9.4163712299999993</v>
      </c>
      <c r="G234">
        <v>67.514766269999996</v>
      </c>
    </row>
    <row r="235" spans="1:7">
      <c r="A235" s="96" t="s">
        <v>242</v>
      </c>
      <c r="B235">
        <v>37.850119650000003</v>
      </c>
      <c r="D235">
        <v>58.828141829999993</v>
      </c>
      <c r="E235">
        <v>29.755498630000002</v>
      </c>
      <c r="F235">
        <v>10.283861389999998</v>
      </c>
      <c r="G235">
        <v>66.541770549999995</v>
      </c>
    </row>
    <row r="236" spans="1:7">
      <c r="A236" s="96" t="s">
        <v>243</v>
      </c>
      <c r="B236">
        <v>36.3994182</v>
      </c>
      <c r="D236">
        <v>58.195108469999994</v>
      </c>
      <c r="E236">
        <v>29.052128229999997</v>
      </c>
      <c r="F236">
        <v>11.083945219999999</v>
      </c>
      <c r="G236">
        <v>65.803231629999999</v>
      </c>
    </row>
    <row r="237" spans="1:7">
      <c r="A237" s="96" t="s">
        <v>244</v>
      </c>
      <c r="B237">
        <v>37.770990479999995</v>
      </c>
      <c r="D237">
        <v>59.162242769999992</v>
      </c>
      <c r="E237">
        <v>29.52690325</v>
      </c>
      <c r="F237">
        <v>10.934479009999999</v>
      </c>
      <c r="G237">
        <v>64.962117860000006</v>
      </c>
    </row>
    <row r="238" spans="1:7">
      <c r="A238" s="96" t="s">
        <v>245</v>
      </c>
      <c r="B238">
        <v>36.589914349999994</v>
      </c>
      <c r="D238">
        <v>55.953115319999995</v>
      </c>
      <c r="E238">
        <v>29.477081179999999</v>
      </c>
      <c r="F238">
        <v>12.144862239999998</v>
      </c>
      <c r="G238">
        <v>71.151777379999999</v>
      </c>
    </row>
    <row r="239" spans="1:7">
      <c r="A239" s="96" t="s">
        <v>246</v>
      </c>
      <c r="B239">
        <v>36.715934879999999</v>
      </c>
      <c r="D239">
        <v>54.558097359999998</v>
      </c>
      <c r="E239">
        <v>28.460124809999996</v>
      </c>
      <c r="F239">
        <v>10.553486709999998</v>
      </c>
      <c r="G239">
        <v>71.084371050000001</v>
      </c>
    </row>
    <row r="240" spans="1:7">
      <c r="A240" s="96" t="s">
        <v>247</v>
      </c>
      <c r="B240">
        <v>37.489642319999994</v>
      </c>
      <c r="D240">
        <v>55.258537049999994</v>
      </c>
      <c r="E240">
        <v>29.966509749999997</v>
      </c>
      <c r="F240">
        <v>9.3137963799999994</v>
      </c>
      <c r="G240">
        <v>65.410516490000006</v>
      </c>
    </row>
    <row r="241" spans="1:7">
      <c r="A241" s="96" t="s">
        <v>248</v>
      </c>
      <c r="B241">
        <v>37.603940009999995</v>
      </c>
      <c r="D241">
        <v>56.13481934</v>
      </c>
      <c r="E241">
        <v>30.64057305</v>
      </c>
      <c r="F241">
        <v>8.7657536099999991</v>
      </c>
      <c r="G241">
        <v>63.461594339999998</v>
      </c>
    </row>
    <row r="242" spans="1:7">
      <c r="A242" s="96" t="s">
        <v>249</v>
      </c>
      <c r="B242">
        <v>38.108022129999995</v>
      </c>
      <c r="D242">
        <v>59.077252179999995</v>
      </c>
      <c r="E242">
        <v>29.732052949999996</v>
      </c>
      <c r="F242">
        <v>9.5511838900000008</v>
      </c>
      <c r="G242">
        <v>65.76806311</v>
      </c>
    </row>
    <row r="243" spans="1:7">
      <c r="A243" s="96" t="s">
        <v>250</v>
      </c>
      <c r="B243">
        <v>37.776851899999997</v>
      </c>
      <c r="D243">
        <v>62.010892889999994</v>
      </c>
      <c r="E243">
        <v>28.47770907</v>
      </c>
      <c r="F243">
        <v>9.7563335899999988</v>
      </c>
      <c r="G243">
        <v>65.058831290000001</v>
      </c>
    </row>
    <row r="244" spans="1:7">
      <c r="A244" s="96" t="s">
        <v>251</v>
      </c>
      <c r="B244">
        <v>36.182545659999995</v>
      </c>
      <c r="D244">
        <v>59.639948500000003</v>
      </c>
      <c r="E244">
        <v>27.214573059999999</v>
      </c>
      <c r="F244">
        <v>9.8383934699999998</v>
      </c>
      <c r="G244">
        <v>63.26230606</v>
      </c>
    </row>
    <row r="245" spans="1:7">
      <c r="A245" s="96" t="s">
        <v>252</v>
      </c>
      <c r="B245">
        <v>36.393556779999997</v>
      </c>
      <c r="D245">
        <v>57.600174339999995</v>
      </c>
      <c r="E245">
        <v>26.959601289999998</v>
      </c>
      <c r="F245">
        <v>9.0588246099999985</v>
      </c>
      <c r="G245">
        <v>64.106350539999994</v>
      </c>
    </row>
    <row r="246" spans="1:7">
      <c r="A246" s="96" t="s">
        <v>253</v>
      </c>
      <c r="B246">
        <v>36.818509729999995</v>
      </c>
      <c r="D246">
        <v>58.180454920000003</v>
      </c>
      <c r="E246">
        <v>25.596821139999996</v>
      </c>
      <c r="F246">
        <v>11.810761299999999</v>
      </c>
      <c r="G246">
        <v>63.76638818</v>
      </c>
    </row>
    <row r="247" spans="1:7">
      <c r="A247" s="96" t="s">
        <v>254</v>
      </c>
      <c r="B247">
        <v>36.068247969999994</v>
      </c>
      <c r="D247">
        <v>58.368020359999996</v>
      </c>
      <c r="E247">
        <v>26.473103429999998</v>
      </c>
      <c r="F247">
        <v>11.444422550000001</v>
      </c>
      <c r="G247">
        <v>65.826677309999994</v>
      </c>
    </row>
    <row r="248" spans="1:7">
      <c r="A248" s="96" t="s">
        <v>255</v>
      </c>
      <c r="B248">
        <v>35.707770639999993</v>
      </c>
      <c r="D248">
        <v>59.467036610000001</v>
      </c>
      <c r="E248">
        <v>29.503457569999995</v>
      </c>
      <c r="F248">
        <v>13.2468092</v>
      </c>
      <c r="G248">
        <v>63.904131550000002</v>
      </c>
    </row>
    <row r="249" spans="1:7">
      <c r="A249" s="96" t="s">
        <v>256</v>
      </c>
      <c r="B249">
        <v>36.13858501</v>
      </c>
      <c r="D249">
        <v>57.409678190000001</v>
      </c>
      <c r="E249">
        <v>28.043963989999998</v>
      </c>
      <c r="F249">
        <v>12.18589218</v>
      </c>
      <c r="G249">
        <v>62.409469450000003</v>
      </c>
    </row>
    <row r="250" spans="1:7">
      <c r="A250" s="96" t="s">
        <v>257</v>
      </c>
      <c r="B250">
        <v>36.217714180000002</v>
      </c>
      <c r="D250">
        <v>57.099022929999997</v>
      </c>
      <c r="E250">
        <v>27.00063123</v>
      </c>
      <c r="F250">
        <v>12.43793324</v>
      </c>
      <c r="G250">
        <v>63.180246179999997</v>
      </c>
    </row>
    <row r="251" spans="1:7">
      <c r="A251" s="96" t="s">
        <v>258</v>
      </c>
      <c r="B251">
        <v>36.818509729999995</v>
      </c>
      <c r="D251">
        <v>59.212064839999996</v>
      </c>
      <c r="E251">
        <v>29.201594439999997</v>
      </c>
      <c r="F251">
        <v>12.713419979999999</v>
      </c>
      <c r="G251">
        <v>63.942230780000003</v>
      </c>
    </row>
    <row r="252" spans="1:7">
      <c r="A252" s="96" t="s">
        <v>259</v>
      </c>
      <c r="B252">
        <v>37.624454980000003</v>
      </c>
      <c r="D252">
        <v>58.763666209999997</v>
      </c>
      <c r="E252">
        <v>29.529833960000001</v>
      </c>
      <c r="F252">
        <v>13.252670619999998</v>
      </c>
      <c r="G252">
        <v>66.870010070000006</v>
      </c>
    </row>
    <row r="253" spans="1:7">
      <c r="A253" s="96" t="s">
        <v>260</v>
      </c>
      <c r="B253">
        <v>36.545953699999998</v>
      </c>
      <c r="D253">
        <v>57.359856119999996</v>
      </c>
      <c r="E253">
        <v>29.805320699999996</v>
      </c>
      <c r="F253">
        <v>12.525854539999999</v>
      </c>
      <c r="G253">
        <v>67.831282950000002</v>
      </c>
    </row>
    <row r="254" spans="1:7">
      <c r="A254" s="96" t="s">
        <v>261</v>
      </c>
      <c r="B254">
        <v>36.258744120000003</v>
      </c>
      <c r="D254">
        <v>56.084997269999995</v>
      </c>
      <c r="E254">
        <v>30.81641565</v>
      </c>
      <c r="F254">
        <v>12.35001194</v>
      </c>
      <c r="G254">
        <v>69.073903990000005</v>
      </c>
    </row>
    <row r="255" spans="1:7">
      <c r="A255" s="96" t="s">
        <v>262</v>
      </c>
      <c r="B255">
        <v>36.411141039999997</v>
      </c>
      <c r="D255">
        <v>54.739801379999996</v>
      </c>
      <c r="E255">
        <v>29.342268520000001</v>
      </c>
      <c r="F255">
        <v>13.20577926</v>
      </c>
      <c r="G255">
        <v>68.435009210000004</v>
      </c>
    </row>
    <row r="256" spans="1:7">
      <c r="A256" s="96" t="s">
        <v>263</v>
      </c>
      <c r="B256">
        <v>34.969231719999996</v>
      </c>
      <c r="D256">
        <v>54.522928839999999</v>
      </c>
      <c r="E256">
        <v>29.93720265</v>
      </c>
      <c r="F256">
        <v>14.052754449999998</v>
      </c>
      <c r="G256">
        <v>69.727452319999998</v>
      </c>
    </row>
    <row r="257" spans="1:7">
      <c r="A257" s="96" t="s">
        <v>264</v>
      </c>
      <c r="B257">
        <v>33.190290750000003</v>
      </c>
      <c r="D257">
        <v>58.376812489999999</v>
      </c>
      <c r="E257">
        <v>31.52857818</v>
      </c>
      <c r="F257">
        <v>13.657108600000001</v>
      </c>
      <c r="G257">
        <v>69.138379610000001</v>
      </c>
    </row>
    <row r="258" spans="1:7">
      <c r="A258" s="96" t="s">
        <v>265</v>
      </c>
      <c r="B258">
        <v>27.915012749999999</v>
      </c>
      <c r="D258">
        <v>56.460128150000003</v>
      </c>
      <c r="E258">
        <v>30.968812569999997</v>
      </c>
      <c r="F258">
        <v>13.689346409999999</v>
      </c>
      <c r="G258">
        <v>71.014034010000003</v>
      </c>
    </row>
    <row r="259" spans="1:7">
      <c r="A259" s="96" t="s">
        <v>266</v>
      </c>
      <c r="B259">
        <v>26.109695389999999</v>
      </c>
      <c r="D259">
        <v>55.100278709999998</v>
      </c>
      <c r="E259">
        <v>30.792969969999998</v>
      </c>
      <c r="F259">
        <v>14.4777074</v>
      </c>
      <c r="G259">
        <v>68.871684999999999</v>
      </c>
    </row>
    <row r="260" spans="1:7">
      <c r="A260" s="96" t="s">
        <v>267</v>
      </c>
      <c r="B260">
        <v>31.11534807</v>
      </c>
      <c r="D260">
        <v>54.435007539999994</v>
      </c>
      <c r="E260">
        <v>29.427259109999998</v>
      </c>
      <c r="F260">
        <v>14.290141959999998</v>
      </c>
      <c r="G260">
        <v>70.383931360000005</v>
      </c>
    </row>
    <row r="261" spans="1:7">
      <c r="A261" s="96" t="s">
        <v>268</v>
      </c>
      <c r="B261">
        <v>32.733099989999999</v>
      </c>
      <c r="D261">
        <v>54.663602919999995</v>
      </c>
      <c r="E261">
        <v>31.244299309999999</v>
      </c>
      <c r="F261">
        <v>13.903288239999998</v>
      </c>
      <c r="G261">
        <v>70.498229050000006</v>
      </c>
    </row>
    <row r="262" spans="1:7">
      <c r="A262" s="96" t="s">
        <v>269</v>
      </c>
      <c r="B262">
        <v>33.105300159999999</v>
      </c>
      <c r="D262">
        <v>54.877544749999998</v>
      </c>
      <c r="E262">
        <v>30.36801702</v>
      </c>
      <c r="F262">
        <v>14.656480709999999</v>
      </c>
      <c r="G262">
        <v>74.226092170000001</v>
      </c>
    </row>
    <row r="263" spans="1:7">
      <c r="A263" s="96" t="s">
        <v>270</v>
      </c>
      <c r="B263">
        <v>33.796947719999999</v>
      </c>
      <c r="D263">
        <v>53.766805659999996</v>
      </c>
      <c r="E263">
        <v>28.454263389999998</v>
      </c>
      <c r="F263">
        <v>14.890937509999999</v>
      </c>
      <c r="G263">
        <v>75.204949310000003</v>
      </c>
    </row>
    <row r="264" spans="1:7">
      <c r="A264" s="96" t="s">
        <v>271</v>
      </c>
      <c r="B264">
        <v>35.326778339999997</v>
      </c>
      <c r="D264">
        <v>53.705260750000001</v>
      </c>
      <c r="E264">
        <v>28.102578189999999</v>
      </c>
      <c r="F264">
        <v>13.783129129999999</v>
      </c>
      <c r="G264">
        <v>75.588872319999993</v>
      </c>
    </row>
    <row r="265" spans="1:7">
      <c r="A265" s="96" t="s">
        <v>272</v>
      </c>
      <c r="B265">
        <v>37.683069179999997</v>
      </c>
      <c r="D265">
        <v>51.521881799999996</v>
      </c>
      <c r="E265">
        <v>27.334732169999999</v>
      </c>
      <c r="F265">
        <v>13.437305349999999</v>
      </c>
      <c r="G265">
        <v>75.451128949999998</v>
      </c>
    </row>
    <row r="266" spans="1:7">
      <c r="A266" s="96" t="s">
        <v>273</v>
      </c>
      <c r="B266">
        <v>35.684324959999998</v>
      </c>
      <c r="D266">
        <v>52.74984929</v>
      </c>
      <c r="E266">
        <v>28.676997350000001</v>
      </c>
      <c r="F266">
        <v>13.460751029999999</v>
      </c>
      <c r="G266">
        <v>77.839657599999995</v>
      </c>
    </row>
    <row r="267" spans="1:7">
      <c r="A267" s="96" t="s">
        <v>274</v>
      </c>
      <c r="B267">
        <v>33.963998189999998</v>
      </c>
      <c r="D267">
        <v>53.441496849999993</v>
      </c>
      <c r="E267">
        <v>28.219806589999997</v>
      </c>
      <c r="F267">
        <v>15.755496959999999</v>
      </c>
      <c r="G267">
        <v>80.998962980000002</v>
      </c>
    </row>
    <row r="268" spans="1:7">
      <c r="A268" s="96" t="s">
        <v>275</v>
      </c>
      <c r="B268">
        <v>36.595775769999996</v>
      </c>
      <c r="D268">
        <v>52.808463490000001</v>
      </c>
      <c r="E268">
        <v>27.566258259999998</v>
      </c>
      <c r="F268">
        <v>15.09901792</v>
      </c>
      <c r="G268">
        <v>80.365929620000003</v>
      </c>
    </row>
    <row r="269" spans="1:7">
      <c r="A269" s="96" t="s">
        <v>276</v>
      </c>
      <c r="B269">
        <v>36.666112810000001</v>
      </c>
      <c r="D269">
        <v>52.975513960000001</v>
      </c>
      <c r="E269">
        <v>26.69290668</v>
      </c>
      <c r="F269">
        <v>13.639524339999999</v>
      </c>
      <c r="G269">
        <v>83.525234999999995</v>
      </c>
    </row>
    <row r="270" spans="1:7">
      <c r="A270" s="96" t="s">
        <v>277</v>
      </c>
      <c r="B270">
        <v>36.572330090000001</v>
      </c>
      <c r="D270">
        <v>53.749221399999996</v>
      </c>
      <c r="E270">
        <v>25.418047829999999</v>
      </c>
      <c r="F270">
        <v>14.137745039999999</v>
      </c>
      <c r="G270">
        <v>83.384560919999998</v>
      </c>
    </row>
    <row r="271" spans="1:7">
      <c r="A271" s="96" t="s">
        <v>278</v>
      </c>
      <c r="B271">
        <v>37.867703909999996</v>
      </c>
      <c r="D271">
        <v>55.378696159999997</v>
      </c>
      <c r="E271">
        <v>23.650829699999999</v>
      </c>
      <c r="F271">
        <v>13.595563689999999</v>
      </c>
      <c r="G271">
        <v>80.867081029999994</v>
      </c>
    </row>
    <row r="272" spans="1:7">
      <c r="A272" s="96" t="s">
        <v>279</v>
      </c>
      <c r="B272">
        <v>37.603940009999995</v>
      </c>
      <c r="D272">
        <v>54.728078539999998</v>
      </c>
      <c r="E272">
        <v>24.864143639999998</v>
      </c>
      <c r="F272">
        <v>13.786059839999998</v>
      </c>
      <c r="G272">
        <v>80.62090139</v>
      </c>
    </row>
    <row r="273" spans="1:7">
      <c r="A273" s="96" t="s">
        <v>280</v>
      </c>
      <c r="B273">
        <v>38.040615799999998</v>
      </c>
      <c r="D273">
        <v>52.324896340000002</v>
      </c>
      <c r="E273">
        <v>25.52355339</v>
      </c>
      <c r="F273">
        <v>14.99351236</v>
      </c>
      <c r="G273">
        <v>83.519373580000007</v>
      </c>
    </row>
    <row r="274" spans="1:7">
      <c r="A274" s="96" t="s">
        <v>281</v>
      </c>
      <c r="B274">
        <v>37.360691079999995</v>
      </c>
      <c r="D274">
        <v>52.975513960000001</v>
      </c>
      <c r="E274">
        <v>25.08394689</v>
      </c>
      <c r="F274">
        <v>16.373876769999999</v>
      </c>
      <c r="G274">
        <v>89.418892810000003</v>
      </c>
    </row>
    <row r="275" spans="1:7">
      <c r="A275" s="96" t="s">
        <v>282</v>
      </c>
      <c r="B275">
        <v>37.152610670000001</v>
      </c>
      <c r="D275">
        <v>52.996028929999994</v>
      </c>
      <c r="E275">
        <v>26.525856210000001</v>
      </c>
      <c r="F275">
        <v>15.137117149999998</v>
      </c>
      <c r="G275">
        <v>92.642673810000005</v>
      </c>
    </row>
    <row r="276" spans="1:7">
      <c r="A276" s="96" t="s">
        <v>283</v>
      </c>
      <c r="B276">
        <v>36.60749861</v>
      </c>
      <c r="D276">
        <v>55.991214550000002</v>
      </c>
      <c r="E276">
        <v>28.082063219999998</v>
      </c>
      <c r="F276">
        <v>14.33703332</v>
      </c>
      <c r="G276">
        <v>91.558311110000005</v>
      </c>
    </row>
    <row r="277" spans="1:7">
      <c r="A277" s="96" t="s">
        <v>284</v>
      </c>
      <c r="B277">
        <v>38.746916909999996</v>
      </c>
      <c r="D277">
        <v>55.786064849999995</v>
      </c>
      <c r="E277">
        <v>27.835883579999997</v>
      </c>
      <c r="F277">
        <v>13.012352399999999</v>
      </c>
      <c r="G277">
        <v>88.448827800000004</v>
      </c>
    </row>
    <row r="278" spans="1:7">
      <c r="A278" s="96" t="s">
        <v>285</v>
      </c>
      <c r="B278">
        <v>38.506598689999997</v>
      </c>
      <c r="D278">
        <v>56.75319915</v>
      </c>
      <c r="E278">
        <v>27.765546539999999</v>
      </c>
      <c r="F278">
        <v>13.34059192</v>
      </c>
      <c r="G278">
        <v>87.302920189999995</v>
      </c>
    </row>
    <row r="279" spans="1:7">
      <c r="A279" s="96" t="s">
        <v>286</v>
      </c>
      <c r="B279">
        <v>38.38350887</v>
      </c>
      <c r="D279">
        <v>58.209762019999992</v>
      </c>
      <c r="E279">
        <v>30.605404529999998</v>
      </c>
      <c r="F279">
        <v>13.434374639999998</v>
      </c>
      <c r="G279">
        <v>92.340810680000004</v>
      </c>
    </row>
    <row r="280" spans="1:7">
      <c r="A280" s="96" t="s">
        <v>287</v>
      </c>
      <c r="B280">
        <v>36.841955410000004</v>
      </c>
      <c r="D280">
        <v>57.468292390000002</v>
      </c>
      <c r="E280">
        <v>30.42370051</v>
      </c>
      <c r="F280">
        <v>14.592005089999999</v>
      </c>
      <c r="G280">
        <v>83.686424049999999</v>
      </c>
    </row>
    <row r="281" spans="1:7">
      <c r="A281" s="96" t="s">
        <v>288</v>
      </c>
      <c r="B281">
        <v>36.985560199999995</v>
      </c>
      <c r="D281">
        <v>57.878591790000002</v>
      </c>
      <c r="E281">
        <v>29.204525149999998</v>
      </c>
      <c r="F281">
        <v>15.38915821</v>
      </c>
      <c r="G281">
        <v>82.546377860000007</v>
      </c>
    </row>
    <row r="282" spans="1:7">
      <c r="A282" s="96" t="s">
        <v>289</v>
      </c>
      <c r="B282">
        <v>35.452798869999995</v>
      </c>
      <c r="D282">
        <v>58.072018649999997</v>
      </c>
      <c r="E282">
        <v>30.945366889999999</v>
      </c>
      <c r="F282">
        <v>14.597866509999999</v>
      </c>
      <c r="G282">
        <v>84.149476230000005</v>
      </c>
    </row>
    <row r="283" spans="1:7">
      <c r="A283" s="96" t="s">
        <v>290</v>
      </c>
      <c r="B283">
        <v>35.46452171</v>
      </c>
      <c r="D283">
        <v>59.299986140000001</v>
      </c>
      <c r="E283">
        <v>31.757173559999995</v>
      </c>
      <c r="F283">
        <v>14.090853679999999</v>
      </c>
      <c r="G283">
        <v>90.427057050000002</v>
      </c>
    </row>
    <row r="284" spans="1:7">
      <c r="A284" s="96" t="s">
        <v>291</v>
      </c>
      <c r="B284">
        <v>34.711329239999998</v>
      </c>
      <c r="D284">
        <v>58.171662789999999</v>
      </c>
      <c r="E284">
        <v>34.71719066</v>
      </c>
      <c r="F284">
        <v>12.766172759999998</v>
      </c>
      <c r="G284">
        <v>90.775811540000007</v>
      </c>
    </row>
    <row r="285" spans="1:7">
      <c r="A285" s="96" t="s">
        <v>292</v>
      </c>
      <c r="B285">
        <v>35.010261659999998</v>
      </c>
      <c r="D285">
        <v>57.825839009999996</v>
      </c>
      <c r="E285">
        <v>36.522508019999997</v>
      </c>
      <c r="F285">
        <v>13.147165059999999</v>
      </c>
      <c r="G285">
        <v>89.061346189999995</v>
      </c>
    </row>
    <row r="286" spans="1:7">
      <c r="A286" s="96" t="s">
        <v>293</v>
      </c>
      <c r="B286">
        <v>35.12749006</v>
      </c>
      <c r="D286">
        <v>56.671139269999998</v>
      </c>
      <c r="E286">
        <v>34.421188950000001</v>
      </c>
      <c r="F286">
        <v>12.27088277</v>
      </c>
      <c r="G286">
        <v>85.567939870000004</v>
      </c>
    </row>
    <row r="287" spans="1:7">
      <c r="A287" s="96" t="s">
        <v>294</v>
      </c>
      <c r="B287">
        <v>33.067200929999998</v>
      </c>
      <c r="D287">
        <v>58.672814199999991</v>
      </c>
      <c r="E287">
        <v>35.945158149999997</v>
      </c>
      <c r="F287">
        <v>11.983673189999999</v>
      </c>
      <c r="G287">
        <v>87.924230710000003</v>
      </c>
    </row>
    <row r="288" spans="1:7">
      <c r="A288" s="96" t="s">
        <v>295</v>
      </c>
      <c r="B288">
        <v>32.62173301</v>
      </c>
      <c r="D288">
        <v>57.570867239999991</v>
      </c>
      <c r="E288">
        <v>35.830860459999997</v>
      </c>
      <c r="F288">
        <v>12.024703129999999</v>
      </c>
      <c r="G288">
        <v>82.657744840000007</v>
      </c>
    </row>
    <row r="289" spans="1:7">
      <c r="A289" s="96" t="s">
        <v>296</v>
      </c>
      <c r="B289">
        <v>33.210805719999996</v>
      </c>
      <c r="D289">
        <v>57.53862943</v>
      </c>
      <c r="E289">
        <v>34.34205978</v>
      </c>
      <c r="F289">
        <v>12.43500253</v>
      </c>
      <c r="G289">
        <v>82.830656730000001</v>
      </c>
    </row>
    <row r="290" spans="1:7">
      <c r="A290" s="96" t="s">
        <v>297</v>
      </c>
      <c r="B290">
        <v>33.697303579999996</v>
      </c>
      <c r="D290">
        <v>55.745034909999994</v>
      </c>
      <c r="E290">
        <v>32.390206919999997</v>
      </c>
      <c r="F290">
        <v>12.030564549999999</v>
      </c>
      <c r="G290">
        <v>87.355672970000001</v>
      </c>
    </row>
    <row r="291" spans="1:7">
      <c r="A291" s="96" t="s">
        <v>298</v>
      </c>
      <c r="B291">
        <v>34.556001610000003</v>
      </c>
      <c r="D291">
        <v>57.433123869999996</v>
      </c>
      <c r="E291">
        <v>31.40548836</v>
      </c>
      <c r="F291">
        <v>13.19112571</v>
      </c>
      <c r="G291">
        <v>87.575476219999999</v>
      </c>
    </row>
    <row r="292" spans="1:7">
      <c r="A292" s="96" t="s">
        <v>299</v>
      </c>
      <c r="B292">
        <v>35.710701349999994</v>
      </c>
      <c r="D292">
        <v>58.5848929</v>
      </c>
      <c r="E292">
        <v>29.538626089999998</v>
      </c>
      <c r="F292">
        <v>12.807202699999999</v>
      </c>
      <c r="G292">
        <v>87.355672970000001</v>
      </c>
    </row>
    <row r="293" spans="1:7">
      <c r="A293" s="96" t="s">
        <v>300</v>
      </c>
      <c r="B293">
        <v>34.752359179999999</v>
      </c>
      <c r="D293">
        <v>58.113048589999998</v>
      </c>
      <c r="E293">
        <v>29.351060650000001</v>
      </c>
      <c r="F293">
        <v>12.78961844</v>
      </c>
      <c r="G293">
        <v>89.644557480000003</v>
      </c>
    </row>
    <row r="294" spans="1:7">
      <c r="A294" s="96" t="s">
        <v>301</v>
      </c>
      <c r="B294">
        <v>36.062386549999999</v>
      </c>
      <c r="D294">
        <v>57.790670489999997</v>
      </c>
      <c r="E294">
        <v>28.070340379999998</v>
      </c>
      <c r="F294">
        <v>12.519993120000001</v>
      </c>
      <c r="G294">
        <v>90.019688360000004</v>
      </c>
    </row>
    <row r="295" spans="1:7">
      <c r="A295" s="96" t="s">
        <v>302</v>
      </c>
      <c r="B295">
        <v>36.96211452</v>
      </c>
      <c r="D295">
        <v>56.978863819999994</v>
      </c>
      <c r="E295">
        <v>27.575050389999998</v>
      </c>
      <c r="F295">
        <v>13.065105179999998</v>
      </c>
      <c r="G295">
        <v>90.327412910000007</v>
      </c>
    </row>
    <row r="296" spans="1:7">
      <c r="A296" s="96" t="s">
        <v>303</v>
      </c>
      <c r="B296">
        <v>36.877123929999996</v>
      </c>
      <c r="D296">
        <v>57.550352269999998</v>
      </c>
      <c r="E296">
        <v>27.343524299999999</v>
      </c>
      <c r="F296">
        <v>12.50533957</v>
      </c>
      <c r="G296">
        <v>90.852010000000007</v>
      </c>
    </row>
    <row r="297" spans="1:7">
      <c r="A297" s="96" t="s">
        <v>304</v>
      </c>
      <c r="B297">
        <v>37.044174399999996</v>
      </c>
      <c r="D297">
        <v>58.73435911</v>
      </c>
      <c r="E297">
        <v>29.8346278</v>
      </c>
      <c r="F297">
        <v>13.29370056</v>
      </c>
      <c r="G297">
        <v>88.653977499999996</v>
      </c>
    </row>
    <row r="298" spans="1:7">
      <c r="A298" s="96" t="s">
        <v>305</v>
      </c>
      <c r="B298">
        <v>36.578191509999996</v>
      </c>
      <c r="D298">
        <v>58.889686739999995</v>
      </c>
      <c r="E298">
        <v>28.237390850000001</v>
      </c>
      <c r="F298">
        <v>13.091481569999999</v>
      </c>
      <c r="G298">
        <v>89.386655000000005</v>
      </c>
    </row>
    <row r="299" spans="1:7">
      <c r="A299" s="96" t="s">
        <v>306</v>
      </c>
      <c r="B299">
        <v>36.745241979999996</v>
      </c>
      <c r="D299">
        <v>57.749640549999995</v>
      </c>
      <c r="E299">
        <v>27.311286489999997</v>
      </c>
      <c r="F299">
        <v>12.646013649999999</v>
      </c>
      <c r="G299">
        <v>90.53549332</v>
      </c>
    </row>
    <row r="300" spans="1:7">
      <c r="A300" s="96" t="s">
        <v>307</v>
      </c>
      <c r="B300">
        <v>39.344781749999996</v>
      </c>
      <c r="D300">
        <v>57.433123869999996</v>
      </c>
      <c r="E300">
        <v>27.771407959999998</v>
      </c>
      <c r="F300">
        <v>12.651875069999999</v>
      </c>
      <c r="G300">
        <v>94.553496730000006</v>
      </c>
    </row>
    <row r="301" spans="1:7">
      <c r="A301" s="96" t="s">
        <v>308</v>
      </c>
      <c r="B301">
        <v>38.301448989999997</v>
      </c>
      <c r="D301">
        <v>57.723264159999999</v>
      </c>
      <c r="E301">
        <v>27.012354069999997</v>
      </c>
      <c r="F301">
        <v>12.432071819999999</v>
      </c>
      <c r="G301">
        <v>97.824169089999998</v>
      </c>
    </row>
    <row r="302" spans="1:7">
      <c r="A302" s="96" t="s">
        <v>309</v>
      </c>
      <c r="B302">
        <v>38.550559339999992</v>
      </c>
      <c r="D302">
        <v>57.579659369999995</v>
      </c>
      <c r="E302">
        <v>26.490687689999998</v>
      </c>
      <c r="F302">
        <v>13.062174469999999</v>
      </c>
      <c r="G302" t="e">
        <f>#REF!</f>
        <v>#REF!</v>
      </c>
    </row>
    <row r="303" spans="1:7">
      <c r="A303" s="96" t="s">
        <v>310</v>
      </c>
      <c r="B303">
        <v>38.503667980000003</v>
      </c>
      <c r="D303">
        <v>57.547421559999997</v>
      </c>
      <c r="E303">
        <v>27.240949449999999</v>
      </c>
      <c r="F303">
        <v>13.273185590000001</v>
      </c>
      <c r="G303" t="e">
        <f>#REF!</f>
        <v>#REF!</v>
      </c>
    </row>
    <row r="304" spans="1:7">
      <c r="A304" s="96" t="s">
        <v>311</v>
      </c>
      <c r="B304">
        <v>38.656064899999997</v>
      </c>
      <c r="D304">
        <v>59.086044309999991</v>
      </c>
      <c r="E304">
        <v>26.522925499999999</v>
      </c>
      <c r="F304">
        <v>13.147165059999999</v>
      </c>
      <c r="G304" t="e">
        <f>#REF!</f>
        <v>#REF!</v>
      </c>
    </row>
    <row r="305" spans="1:7">
      <c r="A305" s="96" t="s">
        <v>312</v>
      </c>
      <c r="B305">
        <v>39.892824519999998</v>
      </c>
      <c r="D305">
        <v>58.614199999999997</v>
      </c>
      <c r="E305">
        <v>27.270256549999999</v>
      </c>
      <c r="F305">
        <v>13.642455050000001</v>
      </c>
      <c r="G305" t="e">
        <f>#REF!</f>
        <v>#REF!</v>
      </c>
    </row>
    <row r="306" spans="1:7">
      <c r="A306" s="96" t="s">
        <v>313</v>
      </c>
      <c r="B306">
        <v>38.140259939999993</v>
      </c>
      <c r="D306">
        <v>57.652927120000001</v>
      </c>
      <c r="E306">
        <v>31.83630273</v>
      </c>
      <c r="F306">
        <v>13.27025488</v>
      </c>
      <c r="G306" t="e">
        <f>#REF!</f>
        <v>#REF!</v>
      </c>
    </row>
    <row r="307" spans="1:7">
      <c r="A307" s="96" t="s">
        <v>314</v>
      </c>
      <c r="B307">
        <v>38.23404266</v>
      </c>
      <c r="D307">
        <v>59.091905730000001</v>
      </c>
      <c r="E307">
        <v>32.187987929999998</v>
      </c>
      <c r="F307">
        <v>13.267324169999998</v>
      </c>
      <c r="G307" t="e">
        <f>#REF!</f>
        <v>#REF!</v>
      </c>
    </row>
    <row r="308" spans="1:7">
      <c r="A308" s="96" t="s">
        <v>315</v>
      </c>
      <c r="B308">
        <v>39.634922039999999</v>
      </c>
      <c r="D308">
        <v>58.751943369999999</v>
      </c>
      <c r="E308">
        <v>32.316939169999998</v>
      </c>
      <c r="F308">
        <v>15.95478524</v>
      </c>
      <c r="G308" t="e">
        <f>#REF!</f>
        <v>#REF!</v>
      </c>
    </row>
    <row r="309" spans="1:7">
      <c r="A309" s="96" t="s">
        <v>316</v>
      </c>
      <c r="B309">
        <v>41.569190640000002</v>
      </c>
      <c r="D309">
        <v>57.591382209999999</v>
      </c>
      <c r="E309">
        <v>31.370319840000001</v>
      </c>
      <c r="F309">
        <v>15.18400851</v>
      </c>
      <c r="G309" t="e">
        <f>#REF!</f>
        <v>#REF!</v>
      </c>
    </row>
    <row r="310" spans="1:7">
      <c r="A310" s="96" t="s">
        <v>317</v>
      </c>
      <c r="B310">
        <v>41.073900649999999</v>
      </c>
      <c r="D310">
        <v>57.562075109999995</v>
      </c>
      <c r="E310">
        <v>27.293702229999997</v>
      </c>
      <c r="F310">
        <v>16.312331859999997</v>
      </c>
      <c r="G310" t="e">
        <f>#REF!</f>
        <v>#REF!</v>
      </c>
    </row>
    <row r="311" spans="1:7">
      <c r="A311" s="96" t="s">
        <v>318</v>
      </c>
      <c r="B311">
        <v>40.473105099999998</v>
      </c>
      <c r="D311">
        <v>58.72849768999999</v>
      </c>
      <c r="E311">
        <v>25.333057239999999</v>
      </c>
      <c r="F311">
        <v>18.530879329999998</v>
      </c>
      <c r="G311" t="e">
        <f>#REF!</f>
        <v>#REF!</v>
      </c>
    </row>
    <row r="312" spans="1:7">
      <c r="A312" s="96" t="s">
        <v>319</v>
      </c>
      <c r="B312">
        <v>41.991212879999999</v>
      </c>
      <c r="D312">
        <v>58.804696149999998</v>
      </c>
      <c r="E312">
        <v>27.654179559999999</v>
      </c>
      <c r="F312">
        <v>19.96692723</v>
      </c>
      <c r="G312" t="e">
        <f>#REF!</f>
        <v>#REF!</v>
      </c>
    </row>
    <row r="313" spans="1:7">
      <c r="A313" s="96" t="s">
        <v>320</v>
      </c>
      <c r="B313">
        <v>41.835885249999997</v>
      </c>
      <c r="D313">
        <v>59.021568689999995</v>
      </c>
      <c r="E313">
        <v>29.028682549999999</v>
      </c>
      <c r="F313">
        <v>20.037264269999998</v>
      </c>
      <c r="G313" t="e">
        <f>#REF!</f>
        <v>#REF!</v>
      </c>
    </row>
    <row r="314" spans="1:7">
      <c r="A314" s="96" t="s">
        <v>321</v>
      </c>
      <c r="B314">
        <v>42.905594399999998</v>
      </c>
      <c r="D314">
        <v>58.157009239999994</v>
      </c>
      <c r="E314">
        <v>28.90852344</v>
      </c>
      <c r="F314">
        <v>19.917105159999998</v>
      </c>
      <c r="G314" t="e">
        <f>#REF!</f>
        <v>#REF!</v>
      </c>
    </row>
    <row r="315" spans="1:7">
      <c r="A315" s="96" t="s">
        <v>322</v>
      </c>
      <c r="B315">
        <v>42.483572159999994</v>
      </c>
      <c r="D315">
        <v>58.754874079999993</v>
      </c>
      <c r="E315">
        <v>29.128326689999998</v>
      </c>
      <c r="F315">
        <v>20.292236039999999</v>
      </c>
      <c r="G315" t="e">
        <f>#REF!</f>
        <v>#REF!</v>
      </c>
    </row>
    <row r="316" spans="1:7">
      <c r="A316" s="96" t="s">
        <v>323</v>
      </c>
      <c r="B316">
        <v>43.585519120000001</v>
      </c>
      <c r="D316">
        <v>59.317570399999994</v>
      </c>
      <c r="E316">
        <v>29.702745849999999</v>
      </c>
      <c r="F316">
        <v>19.568350669999997</v>
      </c>
      <c r="G316" t="e">
        <f>#REF!</f>
        <v>#REF!</v>
      </c>
    </row>
    <row r="317" spans="1:7">
      <c r="A317" s="96" t="s">
        <v>324</v>
      </c>
      <c r="B317">
        <v>42.609592689999999</v>
      </c>
      <c r="D317">
        <v>59.639948500000003</v>
      </c>
      <c r="E317">
        <v>30.033916079999997</v>
      </c>
      <c r="F317">
        <v>18.81808891</v>
      </c>
      <c r="G317" t="e">
        <f>#REF!</f>
        <v>#REF!</v>
      </c>
    </row>
    <row r="318" spans="1:7">
      <c r="A318" s="96" t="s">
        <v>325</v>
      </c>
      <c r="B318">
        <v>42.606661979999998</v>
      </c>
      <c r="D318">
        <v>61.741267569999998</v>
      </c>
      <c r="E318">
        <v>29.8346278</v>
      </c>
      <c r="F318">
        <v>19.876075220000001</v>
      </c>
      <c r="G318" t="e">
        <f>#REF!</f>
        <v>#REF!</v>
      </c>
    </row>
    <row r="319" spans="1:7">
      <c r="A319" s="96" t="s">
        <v>326</v>
      </c>
      <c r="B319">
        <v>41.771409630000001</v>
      </c>
      <c r="D319">
        <v>60.00042582999999</v>
      </c>
      <c r="E319">
        <v>27.87984423</v>
      </c>
      <c r="F319">
        <v>20.602891299999996</v>
      </c>
      <c r="G319" t="e">
        <f>#REF!</f>
        <v>#REF!</v>
      </c>
    </row>
    <row r="320" spans="1:7">
      <c r="A320" s="96" t="s">
        <v>327</v>
      </c>
      <c r="B320">
        <v>41.979490039999995</v>
      </c>
      <c r="D320">
        <v>58.83986466999999</v>
      </c>
      <c r="E320">
        <v>25.910407109999998</v>
      </c>
      <c r="F320">
        <v>21.112834840000001</v>
      </c>
      <c r="G320" t="e">
        <f>#REF!</f>
        <v>#REF!</v>
      </c>
    </row>
    <row r="321" spans="1:7">
      <c r="A321" s="96" t="s">
        <v>328</v>
      </c>
      <c r="B321">
        <v>43.186942559999999</v>
      </c>
      <c r="D321">
        <v>61.339760299999995</v>
      </c>
      <c r="E321">
        <v>27.90915133</v>
      </c>
      <c r="F321">
        <v>21.133349809999999</v>
      </c>
      <c r="G321" t="e">
        <f>#REF!</f>
        <v>#REF!</v>
      </c>
    </row>
    <row r="322" spans="1:7">
      <c r="A322" s="96" t="s">
        <v>329</v>
      </c>
      <c r="B322">
        <v>43.661717580000001</v>
      </c>
      <c r="D322">
        <v>62.356716669999997</v>
      </c>
      <c r="E322">
        <v>27.041661169999998</v>
      </c>
      <c r="F322">
        <v>20.421187279999998</v>
      </c>
      <c r="G322" t="e">
        <f>#REF!</f>
        <v>#REF!</v>
      </c>
    </row>
    <row r="323" spans="1:7">
      <c r="A323" s="96" t="s">
        <v>330</v>
      </c>
      <c r="B323">
        <v>44.186314670000002</v>
      </c>
      <c r="D323">
        <v>61.081857819999996</v>
      </c>
      <c r="E323">
        <v>26.862887859999997</v>
      </c>
      <c r="F323">
        <v>22.724725339999999</v>
      </c>
      <c r="G323" t="e">
        <f>#REF!</f>
        <v>#REF!</v>
      </c>
    </row>
    <row r="324" spans="1:7">
      <c r="A324" s="96" t="s">
        <v>331</v>
      </c>
      <c r="B324">
        <v>44.502831349999994</v>
      </c>
      <c r="D324">
        <v>60.059040029999998</v>
      </c>
      <c r="E324">
        <v>26.221062369999999</v>
      </c>
      <c r="F324">
        <v>21.728283939999997</v>
      </c>
      <c r="G324" t="e">
        <f>#REF!</f>
        <v>#REF!</v>
      </c>
    </row>
    <row r="325" spans="1:7">
      <c r="A325" s="96" t="s">
        <v>332</v>
      </c>
      <c r="B325">
        <v>44.502831349999994</v>
      </c>
      <c r="D325">
        <v>62.78753103999999</v>
      </c>
      <c r="E325">
        <v>28.964206929999996</v>
      </c>
      <c r="F325">
        <v>19.946412259999999</v>
      </c>
      <c r="G325" t="e">
        <f>#REF!</f>
        <v>#REF!</v>
      </c>
    </row>
    <row r="326" spans="1:7">
      <c r="A326" s="96" t="s">
        <v>333</v>
      </c>
      <c r="B326">
        <v>45.666323219999995</v>
      </c>
      <c r="D326">
        <v>63.904131549999995</v>
      </c>
      <c r="E326">
        <v>28.57149179</v>
      </c>
      <c r="F326">
        <v>18.72430619</v>
      </c>
      <c r="G326" t="e">
        <f>#REF!</f>
        <v>#REF!</v>
      </c>
    </row>
    <row r="327" spans="1:7">
      <c r="A327" s="96" t="s">
        <v>334</v>
      </c>
      <c r="B327">
        <v>44.658158979999996</v>
      </c>
      <c r="D327">
        <v>64.460966450000001</v>
      </c>
      <c r="E327">
        <v>29.107811719999997</v>
      </c>
      <c r="F327">
        <v>18.785851099999999</v>
      </c>
      <c r="G327" t="e">
        <f>#REF!</f>
        <v>#REF!</v>
      </c>
    </row>
    <row r="328" spans="1:7">
      <c r="A328" s="96" t="s">
        <v>335</v>
      </c>
      <c r="B328">
        <v>45.431866419999999</v>
      </c>
      <c r="D328">
        <v>65.140891170000003</v>
      </c>
      <c r="E328">
        <v>22.850745869999997</v>
      </c>
      <c r="F328">
        <v>19.635757000000002</v>
      </c>
      <c r="G328" t="e">
        <f>#REF!</f>
        <v>#REF!</v>
      </c>
    </row>
    <row r="329" spans="1:7">
      <c r="A329" s="96" t="s">
        <v>336</v>
      </c>
      <c r="B329">
        <v>44.693327499999995</v>
      </c>
      <c r="D329">
        <v>65.76806311</v>
      </c>
      <c r="E329">
        <v>25.81369368</v>
      </c>
      <c r="F329">
        <v>23.15847042</v>
      </c>
      <c r="G329" t="e">
        <f>#REF!</f>
        <v>#REF!</v>
      </c>
    </row>
    <row r="330" spans="1:7">
      <c r="A330" s="96" t="s">
        <v>337</v>
      </c>
      <c r="B330">
        <v>44.561445549999995</v>
      </c>
      <c r="D330">
        <v>66.66486037</v>
      </c>
      <c r="E330">
        <v>24.922757839999999</v>
      </c>
      <c r="F330">
        <v>24.310239449999997</v>
      </c>
      <c r="G330" t="e">
        <f>#REF!</f>
        <v>#REF!</v>
      </c>
    </row>
    <row r="331" spans="1:7">
      <c r="A331" s="96" t="s">
        <v>338</v>
      </c>
      <c r="B331">
        <v>43.837560179999997</v>
      </c>
      <c r="D331">
        <v>65.463269269999984</v>
      </c>
      <c r="E331">
        <v>28.726819419999998</v>
      </c>
      <c r="F331">
        <v>25.711118829999997</v>
      </c>
      <c r="G331" t="e">
        <f>#REF!</f>
        <v>#REF!</v>
      </c>
    </row>
    <row r="332" spans="1:7">
      <c r="A332" s="96" t="s">
        <v>339</v>
      </c>
      <c r="B332">
        <v>43.324685929999994</v>
      </c>
      <c r="D332">
        <v>66.615038299999995</v>
      </c>
      <c r="E332">
        <v>28.785433619999996</v>
      </c>
      <c r="F332">
        <v>25.462008479999998</v>
      </c>
      <c r="G332" t="e">
        <f>#REF!</f>
        <v>#REF!</v>
      </c>
    </row>
    <row r="333" spans="1:7">
      <c r="A333" s="96" t="s">
        <v>340</v>
      </c>
      <c r="B333">
        <v>44.019264199999995</v>
      </c>
      <c r="D333">
        <v>68.593267549999993</v>
      </c>
      <c r="E333">
        <v>26.830650049999999</v>
      </c>
      <c r="F333">
        <v>26.789620109999998</v>
      </c>
      <c r="G333" t="e">
        <f>#REF!</f>
        <v>#REF!</v>
      </c>
    </row>
    <row r="334" spans="1:7">
      <c r="A334" s="96" t="s">
        <v>341</v>
      </c>
      <c r="B334">
        <v>45.305845890000001</v>
      </c>
      <c r="D334">
        <v>70.354624259999994</v>
      </c>
      <c r="E334">
        <v>25.922129949999999</v>
      </c>
      <c r="F334">
        <v>27.390415659999999</v>
      </c>
      <c r="G334" t="e">
        <f>#REF!</f>
        <v>#REF!</v>
      </c>
    </row>
    <row r="335" spans="1:7">
      <c r="A335" s="96" t="s">
        <v>342</v>
      </c>
      <c r="B335">
        <v>44.895546490000001</v>
      </c>
      <c r="D335">
        <v>69.657115279999985</v>
      </c>
      <c r="E335">
        <v>25.640781789999998</v>
      </c>
      <c r="F335">
        <v>27.774338669999999</v>
      </c>
      <c r="G335" t="e">
        <f>#REF!</f>
        <v>#REF!</v>
      </c>
    </row>
    <row r="336" spans="1:7">
      <c r="A336" s="96" t="s">
        <v>343</v>
      </c>
      <c r="B336">
        <v>44.353365140000001</v>
      </c>
      <c r="D336">
        <v>67.148427519999998</v>
      </c>
      <c r="E336">
        <v>26.531717629999999</v>
      </c>
      <c r="F336">
        <v>28.383926349999999</v>
      </c>
      <c r="G336" t="e">
        <f>#REF!</f>
        <v>#REF!</v>
      </c>
    </row>
    <row r="337" spans="1:7">
      <c r="A337" s="96" t="s">
        <v>344</v>
      </c>
      <c r="B337">
        <v>45.094834769999999</v>
      </c>
      <c r="D337">
        <v>67.889897149999996</v>
      </c>
      <c r="E337">
        <v>25.602682559999998</v>
      </c>
      <c r="F337">
        <v>27.994141920000001</v>
      </c>
      <c r="G337">
        <v>126.15827337</v>
      </c>
    </row>
    <row r="338" spans="1:7">
      <c r="A338" s="96" t="s">
        <v>345</v>
      </c>
      <c r="B338">
        <v>44.268374549999997</v>
      </c>
      <c r="D338">
        <v>67.828352240000001</v>
      </c>
      <c r="E338">
        <v>19.867283089999997</v>
      </c>
      <c r="F338">
        <v>26.997700519999999</v>
      </c>
      <c r="G338">
        <v>129.91837429999998</v>
      </c>
    </row>
    <row r="339" spans="1:7">
      <c r="A339" s="96" t="s">
        <v>346</v>
      </c>
      <c r="B339">
        <v>44.587821939999998</v>
      </c>
      <c r="D339">
        <v>70.85577567</v>
      </c>
      <c r="E339">
        <v>20.069502079999999</v>
      </c>
      <c r="F339">
        <v>28.043963989999998</v>
      </c>
      <c r="G339">
        <v>130.09128619000001</v>
      </c>
    </row>
    <row r="340" spans="1:7">
      <c r="A340" s="96" t="s">
        <v>347</v>
      </c>
      <c r="B340">
        <v>44.951229980000001</v>
      </c>
      <c r="D340">
        <v>70.864567800000003</v>
      </c>
      <c r="E340">
        <v>19.506805759999999</v>
      </c>
      <c r="F340">
        <v>30.596612399999998</v>
      </c>
      <c r="G340">
        <v>130.37556505999999</v>
      </c>
    </row>
    <row r="341" spans="1:7">
      <c r="A341" s="96" t="s">
        <v>348</v>
      </c>
      <c r="B341">
        <v>46.135236819999996</v>
      </c>
      <c r="D341">
        <v>71.931346239999996</v>
      </c>
      <c r="E341">
        <v>20.09001705</v>
      </c>
      <c r="F341">
        <v>29.629478099999996</v>
      </c>
      <c r="G341">
        <v>127.65586618</v>
      </c>
    </row>
    <row r="342" spans="1:7">
      <c r="A342" s="96" t="s">
        <v>349</v>
      </c>
      <c r="B342">
        <v>45.654600379999998</v>
      </c>
      <c r="D342">
        <v>74.45761825999999</v>
      </c>
      <c r="E342">
        <v>25.623197529999999</v>
      </c>
      <c r="F342">
        <v>30.095460989999996</v>
      </c>
      <c r="G342">
        <v>131.32218438999999</v>
      </c>
    </row>
    <row r="343" spans="1:7">
      <c r="A343" s="96" t="s">
        <v>350</v>
      </c>
      <c r="B343">
        <v>45.894918599999997</v>
      </c>
      <c r="D343">
        <v>74.993938189999994</v>
      </c>
      <c r="E343">
        <v>25.716980249999995</v>
      </c>
      <c r="F343">
        <v>28.266697949999998</v>
      </c>
      <c r="G343">
        <v>132.84908430000002</v>
      </c>
    </row>
    <row r="344" spans="1:7">
      <c r="A344" s="96" t="s">
        <v>351</v>
      </c>
      <c r="B344">
        <v>45.557886949999997</v>
      </c>
      <c r="D344">
        <v>75.237187120000002</v>
      </c>
      <c r="E344">
        <v>26.335360059999996</v>
      </c>
      <c r="F344">
        <v>27.715724469999998</v>
      </c>
      <c r="G344">
        <v>137.84301414000001</v>
      </c>
    </row>
    <row r="345" spans="1:7">
      <c r="A345" s="96" t="s">
        <v>352</v>
      </c>
      <c r="B345">
        <v>45.478757780000002</v>
      </c>
      <c r="D345">
        <v>73.071392430000003</v>
      </c>
      <c r="E345">
        <v>25.81369368</v>
      </c>
      <c r="F345">
        <v>28.445471259999998</v>
      </c>
      <c r="G345">
        <v>141.25436058</v>
      </c>
    </row>
    <row r="346" spans="1:7">
      <c r="A346" s="96" t="s">
        <v>353</v>
      </c>
      <c r="B346">
        <v>45.276538789999996</v>
      </c>
      <c r="D346">
        <v>76.936998919999994</v>
      </c>
      <c r="E346">
        <v>26.707560229999999</v>
      </c>
      <c r="F346">
        <v>27.504713349999999</v>
      </c>
      <c r="G346">
        <v>139.39335973000001</v>
      </c>
    </row>
    <row r="347" spans="1:7">
      <c r="A347" s="96" t="s">
        <v>354</v>
      </c>
      <c r="B347">
        <v>46.486922020000002</v>
      </c>
      <c r="D347">
        <v>75.641625099999999</v>
      </c>
      <c r="E347">
        <v>25.55286049</v>
      </c>
      <c r="F347">
        <v>27.100275369999999</v>
      </c>
      <c r="G347">
        <v>139.56627161999998</v>
      </c>
    </row>
    <row r="348" spans="1:7">
      <c r="A348" s="96" t="s">
        <v>355</v>
      </c>
      <c r="B348">
        <v>47.600591819999998</v>
      </c>
      <c r="D348">
        <v>73.836307739999995</v>
      </c>
      <c r="E348">
        <v>29.981163299999995</v>
      </c>
      <c r="F348">
        <v>25.593890429999998</v>
      </c>
      <c r="G348">
        <v>141.4067575</v>
      </c>
    </row>
    <row r="349" spans="1:7">
      <c r="A349" s="96" t="s">
        <v>356</v>
      </c>
      <c r="B349">
        <v>47.659206019999999</v>
      </c>
      <c r="D349">
        <v>70.580288929999995</v>
      </c>
      <c r="E349">
        <v>29.04040539</v>
      </c>
      <c r="F349">
        <v>24.975510619999998</v>
      </c>
      <c r="G349">
        <v>151.51184558</v>
      </c>
    </row>
    <row r="350" spans="1:7">
      <c r="A350" s="96" t="s">
        <v>357</v>
      </c>
      <c r="B350">
        <v>47.237183779999995</v>
      </c>
      <c r="D350">
        <v>70.550981829999998</v>
      </c>
      <c r="E350">
        <v>30.628850209999996</v>
      </c>
      <c r="F350">
        <v>28.404441319999997</v>
      </c>
      <c r="G350">
        <v>167.30544176999999</v>
      </c>
    </row>
    <row r="351" spans="1:7">
      <c r="A351" s="96" t="s">
        <v>358</v>
      </c>
      <c r="B351">
        <v>46.48399131</v>
      </c>
      <c r="D351">
        <v>71.277797910000004</v>
      </c>
      <c r="E351">
        <v>31.018634639999998</v>
      </c>
      <c r="F351">
        <v>29.01109829</v>
      </c>
      <c r="G351">
        <v>155.09610390999998</v>
      </c>
    </row>
    <row r="352" spans="1:7">
      <c r="A352" s="96" t="s">
        <v>359</v>
      </c>
      <c r="B352">
        <v>47.266490879999999</v>
      </c>
      <c r="D352">
        <v>70.284287219999996</v>
      </c>
      <c r="E352">
        <v>30.9482976</v>
      </c>
      <c r="F352">
        <v>28.744403679999998</v>
      </c>
      <c r="G352">
        <v>145.88781308999998</v>
      </c>
    </row>
    <row r="353" spans="1:7">
      <c r="A353" s="96" t="s">
        <v>360</v>
      </c>
      <c r="B353">
        <v>47.474571289999993</v>
      </c>
      <c r="D353">
        <v>72.365091319999991</v>
      </c>
      <c r="E353">
        <v>25.670088889999999</v>
      </c>
      <c r="F353">
        <v>28.609591019999996</v>
      </c>
      <c r="G353">
        <v>158.33160774999999</v>
      </c>
    </row>
    <row r="354" spans="1:7">
      <c r="A354" s="96" t="s">
        <v>361</v>
      </c>
      <c r="B354">
        <v>49.259373679999996</v>
      </c>
      <c r="D354">
        <v>70.504090469999994</v>
      </c>
      <c r="E354">
        <v>26.273815149999997</v>
      </c>
      <c r="F354">
        <v>28.603729599999998</v>
      </c>
      <c r="G354">
        <v>158.14990373000001</v>
      </c>
    </row>
    <row r="355" spans="1:7">
      <c r="A355" s="96" t="s">
        <v>362</v>
      </c>
      <c r="B355">
        <v>47.893662820000003</v>
      </c>
      <c r="D355">
        <v>74.34625127999999</v>
      </c>
      <c r="E355">
        <v>23.938039279999998</v>
      </c>
      <c r="F355">
        <v>28.26376724</v>
      </c>
      <c r="G355">
        <v>157.74253503999998</v>
      </c>
    </row>
    <row r="356" spans="1:7">
      <c r="A356" s="96" t="s">
        <v>363</v>
      </c>
      <c r="B356">
        <v>45.531510560000001</v>
      </c>
      <c r="D356">
        <v>76.1691529</v>
      </c>
      <c r="E356">
        <v>25.086877599999998</v>
      </c>
      <c r="F356">
        <v>29.488804019999996</v>
      </c>
      <c r="G356">
        <v>179.04293532</v>
      </c>
    </row>
    <row r="357" spans="1:7">
      <c r="A357" s="96" t="s">
        <v>364</v>
      </c>
      <c r="B357">
        <v>47.738335190000001</v>
      </c>
      <c r="D357">
        <v>77.652092159999995</v>
      </c>
      <c r="E357">
        <v>25.441493509999997</v>
      </c>
      <c r="F357">
        <v>30.496968259999999</v>
      </c>
      <c r="G357">
        <v>176.92989340999998</v>
      </c>
    </row>
    <row r="358" spans="1:7">
      <c r="A358" s="96" t="s">
        <v>365</v>
      </c>
      <c r="B358">
        <v>44.828140159999997</v>
      </c>
      <c r="D358">
        <v>77.485041689999989</v>
      </c>
      <c r="E358">
        <v>26.5522326</v>
      </c>
      <c r="F358">
        <v>31.31170564</v>
      </c>
      <c r="G358">
        <v>171.40257434999998</v>
      </c>
    </row>
    <row r="359" spans="1:7">
      <c r="A359" s="96" t="s">
        <v>366</v>
      </c>
      <c r="B359">
        <v>43.043337769999994</v>
      </c>
      <c r="D359">
        <v>76.306896269999996</v>
      </c>
      <c r="E359">
        <v>25.010679140000001</v>
      </c>
      <c r="F359">
        <v>32.202641479999997</v>
      </c>
      <c r="G359">
        <v>168.48651789999997</v>
      </c>
    </row>
    <row r="360" spans="1:7">
      <c r="A360" s="96" t="s">
        <v>367</v>
      </c>
      <c r="B360">
        <v>43.254348889999996</v>
      </c>
      <c r="D360">
        <v>78.584057939999994</v>
      </c>
      <c r="E360">
        <v>26.502410529999999</v>
      </c>
      <c r="F360">
        <v>31.862679119999996</v>
      </c>
      <c r="G360">
        <v>157.75132717</v>
      </c>
    </row>
    <row r="361" spans="1:7">
      <c r="A361" s="96" t="s">
        <v>368</v>
      </c>
      <c r="B361">
        <v>47.017380529999997</v>
      </c>
      <c r="D361">
        <v>77.288684119999999</v>
      </c>
      <c r="E361">
        <v>25.022401979999998</v>
      </c>
      <c r="F361">
        <v>32.829813420000001</v>
      </c>
      <c r="G361">
        <v>147.48505004</v>
      </c>
    </row>
    <row r="362" spans="1:7">
      <c r="A362" s="96" t="s">
        <v>369</v>
      </c>
      <c r="B362">
        <v>46.264188059999995</v>
      </c>
      <c r="D362">
        <v>74.835679850000005</v>
      </c>
      <c r="E362">
        <v>24.087505489999998</v>
      </c>
      <c r="F362">
        <v>32.442959699999996</v>
      </c>
      <c r="G362">
        <v>131.38959072</v>
      </c>
    </row>
    <row r="363" spans="1:7">
      <c r="A363" s="96" t="s">
        <v>370</v>
      </c>
      <c r="B363">
        <v>46.926528519999998</v>
      </c>
      <c r="D363">
        <v>72.69919225999999</v>
      </c>
      <c r="E363">
        <v>25.590959719999997</v>
      </c>
      <c r="F363">
        <v>32.422444730000002</v>
      </c>
      <c r="G363">
        <v>149.60395337</v>
      </c>
    </row>
    <row r="364" spans="1:7">
      <c r="A364" s="96" t="s">
        <v>371</v>
      </c>
      <c r="B364">
        <v>45.886126470000001</v>
      </c>
      <c r="D364">
        <v>73.141729469999987</v>
      </c>
      <c r="E364">
        <v>25.93385279</v>
      </c>
      <c r="F364">
        <v>35.936366019999994</v>
      </c>
      <c r="G364">
        <v>164.96087377000001</v>
      </c>
    </row>
    <row r="365" spans="1:7">
      <c r="A365" s="96" t="s">
        <v>372</v>
      </c>
      <c r="B365">
        <v>42.278422460000002</v>
      </c>
      <c r="D365">
        <v>72.831074209999997</v>
      </c>
      <c r="E365">
        <v>26.185893849999996</v>
      </c>
      <c r="F365">
        <v>34.541348060000004</v>
      </c>
      <c r="G365">
        <v>173.82334080999999</v>
      </c>
    </row>
    <row r="366" spans="1:7">
      <c r="A366" s="96" t="s">
        <v>373</v>
      </c>
      <c r="B366">
        <v>43.95771929</v>
      </c>
      <c r="D366">
        <v>72.118911679999997</v>
      </c>
      <c r="E366">
        <v>22.8302309</v>
      </c>
      <c r="F366">
        <v>35.174381419999996</v>
      </c>
    </row>
    <row r="367" spans="1:7">
      <c r="A367" s="97">
        <v>44470</v>
      </c>
    </row>
    <row r="368" spans="1:7">
      <c r="A368" s="97">
        <f>A367+1</f>
        <v>44471</v>
      </c>
    </row>
    <row r="369" spans="1:1">
      <c r="A369" s="97">
        <f t="shared" ref="A369:A432" si="0">A368+1</f>
        <v>44472</v>
      </c>
    </row>
    <row r="370" spans="1:1">
      <c r="A370" s="97">
        <f t="shared" si="0"/>
        <v>44473</v>
      </c>
    </row>
    <row r="371" spans="1:1">
      <c r="A371" s="97">
        <f t="shared" si="0"/>
        <v>44474</v>
      </c>
    </row>
    <row r="372" spans="1:1">
      <c r="A372" s="97">
        <f t="shared" si="0"/>
        <v>44475</v>
      </c>
    </row>
    <row r="373" spans="1:1">
      <c r="A373" s="97">
        <f t="shared" si="0"/>
        <v>44476</v>
      </c>
    </row>
    <row r="374" spans="1:1">
      <c r="A374" s="97">
        <f t="shared" si="0"/>
        <v>44477</v>
      </c>
    </row>
    <row r="375" spans="1:1">
      <c r="A375" s="97">
        <f t="shared" si="0"/>
        <v>44478</v>
      </c>
    </row>
    <row r="376" spans="1:1">
      <c r="A376" s="97">
        <f t="shared" si="0"/>
        <v>44479</v>
      </c>
    </row>
    <row r="377" spans="1:1">
      <c r="A377" s="97">
        <f t="shared" si="0"/>
        <v>44480</v>
      </c>
    </row>
    <row r="378" spans="1:1">
      <c r="A378" s="97">
        <f t="shared" si="0"/>
        <v>44481</v>
      </c>
    </row>
    <row r="379" spans="1:1">
      <c r="A379" s="97">
        <f t="shared" si="0"/>
        <v>44482</v>
      </c>
    </row>
    <row r="380" spans="1:1">
      <c r="A380" s="97">
        <f t="shared" si="0"/>
        <v>44483</v>
      </c>
    </row>
    <row r="381" spans="1:1">
      <c r="A381" s="97">
        <f t="shared" si="0"/>
        <v>44484</v>
      </c>
    </row>
    <row r="382" spans="1:1">
      <c r="A382" s="97">
        <f t="shared" si="0"/>
        <v>44485</v>
      </c>
    </row>
    <row r="383" spans="1:1">
      <c r="A383" s="97">
        <f t="shared" si="0"/>
        <v>44486</v>
      </c>
    </row>
    <row r="384" spans="1:1">
      <c r="A384" s="97">
        <f t="shared" si="0"/>
        <v>44487</v>
      </c>
    </row>
    <row r="385" spans="1:1">
      <c r="A385" s="97">
        <f t="shared" si="0"/>
        <v>44488</v>
      </c>
    </row>
    <row r="386" spans="1:1">
      <c r="A386" s="97">
        <f t="shared" si="0"/>
        <v>44489</v>
      </c>
    </row>
    <row r="387" spans="1:1">
      <c r="A387" s="97">
        <f t="shared" si="0"/>
        <v>44490</v>
      </c>
    </row>
    <row r="388" spans="1:1">
      <c r="A388" s="97">
        <f t="shared" si="0"/>
        <v>44491</v>
      </c>
    </row>
    <row r="389" spans="1:1">
      <c r="A389" s="97">
        <f t="shared" si="0"/>
        <v>44492</v>
      </c>
    </row>
    <row r="390" spans="1:1">
      <c r="A390" s="97">
        <f t="shared" si="0"/>
        <v>44493</v>
      </c>
    </row>
    <row r="391" spans="1:1">
      <c r="A391" s="97">
        <f t="shared" si="0"/>
        <v>44494</v>
      </c>
    </row>
    <row r="392" spans="1:1">
      <c r="A392" s="97">
        <f t="shared" si="0"/>
        <v>44495</v>
      </c>
    </row>
    <row r="393" spans="1:1">
      <c r="A393" s="97">
        <f t="shared" si="0"/>
        <v>44496</v>
      </c>
    </row>
    <row r="394" spans="1:1">
      <c r="A394" s="97">
        <f t="shared" si="0"/>
        <v>44497</v>
      </c>
    </row>
    <row r="395" spans="1:1">
      <c r="A395" s="97">
        <f t="shared" si="0"/>
        <v>44498</v>
      </c>
    </row>
    <row r="396" spans="1:1">
      <c r="A396" s="97">
        <f t="shared" si="0"/>
        <v>44499</v>
      </c>
    </row>
    <row r="397" spans="1:1">
      <c r="A397" s="97">
        <f t="shared" si="0"/>
        <v>44500</v>
      </c>
    </row>
    <row r="398" spans="1:1">
      <c r="A398" s="97">
        <f t="shared" si="0"/>
        <v>44501</v>
      </c>
    </row>
    <row r="399" spans="1:1">
      <c r="A399" s="97">
        <f t="shared" si="0"/>
        <v>44502</v>
      </c>
    </row>
    <row r="400" spans="1:1">
      <c r="A400" s="97">
        <f t="shared" si="0"/>
        <v>44503</v>
      </c>
    </row>
    <row r="401" spans="1:1">
      <c r="A401" s="97">
        <f t="shared" si="0"/>
        <v>44504</v>
      </c>
    </row>
    <row r="402" spans="1:1">
      <c r="A402" s="97">
        <f t="shared" si="0"/>
        <v>44505</v>
      </c>
    </row>
    <row r="403" spans="1:1">
      <c r="A403" s="97">
        <f t="shared" si="0"/>
        <v>44506</v>
      </c>
    </row>
    <row r="404" spans="1:1">
      <c r="A404" s="97">
        <f t="shared" si="0"/>
        <v>44507</v>
      </c>
    </row>
    <row r="405" spans="1:1">
      <c r="A405" s="97">
        <f t="shared" si="0"/>
        <v>44508</v>
      </c>
    </row>
    <row r="406" spans="1:1">
      <c r="A406" s="97">
        <f t="shared" si="0"/>
        <v>44509</v>
      </c>
    </row>
    <row r="407" spans="1:1">
      <c r="A407" s="97">
        <f t="shared" si="0"/>
        <v>44510</v>
      </c>
    </row>
    <row r="408" spans="1:1">
      <c r="A408" s="97">
        <f t="shared" si="0"/>
        <v>44511</v>
      </c>
    </row>
    <row r="409" spans="1:1">
      <c r="A409" s="97">
        <f t="shared" si="0"/>
        <v>44512</v>
      </c>
    </row>
    <row r="410" spans="1:1">
      <c r="A410" s="97">
        <f t="shared" si="0"/>
        <v>44513</v>
      </c>
    </row>
    <row r="411" spans="1:1">
      <c r="A411" s="97">
        <f t="shared" si="0"/>
        <v>44514</v>
      </c>
    </row>
    <row r="412" spans="1:1">
      <c r="A412" s="97">
        <f t="shared" si="0"/>
        <v>44515</v>
      </c>
    </row>
    <row r="413" spans="1:1">
      <c r="A413" s="97">
        <f t="shared" si="0"/>
        <v>44516</v>
      </c>
    </row>
    <row r="414" spans="1:1">
      <c r="A414" s="97">
        <f t="shared" si="0"/>
        <v>44517</v>
      </c>
    </row>
    <row r="415" spans="1:1">
      <c r="A415" s="97">
        <f t="shared" si="0"/>
        <v>44518</v>
      </c>
    </row>
    <row r="416" spans="1:1">
      <c r="A416" s="97">
        <f t="shared" si="0"/>
        <v>44519</v>
      </c>
    </row>
    <row r="417" spans="1:1">
      <c r="A417" s="97">
        <f t="shared" si="0"/>
        <v>44520</v>
      </c>
    </row>
    <row r="418" spans="1:1">
      <c r="A418" s="97">
        <f t="shared" si="0"/>
        <v>44521</v>
      </c>
    </row>
    <row r="419" spans="1:1">
      <c r="A419" s="97">
        <f t="shared" si="0"/>
        <v>44522</v>
      </c>
    </row>
    <row r="420" spans="1:1">
      <c r="A420" s="97">
        <f t="shared" si="0"/>
        <v>44523</v>
      </c>
    </row>
    <row r="421" spans="1:1">
      <c r="A421" s="97">
        <f t="shared" si="0"/>
        <v>44524</v>
      </c>
    </row>
    <row r="422" spans="1:1">
      <c r="A422" s="97">
        <f t="shared" si="0"/>
        <v>44525</v>
      </c>
    </row>
    <row r="423" spans="1:1">
      <c r="A423" s="97">
        <f t="shared" si="0"/>
        <v>44526</v>
      </c>
    </row>
    <row r="424" spans="1:1">
      <c r="A424" s="97">
        <f t="shared" si="0"/>
        <v>44527</v>
      </c>
    </row>
    <row r="425" spans="1:1">
      <c r="A425" s="97">
        <f t="shared" si="0"/>
        <v>44528</v>
      </c>
    </row>
    <row r="426" spans="1:1">
      <c r="A426" s="97">
        <f t="shared" si="0"/>
        <v>44529</v>
      </c>
    </row>
    <row r="427" spans="1:1">
      <c r="A427" s="97">
        <f t="shared" si="0"/>
        <v>44530</v>
      </c>
    </row>
    <row r="428" spans="1:1">
      <c r="A428" s="97">
        <f t="shared" si="0"/>
        <v>44531</v>
      </c>
    </row>
    <row r="429" spans="1:1">
      <c r="A429" s="97">
        <f t="shared" si="0"/>
        <v>44532</v>
      </c>
    </row>
    <row r="430" spans="1:1">
      <c r="A430" s="97">
        <f t="shared" si="0"/>
        <v>44533</v>
      </c>
    </row>
    <row r="431" spans="1:1">
      <c r="A431" s="97">
        <f t="shared" si="0"/>
        <v>44534</v>
      </c>
    </row>
    <row r="432" spans="1:1">
      <c r="A432" s="97">
        <f t="shared" si="0"/>
        <v>44535</v>
      </c>
    </row>
    <row r="433" spans="1:1">
      <c r="A433" s="97">
        <f t="shared" ref="A433:A496" si="1">A432+1</f>
        <v>44536</v>
      </c>
    </row>
    <row r="434" spans="1:1">
      <c r="A434" s="97">
        <f t="shared" si="1"/>
        <v>44537</v>
      </c>
    </row>
    <row r="435" spans="1:1">
      <c r="A435" s="97">
        <f t="shared" si="1"/>
        <v>44538</v>
      </c>
    </row>
    <row r="436" spans="1:1">
      <c r="A436" s="97">
        <f t="shared" si="1"/>
        <v>44539</v>
      </c>
    </row>
    <row r="437" spans="1:1">
      <c r="A437" s="97">
        <f t="shared" si="1"/>
        <v>44540</v>
      </c>
    </row>
    <row r="438" spans="1:1">
      <c r="A438" s="97">
        <f t="shared" si="1"/>
        <v>44541</v>
      </c>
    </row>
    <row r="439" spans="1:1">
      <c r="A439" s="97">
        <f t="shared" si="1"/>
        <v>44542</v>
      </c>
    </row>
    <row r="440" spans="1:1">
      <c r="A440" s="97">
        <f t="shared" si="1"/>
        <v>44543</v>
      </c>
    </row>
    <row r="441" spans="1:1">
      <c r="A441" s="97">
        <f t="shared" si="1"/>
        <v>44544</v>
      </c>
    </row>
    <row r="442" spans="1:1">
      <c r="A442" s="97">
        <f t="shared" si="1"/>
        <v>44545</v>
      </c>
    </row>
    <row r="443" spans="1:1">
      <c r="A443" s="97">
        <f t="shared" si="1"/>
        <v>44546</v>
      </c>
    </row>
    <row r="444" spans="1:1">
      <c r="A444" s="97">
        <f t="shared" si="1"/>
        <v>44547</v>
      </c>
    </row>
    <row r="445" spans="1:1">
      <c r="A445" s="97">
        <f t="shared" si="1"/>
        <v>44548</v>
      </c>
    </row>
    <row r="446" spans="1:1">
      <c r="A446" s="97">
        <f t="shared" si="1"/>
        <v>44549</v>
      </c>
    </row>
    <row r="447" spans="1:1">
      <c r="A447" s="97">
        <f t="shared" si="1"/>
        <v>44550</v>
      </c>
    </row>
    <row r="448" spans="1:1">
      <c r="A448" s="97">
        <f t="shared" si="1"/>
        <v>44551</v>
      </c>
    </row>
    <row r="449" spans="1:1">
      <c r="A449" s="97">
        <f t="shared" si="1"/>
        <v>44552</v>
      </c>
    </row>
    <row r="450" spans="1:1">
      <c r="A450" s="97">
        <f t="shared" si="1"/>
        <v>44553</v>
      </c>
    </row>
    <row r="451" spans="1:1">
      <c r="A451" s="97">
        <f t="shared" si="1"/>
        <v>44554</v>
      </c>
    </row>
    <row r="452" spans="1:1">
      <c r="A452" s="97">
        <f t="shared" si="1"/>
        <v>44555</v>
      </c>
    </row>
    <row r="453" spans="1:1">
      <c r="A453" s="97">
        <f t="shared" si="1"/>
        <v>44556</v>
      </c>
    </row>
    <row r="454" spans="1:1">
      <c r="A454" s="97">
        <f t="shared" si="1"/>
        <v>44557</v>
      </c>
    </row>
    <row r="455" spans="1:1">
      <c r="A455" s="97">
        <f t="shared" si="1"/>
        <v>44558</v>
      </c>
    </row>
    <row r="456" spans="1:1">
      <c r="A456" s="97">
        <f t="shared" si="1"/>
        <v>44559</v>
      </c>
    </row>
    <row r="457" spans="1:1">
      <c r="A457" s="97">
        <f t="shared" si="1"/>
        <v>44560</v>
      </c>
    </row>
    <row r="458" spans="1:1">
      <c r="A458" s="97">
        <f t="shared" si="1"/>
        <v>44561</v>
      </c>
    </row>
    <row r="459" spans="1:1">
      <c r="A459" s="97">
        <f t="shared" si="1"/>
        <v>44562</v>
      </c>
    </row>
    <row r="460" spans="1:1">
      <c r="A460" s="97">
        <f t="shared" si="1"/>
        <v>44563</v>
      </c>
    </row>
    <row r="461" spans="1:1">
      <c r="A461" s="97">
        <f t="shared" si="1"/>
        <v>44564</v>
      </c>
    </row>
    <row r="462" spans="1:1">
      <c r="A462" s="97">
        <f t="shared" si="1"/>
        <v>44565</v>
      </c>
    </row>
    <row r="463" spans="1:1">
      <c r="A463" s="97">
        <f t="shared" si="1"/>
        <v>44566</v>
      </c>
    </row>
    <row r="464" spans="1:1">
      <c r="A464" s="97">
        <f t="shared" si="1"/>
        <v>44567</v>
      </c>
    </row>
    <row r="465" spans="1:1">
      <c r="A465" s="97">
        <f t="shared" si="1"/>
        <v>44568</v>
      </c>
    </row>
    <row r="466" spans="1:1">
      <c r="A466" s="97">
        <f t="shared" si="1"/>
        <v>44569</v>
      </c>
    </row>
    <row r="467" spans="1:1">
      <c r="A467" s="97">
        <f t="shared" si="1"/>
        <v>44570</v>
      </c>
    </row>
    <row r="468" spans="1:1">
      <c r="A468" s="97">
        <f t="shared" si="1"/>
        <v>44571</v>
      </c>
    </row>
    <row r="469" spans="1:1">
      <c r="A469" s="97">
        <f t="shared" si="1"/>
        <v>44572</v>
      </c>
    </row>
    <row r="470" spans="1:1">
      <c r="A470" s="97">
        <f t="shared" si="1"/>
        <v>44573</v>
      </c>
    </row>
    <row r="471" spans="1:1">
      <c r="A471" s="97">
        <f t="shared" si="1"/>
        <v>44574</v>
      </c>
    </row>
    <row r="472" spans="1:1">
      <c r="A472" s="97">
        <f t="shared" si="1"/>
        <v>44575</v>
      </c>
    </row>
    <row r="473" spans="1:1">
      <c r="A473" s="97">
        <f t="shared" si="1"/>
        <v>44576</v>
      </c>
    </row>
    <row r="474" spans="1:1">
      <c r="A474" s="97">
        <f t="shared" si="1"/>
        <v>44577</v>
      </c>
    </row>
    <row r="475" spans="1:1">
      <c r="A475" s="97">
        <f t="shared" si="1"/>
        <v>44578</v>
      </c>
    </row>
    <row r="476" spans="1:1">
      <c r="A476" s="97">
        <f t="shared" si="1"/>
        <v>44579</v>
      </c>
    </row>
    <row r="477" spans="1:1">
      <c r="A477" s="97">
        <f t="shared" si="1"/>
        <v>44580</v>
      </c>
    </row>
    <row r="478" spans="1:1">
      <c r="A478" s="97">
        <f t="shared" si="1"/>
        <v>44581</v>
      </c>
    </row>
    <row r="479" spans="1:1">
      <c r="A479" s="97">
        <f t="shared" si="1"/>
        <v>44582</v>
      </c>
    </row>
    <row r="480" spans="1:1">
      <c r="A480" s="97">
        <f t="shared" si="1"/>
        <v>44583</v>
      </c>
    </row>
    <row r="481" spans="1:1">
      <c r="A481" s="97">
        <f t="shared" si="1"/>
        <v>44584</v>
      </c>
    </row>
    <row r="482" spans="1:1">
      <c r="A482" s="97">
        <f t="shared" si="1"/>
        <v>44585</v>
      </c>
    </row>
    <row r="483" spans="1:1">
      <c r="A483" s="97">
        <f t="shared" si="1"/>
        <v>44586</v>
      </c>
    </row>
    <row r="484" spans="1:1">
      <c r="A484" s="97">
        <f t="shared" si="1"/>
        <v>44587</v>
      </c>
    </row>
    <row r="485" spans="1:1">
      <c r="A485" s="97">
        <f t="shared" si="1"/>
        <v>44588</v>
      </c>
    </row>
    <row r="486" spans="1:1">
      <c r="A486" s="97">
        <f t="shared" si="1"/>
        <v>44589</v>
      </c>
    </row>
    <row r="487" spans="1:1">
      <c r="A487" s="97">
        <f t="shared" si="1"/>
        <v>44590</v>
      </c>
    </row>
    <row r="488" spans="1:1">
      <c r="A488" s="97">
        <f t="shared" si="1"/>
        <v>44591</v>
      </c>
    </row>
    <row r="489" spans="1:1">
      <c r="A489" s="97">
        <f t="shared" si="1"/>
        <v>44592</v>
      </c>
    </row>
    <row r="490" spans="1:1">
      <c r="A490" s="97">
        <f t="shared" si="1"/>
        <v>44593</v>
      </c>
    </row>
    <row r="491" spans="1:1">
      <c r="A491" s="97">
        <f t="shared" si="1"/>
        <v>44594</v>
      </c>
    </row>
    <row r="492" spans="1:1">
      <c r="A492" s="97">
        <f t="shared" si="1"/>
        <v>44595</v>
      </c>
    </row>
    <row r="493" spans="1:1">
      <c r="A493" s="97">
        <f t="shared" si="1"/>
        <v>44596</v>
      </c>
    </row>
    <row r="494" spans="1:1">
      <c r="A494" s="97">
        <f t="shared" si="1"/>
        <v>44597</v>
      </c>
    </row>
    <row r="495" spans="1:1">
      <c r="A495" s="97">
        <f t="shared" si="1"/>
        <v>44598</v>
      </c>
    </row>
    <row r="496" spans="1:1">
      <c r="A496" s="97">
        <f t="shared" si="1"/>
        <v>44599</v>
      </c>
    </row>
    <row r="497" spans="1:1">
      <c r="A497" s="97">
        <f t="shared" ref="A497:A508" si="2">A496+1</f>
        <v>44600</v>
      </c>
    </row>
    <row r="498" spans="1:1">
      <c r="A498" s="97">
        <f t="shared" si="2"/>
        <v>44601</v>
      </c>
    </row>
    <row r="499" spans="1:1">
      <c r="A499" s="97">
        <f t="shared" si="2"/>
        <v>44602</v>
      </c>
    </row>
    <row r="500" spans="1:1">
      <c r="A500" s="97">
        <f t="shared" si="2"/>
        <v>44603</v>
      </c>
    </row>
    <row r="501" spans="1:1">
      <c r="A501" s="97">
        <f t="shared" si="2"/>
        <v>44604</v>
      </c>
    </row>
    <row r="502" spans="1:1">
      <c r="A502" s="97">
        <f t="shared" si="2"/>
        <v>44605</v>
      </c>
    </row>
    <row r="503" spans="1:1">
      <c r="A503" s="97">
        <f t="shared" si="2"/>
        <v>44606</v>
      </c>
    </row>
    <row r="504" spans="1:1">
      <c r="A504" s="97">
        <f t="shared" si="2"/>
        <v>44607</v>
      </c>
    </row>
    <row r="505" spans="1:1">
      <c r="A505" s="97">
        <f t="shared" si="2"/>
        <v>44608</v>
      </c>
    </row>
    <row r="506" spans="1:1">
      <c r="A506" s="97">
        <f t="shared" si="2"/>
        <v>44609</v>
      </c>
    </row>
    <row r="507" spans="1:1">
      <c r="A507" s="97">
        <f t="shared" si="2"/>
        <v>44610</v>
      </c>
    </row>
    <row r="508" spans="1:1">
      <c r="A508" s="97">
        <f t="shared" si="2"/>
        <v>44611</v>
      </c>
    </row>
    <row r="509" spans="1:1">
      <c r="A509" s="97">
        <f>A508+1</f>
        <v>44612</v>
      </c>
    </row>
    <row r="510" spans="1:1">
      <c r="A510" s="97">
        <f t="shared" ref="A510:A548" si="3">A509+1</f>
        <v>44613</v>
      </c>
    </row>
    <row r="511" spans="1:1">
      <c r="A511" s="97">
        <f t="shared" si="3"/>
        <v>44614</v>
      </c>
    </row>
    <row r="512" spans="1:1">
      <c r="A512" s="97">
        <f t="shared" si="3"/>
        <v>44615</v>
      </c>
    </row>
    <row r="513" spans="1:1">
      <c r="A513" s="97">
        <f t="shared" si="3"/>
        <v>44616</v>
      </c>
    </row>
    <row r="514" spans="1:1">
      <c r="A514" s="97">
        <f t="shared" si="3"/>
        <v>44617</v>
      </c>
    </row>
    <row r="515" spans="1:1">
      <c r="A515" s="97">
        <f t="shared" si="3"/>
        <v>44618</v>
      </c>
    </row>
    <row r="516" spans="1:1">
      <c r="A516" s="97">
        <f t="shared" si="3"/>
        <v>44619</v>
      </c>
    </row>
    <row r="517" spans="1:1">
      <c r="A517" s="97">
        <f t="shared" si="3"/>
        <v>44620</v>
      </c>
    </row>
    <row r="518" spans="1:1">
      <c r="A518" s="97">
        <f t="shared" si="3"/>
        <v>44621</v>
      </c>
    </row>
    <row r="519" spans="1:1">
      <c r="A519" s="97">
        <f t="shared" si="3"/>
        <v>44622</v>
      </c>
    </row>
    <row r="520" spans="1:1">
      <c r="A520" s="97">
        <f t="shared" si="3"/>
        <v>44623</v>
      </c>
    </row>
    <row r="521" spans="1:1">
      <c r="A521" s="97">
        <f t="shared" si="3"/>
        <v>44624</v>
      </c>
    </row>
    <row r="522" spans="1:1">
      <c r="A522" s="97">
        <f t="shared" si="3"/>
        <v>44625</v>
      </c>
    </row>
    <row r="523" spans="1:1">
      <c r="A523" s="97">
        <f t="shared" si="3"/>
        <v>44626</v>
      </c>
    </row>
    <row r="524" spans="1:1">
      <c r="A524" s="97">
        <f t="shared" si="3"/>
        <v>44627</v>
      </c>
    </row>
    <row r="525" spans="1:1">
      <c r="A525" s="97">
        <f t="shared" si="3"/>
        <v>44628</v>
      </c>
    </row>
    <row r="526" spans="1:1">
      <c r="A526" s="97">
        <f t="shared" si="3"/>
        <v>44629</v>
      </c>
    </row>
    <row r="527" spans="1:1">
      <c r="A527" s="97">
        <f t="shared" si="3"/>
        <v>44630</v>
      </c>
    </row>
    <row r="528" spans="1:1">
      <c r="A528" s="97">
        <f t="shared" si="3"/>
        <v>44631</v>
      </c>
    </row>
    <row r="529" spans="1:1">
      <c r="A529" s="97">
        <f t="shared" si="3"/>
        <v>44632</v>
      </c>
    </row>
    <row r="530" spans="1:1">
      <c r="A530" s="97">
        <f t="shared" si="3"/>
        <v>44633</v>
      </c>
    </row>
    <row r="531" spans="1:1">
      <c r="A531" s="97">
        <f t="shared" si="3"/>
        <v>44634</v>
      </c>
    </row>
    <row r="532" spans="1:1">
      <c r="A532" s="97">
        <f t="shared" si="3"/>
        <v>44635</v>
      </c>
    </row>
    <row r="533" spans="1:1">
      <c r="A533" s="97">
        <f t="shared" si="3"/>
        <v>44636</v>
      </c>
    </row>
    <row r="534" spans="1:1">
      <c r="A534" s="97">
        <f t="shared" si="3"/>
        <v>44637</v>
      </c>
    </row>
    <row r="535" spans="1:1">
      <c r="A535" s="97">
        <f t="shared" si="3"/>
        <v>44638</v>
      </c>
    </row>
    <row r="536" spans="1:1">
      <c r="A536" s="97">
        <f t="shared" si="3"/>
        <v>44639</v>
      </c>
    </row>
    <row r="537" spans="1:1">
      <c r="A537" s="97">
        <f t="shared" si="3"/>
        <v>44640</v>
      </c>
    </row>
    <row r="538" spans="1:1">
      <c r="A538" s="97">
        <f t="shared" si="3"/>
        <v>44641</v>
      </c>
    </row>
    <row r="539" spans="1:1">
      <c r="A539" s="97">
        <f t="shared" si="3"/>
        <v>44642</v>
      </c>
    </row>
    <row r="540" spans="1:1">
      <c r="A540" s="97">
        <f t="shared" si="3"/>
        <v>44643</v>
      </c>
    </row>
    <row r="541" spans="1:1">
      <c r="A541" s="97">
        <f t="shared" si="3"/>
        <v>44644</v>
      </c>
    </row>
    <row r="542" spans="1:1">
      <c r="A542" s="97">
        <f t="shared" si="3"/>
        <v>44645</v>
      </c>
    </row>
    <row r="543" spans="1:1">
      <c r="A543" s="97">
        <f t="shared" si="3"/>
        <v>44646</v>
      </c>
    </row>
    <row r="544" spans="1:1">
      <c r="A544" s="97">
        <f t="shared" si="3"/>
        <v>44647</v>
      </c>
    </row>
    <row r="545" spans="1:1">
      <c r="A545" s="97">
        <f t="shared" si="3"/>
        <v>44648</v>
      </c>
    </row>
    <row r="546" spans="1:1">
      <c r="A546" s="97">
        <f t="shared" si="3"/>
        <v>44649</v>
      </c>
    </row>
    <row r="547" spans="1:1">
      <c r="A547" s="97">
        <f t="shared" si="3"/>
        <v>44650</v>
      </c>
    </row>
    <row r="548" spans="1:1">
      <c r="A548" s="97">
        <f t="shared" si="3"/>
        <v>44651</v>
      </c>
    </row>
    <row r="549" spans="1:1">
      <c r="A549" s="97"/>
    </row>
  </sheetData>
  <pageMargins left="0.7" right="0.7" top="0.75" bottom="0.75" header="0.3" footer="0.3"/>
  <pageSetup paperSize="9" orientation="portrait" horizontalDpi="90" verticalDpi="90" r:id="rId1"/>
  <customProperties>
    <customPr name="GU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D56-5307-492F-B1F5-6B8549F2C9F3}">
  <sheetPr>
    <tabColor rgb="FF00B050"/>
  </sheetPr>
  <dimension ref="A1:Q366"/>
  <sheetViews>
    <sheetView topLeftCell="H1" zoomScale="90" zoomScaleNormal="90" workbookViewId="0">
      <selection activeCell="R22" sqref="R22"/>
    </sheetView>
  </sheetViews>
  <sheetFormatPr defaultColWidth="8.5703125" defaultRowHeight="14.45"/>
  <cols>
    <col min="1" max="1" width="13.42578125" style="57" bestFit="1" customWidth="1"/>
    <col min="2" max="7" width="10.5703125" style="57" bestFit="1" customWidth="1"/>
    <col min="8" max="9" width="8.5703125" style="57"/>
    <col min="10" max="10" width="10.42578125" style="57" bestFit="1" customWidth="1"/>
    <col min="11" max="16384" width="8.5703125" style="57"/>
  </cols>
  <sheetData>
    <row r="1" spans="1:17">
      <c r="A1" s="56" t="s">
        <v>819</v>
      </c>
      <c r="B1" s="57" t="s">
        <v>652</v>
      </c>
      <c r="C1" s="57" t="s">
        <v>651</v>
      </c>
      <c r="D1" s="57" t="s">
        <v>470</v>
      </c>
      <c r="E1" s="57" t="s">
        <v>471</v>
      </c>
      <c r="F1" s="57" t="s">
        <v>472</v>
      </c>
      <c r="G1" s="57" t="s">
        <v>473</v>
      </c>
      <c r="H1" s="57" t="s">
        <v>474</v>
      </c>
      <c r="J1" s="56" t="s">
        <v>820</v>
      </c>
      <c r="K1" s="57" t="s">
        <v>652</v>
      </c>
      <c r="L1" s="57" t="s">
        <v>651</v>
      </c>
      <c r="M1" s="57" t="s">
        <v>470</v>
      </c>
      <c r="N1" s="57" t="s">
        <v>471</v>
      </c>
      <c r="O1" s="57" t="s">
        <v>472</v>
      </c>
      <c r="P1" s="57" t="s">
        <v>473</v>
      </c>
      <c r="Q1" s="57" t="s">
        <v>474</v>
      </c>
    </row>
    <row r="2" spans="1:17">
      <c r="A2" s="58">
        <v>44287</v>
      </c>
      <c r="B2" s="59">
        <v>281.50900000000001</v>
      </c>
      <c r="C2" s="59">
        <v>373.01819999999998</v>
      </c>
      <c r="D2" s="59">
        <v>286.69830000000002</v>
      </c>
      <c r="E2" s="59">
        <v>193.53479999999999</v>
      </c>
      <c r="F2" s="59">
        <v>446.56400000000002</v>
      </c>
      <c r="G2" s="59">
        <v>600.89949999999999</v>
      </c>
      <c r="H2" s="59">
        <v>341.44970000000001</v>
      </c>
      <c r="I2" s="60"/>
      <c r="J2" s="53">
        <v>41913</v>
      </c>
      <c r="K2" s="59">
        <v>859.59849999999994</v>
      </c>
      <c r="L2" s="57">
        <v>989.17830000000004</v>
      </c>
      <c r="M2" s="57">
        <v>915.86680000000001</v>
      </c>
      <c r="N2" s="57">
        <v>898.78459999999995</v>
      </c>
      <c r="O2" s="57">
        <v>1063.1758</v>
      </c>
      <c r="P2" s="57">
        <v>1055.9082000000001</v>
      </c>
    </row>
    <row r="3" spans="1:17">
      <c r="A3" s="58">
        <v>44288</v>
      </c>
      <c r="B3" s="59">
        <v>279.69049999999999</v>
      </c>
      <c r="C3" s="59">
        <v>374.4658</v>
      </c>
      <c r="D3" s="59">
        <v>289.03039999999999</v>
      </c>
      <c r="E3" s="59">
        <v>193.80699999999999</v>
      </c>
      <c r="F3" s="59">
        <v>448.52730000000003</v>
      </c>
      <c r="G3" s="59">
        <v>600.12249999999995</v>
      </c>
      <c r="H3" s="59">
        <v>343.42559999999997</v>
      </c>
      <c r="I3" s="60"/>
      <c r="J3" s="53">
        <v>41914</v>
      </c>
      <c r="K3" s="59">
        <v>861.35640000000001</v>
      </c>
      <c r="L3" s="57">
        <v>991.30330000000004</v>
      </c>
      <c r="M3" s="57">
        <v>918.74130000000002</v>
      </c>
      <c r="N3" s="57">
        <v>900.35770000000002</v>
      </c>
      <c r="O3" s="57">
        <v>1064.5045</v>
      </c>
      <c r="P3" s="57">
        <v>1057.1102000000001</v>
      </c>
    </row>
    <row r="4" spans="1:17">
      <c r="A4" s="58">
        <v>44289</v>
      </c>
      <c r="B4" s="59">
        <v>278.762</v>
      </c>
      <c r="C4" s="59">
        <v>376.7475</v>
      </c>
      <c r="D4" s="59">
        <v>290.50380000000001</v>
      </c>
      <c r="E4" s="59">
        <v>194.2637</v>
      </c>
      <c r="F4" s="59">
        <v>450.78059999999999</v>
      </c>
      <c r="G4" s="59">
        <v>600.16510000000005</v>
      </c>
      <c r="H4" s="59">
        <v>345.58409999999998</v>
      </c>
      <c r="I4" s="60"/>
      <c r="J4" s="53">
        <v>41915</v>
      </c>
      <c r="K4" s="59">
        <v>863.74789999999996</v>
      </c>
      <c r="L4" s="57">
        <v>992.7319</v>
      </c>
      <c r="M4" s="57">
        <v>921.28309999999999</v>
      </c>
      <c r="N4" s="57">
        <v>902.03250000000003</v>
      </c>
      <c r="O4" s="57">
        <v>1064.6929</v>
      </c>
      <c r="P4" s="57">
        <v>1059.4019000000001</v>
      </c>
    </row>
    <row r="5" spans="1:17">
      <c r="A5" s="58">
        <v>44290</v>
      </c>
      <c r="B5" s="59">
        <v>278.38630000000001</v>
      </c>
      <c r="C5" s="59">
        <v>378.31659999999999</v>
      </c>
      <c r="D5" s="59">
        <v>292.10399999999998</v>
      </c>
      <c r="E5" s="59">
        <v>195.12569999999999</v>
      </c>
      <c r="F5" s="59">
        <v>449.57780000000002</v>
      </c>
      <c r="G5" s="59">
        <v>601.89509999999996</v>
      </c>
      <c r="H5" s="59">
        <v>347.36989999999997</v>
      </c>
      <c r="I5" s="60"/>
      <c r="J5" s="53">
        <v>41916</v>
      </c>
      <c r="K5" s="59">
        <v>866.33569999999997</v>
      </c>
      <c r="L5" s="57">
        <v>994.00660000000005</v>
      </c>
      <c r="M5" s="57">
        <v>922.71019999999999</v>
      </c>
      <c r="N5" s="57">
        <v>903.50189999999998</v>
      </c>
      <c r="O5" s="57">
        <v>1064.7743</v>
      </c>
      <c r="P5" s="57">
        <v>1061.8492000000001</v>
      </c>
    </row>
    <row r="6" spans="1:17">
      <c r="A6" s="58">
        <v>44291</v>
      </c>
      <c r="B6" s="59">
        <v>278.18549999999999</v>
      </c>
      <c r="C6" s="59">
        <v>369.68830000000003</v>
      </c>
      <c r="D6" s="59">
        <v>293.41309999999999</v>
      </c>
      <c r="E6" s="59">
        <v>195.262</v>
      </c>
      <c r="F6" s="59">
        <v>449.99</v>
      </c>
      <c r="G6" s="59">
        <v>604.37220000000002</v>
      </c>
      <c r="H6" s="59">
        <v>348.87029999999999</v>
      </c>
      <c r="I6" s="60"/>
      <c r="J6" s="53">
        <v>41917</v>
      </c>
      <c r="K6" s="59">
        <v>868.07119999999998</v>
      </c>
      <c r="L6" s="57">
        <v>995.37130000000002</v>
      </c>
      <c r="M6" s="57">
        <v>925.82989999999995</v>
      </c>
      <c r="N6" s="57">
        <v>905.51170000000002</v>
      </c>
      <c r="O6" s="57">
        <v>1066.0771999999999</v>
      </c>
      <c r="P6" s="57">
        <v>1062.4730999999999</v>
      </c>
    </row>
    <row r="7" spans="1:17">
      <c r="A7" s="58">
        <v>44292</v>
      </c>
      <c r="B7" s="59">
        <v>277.93729999999999</v>
      </c>
      <c r="C7" s="59">
        <v>381.99950000000001</v>
      </c>
      <c r="D7" s="59">
        <v>294.44970000000001</v>
      </c>
      <c r="E7" s="59">
        <v>196.3348</v>
      </c>
      <c r="F7" s="59">
        <v>452.46100000000001</v>
      </c>
      <c r="G7" s="59">
        <v>606.57100000000003</v>
      </c>
      <c r="H7" s="59">
        <v>346.65190000000001</v>
      </c>
      <c r="I7" s="60"/>
      <c r="J7" s="53">
        <v>41918</v>
      </c>
      <c r="K7" s="59">
        <v>870.17809999999997</v>
      </c>
      <c r="L7" s="57">
        <v>995.61710000000005</v>
      </c>
      <c r="M7" s="57">
        <v>927.13589999999999</v>
      </c>
      <c r="N7" s="57">
        <v>908.52139999999997</v>
      </c>
      <c r="O7" s="57">
        <v>1067.6904</v>
      </c>
      <c r="P7" s="57">
        <v>1063.212</v>
      </c>
    </row>
    <row r="8" spans="1:17">
      <c r="A8" s="58">
        <v>44293</v>
      </c>
      <c r="B8" s="59">
        <v>276.5401</v>
      </c>
      <c r="C8" s="59">
        <v>387.06689999999998</v>
      </c>
      <c r="D8" s="59">
        <v>295.77780000000001</v>
      </c>
      <c r="E8" s="59">
        <v>198.84729999999999</v>
      </c>
      <c r="F8" s="59">
        <v>455.50689999999997</v>
      </c>
      <c r="G8" s="59">
        <v>609.02250000000004</v>
      </c>
      <c r="H8" s="59">
        <v>343.19009999999997</v>
      </c>
      <c r="I8" s="60"/>
      <c r="J8" s="53">
        <v>41919</v>
      </c>
      <c r="K8" s="59">
        <v>871.95460000000003</v>
      </c>
      <c r="L8" s="57">
        <v>995.53840000000002</v>
      </c>
      <c r="M8" s="57">
        <v>929.25660000000005</v>
      </c>
      <c r="N8" s="57">
        <v>911.40300000000002</v>
      </c>
      <c r="O8" s="57">
        <v>1067.1545000000001</v>
      </c>
      <c r="P8" s="57">
        <v>1063.7260000000001</v>
      </c>
    </row>
    <row r="9" spans="1:17">
      <c r="A9" s="58">
        <v>44294</v>
      </c>
      <c r="B9" s="59">
        <v>275.48570000000001</v>
      </c>
      <c r="C9" s="59">
        <v>387.81659999999999</v>
      </c>
      <c r="D9" s="59">
        <v>298.08089999999999</v>
      </c>
      <c r="E9" s="59">
        <v>201.92429999999999</v>
      </c>
      <c r="F9" s="59">
        <v>457.21370000000002</v>
      </c>
      <c r="G9" s="59">
        <v>612.04340000000002</v>
      </c>
      <c r="H9" s="59">
        <v>340.62130000000002</v>
      </c>
      <c r="I9" s="60"/>
      <c r="J9" s="53">
        <v>41920</v>
      </c>
      <c r="K9" s="59">
        <v>873.40319999999997</v>
      </c>
      <c r="L9" s="57">
        <v>996.47730000000001</v>
      </c>
      <c r="M9" s="57">
        <v>931.36839999999995</v>
      </c>
      <c r="N9" s="57">
        <v>913.06399999999996</v>
      </c>
      <c r="O9" s="57">
        <v>1067.2244000000001</v>
      </c>
      <c r="P9" s="57">
        <v>1064.2280000000001</v>
      </c>
    </row>
    <row r="10" spans="1:17">
      <c r="A10" s="58">
        <v>44295</v>
      </c>
      <c r="B10" s="59">
        <v>275.40820000000002</v>
      </c>
      <c r="C10" s="59">
        <v>389.53800000000001</v>
      </c>
      <c r="D10" s="59">
        <v>301.46539999999999</v>
      </c>
      <c r="E10" s="59">
        <v>203.76419999999999</v>
      </c>
      <c r="F10" s="59">
        <v>458.54469999999998</v>
      </c>
      <c r="G10" s="59">
        <v>615.64779999999996</v>
      </c>
      <c r="H10" s="59">
        <v>338.43520000000001</v>
      </c>
      <c r="I10" s="60"/>
      <c r="J10" s="53">
        <v>41921</v>
      </c>
      <c r="K10" s="59">
        <v>875.00609999999995</v>
      </c>
      <c r="L10" s="57">
        <v>997.39649999999995</v>
      </c>
      <c r="M10" s="57">
        <v>931.95339999999999</v>
      </c>
      <c r="N10" s="57">
        <v>914.53210000000001</v>
      </c>
      <c r="O10" s="57">
        <v>1067.2929999999999</v>
      </c>
      <c r="P10" s="57">
        <v>1064.9359999999999</v>
      </c>
    </row>
    <row r="11" spans="1:17">
      <c r="A11" s="58">
        <v>44296</v>
      </c>
      <c r="B11" s="59">
        <v>275.53980000000001</v>
      </c>
      <c r="C11" s="59">
        <v>391.8886</v>
      </c>
      <c r="D11" s="59">
        <v>303.66950000000003</v>
      </c>
      <c r="E11" s="59">
        <v>205.02860000000001</v>
      </c>
      <c r="F11" s="59">
        <v>459.34879999999998</v>
      </c>
      <c r="G11" s="59">
        <v>619.33960000000002</v>
      </c>
      <c r="H11" s="59">
        <v>338.38659999999999</v>
      </c>
      <c r="I11" s="60"/>
      <c r="J11" s="53">
        <v>41922</v>
      </c>
      <c r="K11" s="59">
        <v>877.01390000000004</v>
      </c>
      <c r="L11" s="57">
        <v>997.17250000000001</v>
      </c>
      <c r="M11" s="57">
        <v>932.13469999999995</v>
      </c>
      <c r="N11" s="57">
        <v>916.56359999999995</v>
      </c>
      <c r="O11" s="57">
        <v>1073.8747000000001</v>
      </c>
      <c r="P11" s="57">
        <v>1067.5392999999999</v>
      </c>
    </row>
    <row r="12" spans="1:17">
      <c r="A12" s="58">
        <v>44297</v>
      </c>
      <c r="B12" s="59">
        <v>276.12970000000001</v>
      </c>
      <c r="C12" s="59">
        <v>393.59800000000001</v>
      </c>
      <c r="D12" s="59">
        <v>305.68459999999999</v>
      </c>
      <c r="E12" s="59">
        <v>205.9907</v>
      </c>
      <c r="F12" s="59">
        <v>459.66649999999998</v>
      </c>
      <c r="G12" s="59">
        <v>623.43320000000006</v>
      </c>
      <c r="H12" s="59">
        <v>337.44499999999999</v>
      </c>
      <c r="I12" s="60"/>
      <c r="J12" s="53">
        <v>41923</v>
      </c>
      <c r="K12" s="59">
        <v>878.89049999999997</v>
      </c>
      <c r="L12" s="57">
        <v>996.08690000000001</v>
      </c>
      <c r="M12" s="57">
        <v>932.62310000000002</v>
      </c>
      <c r="N12" s="57">
        <v>919.23950000000002</v>
      </c>
      <c r="O12" s="57">
        <v>1074.5385000000001</v>
      </c>
      <c r="P12" s="57">
        <v>1068.7445</v>
      </c>
    </row>
    <row r="13" spans="1:17">
      <c r="A13" s="58">
        <v>44298</v>
      </c>
      <c r="B13" s="59">
        <v>276.88869999999997</v>
      </c>
      <c r="C13" s="59">
        <v>394.81700000000001</v>
      </c>
      <c r="D13" s="59">
        <v>307.55889999999999</v>
      </c>
      <c r="E13" s="59">
        <v>206.66749999999999</v>
      </c>
      <c r="F13" s="59">
        <v>459.46089999999998</v>
      </c>
      <c r="G13" s="59">
        <v>628.66120000000001</v>
      </c>
      <c r="H13" s="59">
        <v>334.32229999999998</v>
      </c>
      <c r="I13" s="60"/>
      <c r="J13" s="53">
        <v>41924</v>
      </c>
      <c r="K13" s="59">
        <v>879.39530000000002</v>
      </c>
      <c r="L13" s="57">
        <v>994.97590000000002</v>
      </c>
      <c r="M13" s="57">
        <v>934.16899999999998</v>
      </c>
      <c r="N13" s="57">
        <v>922.51350000000002</v>
      </c>
      <c r="O13" s="57">
        <v>1075.9745</v>
      </c>
      <c r="P13" s="57">
        <v>1068.0998</v>
      </c>
    </row>
    <row r="14" spans="1:17">
      <c r="A14" s="58">
        <v>44299</v>
      </c>
      <c r="B14" s="59">
        <v>276.99689999999998</v>
      </c>
      <c r="C14" s="59">
        <v>396.2201</v>
      </c>
      <c r="D14" s="59">
        <v>309.27289999999999</v>
      </c>
      <c r="E14" s="59">
        <v>208.036</v>
      </c>
      <c r="F14" s="59">
        <v>460.42169999999999</v>
      </c>
      <c r="G14" s="59">
        <v>631.67359999999996</v>
      </c>
      <c r="H14" s="59">
        <v>330.89800000000002</v>
      </c>
      <c r="I14" s="60"/>
      <c r="J14" s="53">
        <v>41925</v>
      </c>
      <c r="K14" s="59">
        <v>879.04020000000003</v>
      </c>
      <c r="L14" s="57">
        <v>994.23630000000003</v>
      </c>
      <c r="M14" s="57">
        <v>935.99360000000001</v>
      </c>
      <c r="N14" s="57">
        <v>926.95770000000005</v>
      </c>
      <c r="O14" s="57">
        <v>1077.9843000000001</v>
      </c>
      <c r="P14" s="57">
        <v>1066.8966</v>
      </c>
    </row>
    <row r="15" spans="1:17">
      <c r="A15" s="58">
        <v>44300</v>
      </c>
      <c r="B15" s="59">
        <v>277.79059999999998</v>
      </c>
      <c r="C15" s="59">
        <v>397.51130000000001</v>
      </c>
      <c r="D15" s="59">
        <v>311.51670000000001</v>
      </c>
      <c r="E15" s="59">
        <v>210.7971</v>
      </c>
      <c r="F15" s="59">
        <v>448.50990000000002</v>
      </c>
      <c r="G15" s="59">
        <v>634.70569999999998</v>
      </c>
      <c r="H15" s="59">
        <v>327.69279999999998</v>
      </c>
      <c r="I15" s="60"/>
      <c r="J15" s="53">
        <v>41926</v>
      </c>
      <c r="K15" s="59">
        <v>878.39210000000003</v>
      </c>
      <c r="L15" s="57">
        <v>993.72919999999999</v>
      </c>
      <c r="M15" s="57">
        <v>939.58489999999995</v>
      </c>
      <c r="N15" s="57">
        <v>930.90139999999997</v>
      </c>
      <c r="O15" s="57">
        <v>1078.6212</v>
      </c>
      <c r="P15" s="57">
        <v>1065.5206000000001</v>
      </c>
    </row>
    <row r="16" spans="1:17">
      <c r="A16" s="58">
        <v>44301</v>
      </c>
      <c r="B16" s="59">
        <v>278.86439999999999</v>
      </c>
      <c r="C16" s="59">
        <v>409.59730000000002</v>
      </c>
      <c r="D16" s="59">
        <v>314.53719999999998</v>
      </c>
      <c r="E16" s="59">
        <v>215.00489999999999</v>
      </c>
      <c r="F16" s="59">
        <v>463.15390000000002</v>
      </c>
      <c r="G16" s="59">
        <v>637.13689999999997</v>
      </c>
      <c r="H16" s="59">
        <v>324.78559999999999</v>
      </c>
      <c r="I16" s="60"/>
      <c r="J16" s="53">
        <v>41927</v>
      </c>
      <c r="K16" s="59">
        <v>877.505</v>
      </c>
      <c r="L16" s="57">
        <v>994.79309999999998</v>
      </c>
      <c r="M16" s="57">
        <v>943.2432</v>
      </c>
      <c r="N16" s="57">
        <v>933.41150000000005</v>
      </c>
      <c r="O16" s="57">
        <v>1079.3136999999999</v>
      </c>
      <c r="P16" s="57">
        <v>1063.6604</v>
      </c>
    </row>
    <row r="17" spans="1:16">
      <c r="A17" s="58">
        <v>44302</v>
      </c>
      <c r="B17" s="59">
        <v>280.06</v>
      </c>
      <c r="C17" s="59">
        <v>411.82960000000003</v>
      </c>
      <c r="D17" s="59">
        <v>317.13319999999999</v>
      </c>
      <c r="E17" s="59">
        <v>217.31700000000001</v>
      </c>
      <c r="F17" s="59">
        <v>465.1662</v>
      </c>
      <c r="G17" s="59">
        <v>640.3252</v>
      </c>
      <c r="H17" s="59">
        <v>323.1053</v>
      </c>
      <c r="I17" s="60"/>
      <c r="J17" s="53">
        <v>41928</v>
      </c>
      <c r="K17" s="59">
        <v>876.8211</v>
      </c>
      <c r="L17" s="57">
        <v>996.5711</v>
      </c>
      <c r="M17" s="57">
        <v>945.51859999999999</v>
      </c>
      <c r="N17" s="57">
        <v>935.69870000000003</v>
      </c>
      <c r="O17" s="57">
        <v>1079.7046</v>
      </c>
      <c r="P17" s="57">
        <v>1061.7088000000001</v>
      </c>
    </row>
    <row r="18" spans="1:16">
      <c r="A18" s="58">
        <v>44303</v>
      </c>
      <c r="B18" s="59">
        <v>281.0677</v>
      </c>
      <c r="C18" s="59">
        <v>413.79640000000001</v>
      </c>
      <c r="D18" s="59">
        <v>319.50110000000001</v>
      </c>
      <c r="E18" s="59">
        <v>219.95910000000001</v>
      </c>
      <c r="F18" s="59">
        <v>467.92329999999998</v>
      </c>
      <c r="G18" s="59">
        <v>643.72310000000004</v>
      </c>
      <c r="H18" s="59">
        <v>323.08609999999999</v>
      </c>
      <c r="I18" s="60"/>
      <c r="J18" s="53">
        <v>41929</v>
      </c>
      <c r="K18" s="59">
        <v>877.08159999999998</v>
      </c>
      <c r="L18" s="57">
        <v>996.89469999999994</v>
      </c>
      <c r="M18" s="57">
        <v>947.41589999999997</v>
      </c>
      <c r="N18" s="57">
        <v>937.5163</v>
      </c>
      <c r="O18" s="57">
        <v>1080.05</v>
      </c>
      <c r="P18" s="57">
        <v>1059.1869999999999</v>
      </c>
    </row>
    <row r="19" spans="1:16">
      <c r="A19" s="58">
        <v>44304</v>
      </c>
      <c r="B19" s="59">
        <v>282.45269999999999</v>
      </c>
      <c r="C19" s="59">
        <v>414.959</v>
      </c>
      <c r="D19" s="59">
        <v>320.48869999999999</v>
      </c>
      <c r="E19" s="59">
        <v>224.27879999999999</v>
      </c>
      <c r="F19" s="59">
        <v>472.0059</v>
      </c>
      <c r="G19" s="59">
        <v>647.59320000000002</v>
      </c>
      <c r="H19" s="59">
        <v>323.50189999999998</v>
      </c>
      <c r="I19" s="60"/>
      <c r="J19" s="53">
        <v>41930</v>
      </c>
      <c r="K19" s="59">
        <v>877.4873</v>
      </c>
      <c r="L19" s="57">
        <v>996.73</v>
      </c>
      <c r="M19" s="57">
        <v>948.75229999999999</v>
      </c>
      <c r="N19" s="57">
        <v>939.10950000000003</v>
      </c>
      <c r="O19" s="57">
        <v>1080.1468</v>
      </c>
      <c r="P19" s="57">
        <v>1060.412</v>
      </c>
    </row>
    <row r="20" spans="1:16">
      <c r="A20" s="58">
        <v>44305</v>
      </c>
      <c r="B20" s="59">
        <v>283.65890000000002</v>
      </c>
      <c r="C20" s="59">
        <v>416.58510000000001</v>
      </c>
      <c r="D20" s="59">
        <v>319.60469999999998</v>
      </c>
      <c r="E20" s="59">
        <v>228.364</v>
      </c>
      <c r="F20" s="59">
        <v>477.19900000000001</v>
      </c>
      <c r="G20" s="59">
        <v>652.30589999999995</v>
      </c>
      <c r="H20" s="59">
        <v>322.96339999999998</v>
      </c>
      <c r="I20" s="60"/>
      <c r="J20" s="53">
        <v>41931</v>
      </c>
      <c r="K20" s="59">
        <v>876.66459999999995</v>
      </c>
      <c r="L20" s="57">
        <v>996.01260000000002</v>
      </c>
      <c r="M20" s="57">
        <v>950.4588</v>
      </c>
      <c r="N20" s="57">
        <v>940.726</v>
      </c>
      <c r="O20" s="57">
        <v>1081.1596</v>
      </c>
      <c r="P20" s="57">
        <v>1058.9911999999999</v>
      </c>
    </row>
    <row r="21" spans="1:16">
      <c r="A21" s="58">
        <v>44306</v>
      </c>
      <c r="B21" s="59">
        <v>284.5401</v>
      </c>
      <c r="C21" s="59">
        <v>418.23349999999999</v>
      </c>
      <c r="D21" s="59">
        <v>318.79070000000002</v>
      </c>
      <c r="E21" s="59">
        <v>232.61600000000001</v>
      </c>
      <c r="F21" s="59">
        <v>482.96199999999999</v>
      </c>
      <c r="G21" s="59">
        <v>655.30029999999999</v>
      </c>
      <c r="H21" s="59">
        <v>323.1026</v>
      </c>
      <c r="I21" s="60"/>
      <c r="J21" s="53">
        <v>41932</v>
      </c>
      <c r="K21" s="59">
        <v>875.57950000000005</v>
      </c>
      <c r="L21" s="57">
        <v>994.97749999999996</v>
      </c>
      <c r="M21" s="57">
        <v>952.12609999999995</v>
      </c>
      <c r="N21" s="57">
        <v>943.58309999999994</v>
      </c>
      <c r="O21" s="57">
        <v>1080.8665000000001</v>
      </c>
      <c r="P21" s="57">
        <v>1057.9713999999999</v>
      </c>
    </row>
    <row r="22" spans="1:16">
      <c r="A22" s="58">
        <v>44307</v>
      </c>
      <c r="B22" s="59">
        <v>285.68759999999997</v>
      </c>
      <c r="C22" s="59">
        <v>420.13159999999999</v>
      </c>
      <c r="D22" s="59">
        <v>319.09129999999999</v>
      </c>
      <c r="E22" s="59">
        <v>237.83420000000001</v>
      </c>
      <c r="F22" s="59">
        <v>489.34789999999998</v>
      </c>
      <c r="G22" s="59">
        <v>659.08939999999996</v>
      </c>
      <c r="H22" s="59">
        <v>323.85309999999998</v>
      </c>
      <c r="I22" s="60"/>
      <c r="J22" s="53">
        <v>41933</v>
      </c>
      <c r="K22" s="59">
        <v>874.63340000000005</v>
      </c>
      <c r="L22" s="57">
        <v>994.06659999999999</v>
      </c>
      <c r="M22" s="57">
        <v>954.82079999999996</v>
      </c>
      <c r="N22" s="57">
        <v>946.23080000000004</v>
      </c>
      <c r="O22" s="57">
        <v>1081.0658000000001</v>
      </c>
      <c r="P22" s="57">
        <v>1057.5235</v>
      </c>
    </row>
    <row r="23" spans="1:16">
      <c r="A23" s="58">
        <v>44308</v>
      </c>
      <c r="B23" s="59">
        <v>286.78390000000002</v>
      </c>
      <c r="C23" s="59">
        <v>422.1046</v>
      </c>
      <c r="D23" s="59">
        <v>321.12060000000002</v>
      </c>
      <c r="E23" s="59">
        <v>243.67250000000001</v>
      </c>
      <c r="F23" s="59">
        <v>495.71699999999998</v>
      </c>
      <c r="G23" s="59">
        <v>656.16909999999996</v>
      </c>
      <c r="H23" s="59">
        <v>324.59500000000003</v>
      </c>
      <c r="I23" s="60"/>
      <c r="J23" s="53">
        <v>41934</v>
      </c>
      <c r="K23" s="59">
        <v>873.85879999999997</v>
      </c>
      <c r="L23" s="57">
        <v>993.87599999999998</v>
      </c>
      <c r="M23" s="57">
        <v>957.25170000000003</v>
      </c>
      <c r="N23" s="57">
        <v>947.17510000000004</v>
      </c>
      <c r="O23" s="57">
        <v>1080.9865</v>
      </c>
      <c r="P23" s="57">
        <v>1056.9218000000001</v>
      </c>
    </row>
    <row r="24" spans="1:16">
      <c r="A24" s="58">
        <v>44309</v>
      </c>
      <c r="B24" s="59">
        <v>287.93939999999998</v>
      </c>
      <c r="C24" s="59">
        <v>424.26620000000003</v>
      </c>
      <c r="D24" s="59">
        <v>323.25380000000001</v>
      </c>
      <c r="E24" s="59">
        <v>247.97880000000001</v>
      </c>
      <c r="F24" s="59">
        <v>500.65730000000002</v>
      </c>
      <c r="G24" s="59">
        <v>666.41920000000005</v>
      </c>
      <c r="H24" s="59">
        <v>325.69170000000003</v>
      </c>
      <c r="I24" s="60"/>
      <c r="J24" s="53">
        <v>41935</v>
      </c>
      <c r="K24" s="59">
        <v>873.83820000000003</v>
      </c>
      <c r="L24" s="57">
        <v>993.87099999999998</v>
      </c>
      <c r="M24" s="57">
        <v>957.88220000000001</v>
      </c>
      <c r="N24" s="57">
        <v>948.04769999999996</v>
      </c>
      <c r="O24" s="57">
        <v>1080.3253</v>
      </c>
      <c r="P24" s="57">
        <v>1056.4621999999999</v>
      </c>
    </row>
    <row r="25" spans="1:16">
      <c r="A25" s="58">
        <v>44310</v>
      </c>
      <c r="B25" s="59">
        <v>289.3809</v>
      </c>
      <c r="C25" s="59">
        <v>426.02499999999998</v>
      </c>
      <c r="D25" s="59">
        <v>324.7004</v>
      </c>
      <c r="E25" s="59">
        <v>251.30600000000001</v>
      </c>
      <c r="F25" s="59">
        <v>505.6961</v>
      </c>
      <c r="G25" s="59">
        <v>670.39959999999996</v>
      </c>
      <c r="H25" s="59">
        <v>328.54199999999997</v>
      </c>
      <c r="I25" s="60"/>
      <c r="J25" s="53">
        <v>41936</v>
      </c>
      <c r="K25" s="59">
        <v>874.59529999999995</v>
      </c>
      <c r="L25" s="57">
        <v>992.85429999999997</v>
      </c>
      <c r="M25" s="57">
        <v>958.8107</v>
      </c>
      <c r="N25" s="57">
        <v>948.73779999999999</v>
      </c>
      <c r="O25" s="57">
        <v>1080.8611000000001</v>
      </c>
      <c r="P25" s="57">
        <v>1057.7665</v>
      </c>
    </row>
    <row r="26" spans="1:16">
      <c r="A26" s="58">
        <v>44311</v>
      </c>
      <c r="B26" s="59">
        <v>291.3954</v>
      </c>
      <c r="C26" s="59">
        <v>426.38529999999997</v>
      </c>
      <c r="D26" s="59">
        <v>320.27080000000001</v>
      </c>
      <c r="E26" s="59">
        <v>254.92920000000001</v>
      </c>
      <c r="F26" s="59">
        <v>510.41390000000001</v>
      </c>
      <c r="G26" s="59">
        <v>673.89469999999994</v>
      </c>
      <c r="H26" s="59">
        <v>331.1925</v>
      </c>
      <c r="I26" s="60"/>
      <c r="J26" s="53">
        <v>41937</v>
      </c>
      <c r="K26" s="59">
        <v>875.2577</v>
      </c>
      <c r="L26" s="57">
        <v>991.99170000000004</v>
      </c>
      <c r="M26" s="57">
        <v>960.19290000000001</v>
      </c>
      <c r="N26" s="57">
        <v>949.10860000000002</v>
      </c>
      <c r="O26" s="57">
        <v>1081.3472999999999</v>
      </c>
      <c r="P26" s="57">
        <v>1058.9575</v>
      </c>
    </row>
    <row r="27" spans="1:16">
      <c r="A27" s="58">
        <v>44312</v>
      </c>
      <c r="B27" s="59">
        <v>293.59350000000001</v>
      </c>
      <c r="C27" s="59">
        <v>425.6773</v>
      </c>
      <c r="D27" s="59">
        <v>325.75760000000002</v>
      </c>
      <c r="E27" s="59">
        <v>258.59199999999998</v>
      </c>
      <c r="F27" s="59">
        <v>515.14610000000005</v>
      </c>
      <c r="G27" s="59">
        <v>678.57899999999995</v>
      </c>
      <c r="H27" s="59">
        <v>331.88810000000001</v>
      </c>
      <c r="I27" s="60"/>
      <c r="J27" s="53">
        <v>41938</v>
      </c>
      <c r="K27" s="59">
        <v>875.07590000000005</v>
      </c>
      <c r="L27" s="57">
        <v>991.32979999999998</v>
      </c>
      <c r="M27" s="57">
        <v>960.86720000000003</v>
      </c>
      <c r="N27" s="57">
        <v>949.20650000000001</v>
      </c>
      <c r="O27" s="57">
        <v>1082.8242</v>
      </c>
      <c r="P27" s="57">
        <v>1058.9165</v>
      </c>
    </row>
    <row r="28" spans="1:16">
      <c r="A28" s="58">
        <v>44313</v>
      </c>
      <c r="B28" s="59">
        <v>294.45819999999998</v>
      </c>
      <c r="C28" s="59">
        <v>424.86930000000001</v>
      </c>
      <c r="D28" s="59">
        <v>325.9529</v>
      </c>
      <c r="E28" s="59">
        <v>262.04640000000001</v>
      </c>
      <c r="F28" s="59">
        <v>519.63189999999997</v>
      </c>
      <c r="G28" s="59">
        <v>681.90629999999999</v>
      </c>
      <c r="H28" s="59">
        <v>332.53699999999998</v>
      </c>
      <c r="I28" s="60"/>
      <c r="J28" s="53">
        <v>41939</v>
      </c>
      <c r="K28" s="59">
        <v>874.71640000000002</v>
      </c>
      <c r="L28" s="57">
        <v>990.6671</v>
      </c>
      <c r="M28" s="57">
        <v>961.63980000000004</v>
      </c>
      <c r="N28" s="57">
        <v>949.5761</v>
      </c>
      <c r="O28" s="57">
        <v>1083.8696</v>
      </c>
      <c r="P28" s="57">
        <v>1057.2565999999999</v>
      </c>
    </row>
    <row r="29" spans="1:16">
      <c r="A29" s="58">
        <v>44314</v>
      </c>
      <c r="B29" s="59">
        <v>295.1748</v>
      </c>
      <c r="C29" s="59">
        <v>424.14909999999998</v>
      </c>
      <c r="D29" s="59">
        <v>326.51940000000002</v>
      </c>
      <c r="E29" s="59">
        <v>266.39260000000002</v>
      </c>
      <c r="F29" s="59">
        <v>523.8442</v>
      </c>
      <c r="G29" s="59">
        <v>684.86180000000002</v>
      </c>
      <c r="H29" s="59">
        <v>333.47899999999998</v>
      </c>
      <c r="I29" s="60"/>
      <c r="J29" s="53">
        <v>41940</v>
      </c>
      <c r="K29" s="59">
        <v>874.31110000000001</v>
      </c>
      <c r="L29" s="57">
        <v>990.25329999999997</v>
      </c>
      <c r="M29" s="57">
        <v>963.32799999999997</v>
      </c>
      <c r="N29" s="57">
        <v>949.33900000000006</v>
      </c>
      <c r="O29" s="57">
        <v>1084.2003999999999</v>
      </c>
      <c r="P29" s="57">
        <v>1056.377</v>
      </c>
    </row>
    <row r="30" spans="1:16">
      <c r="A30" s="58">
        <v>44315</v>
      </c>
      <c r="B30" s="59">
        <v>295.81270000000001</v>
      </c>
      <c r="C30" s="59">
        <v>424.17140000000001</v>
      </c>
      <c r="D30" s="59">
        <v>328.57150000000001</v>
      </c>
      <c r="E30" s="59">
        <v>270.9024</v>
      </c>
      <c r="F30" s="59">
        <v>526.66989999999998</v>
      </c>
      <c r="G30" s="59">
        <v>688.33069999999998</v>
      </c>
      <c r="H30" s="59">
        <v>334.28730000000002</v>
      </c>
      <c r="I30" s="60"/>
      <c r="J30" s="53">
        <v>41941</v>
      </c>
      <c r="K30" s="59">
        <v>875.34550000000002</v>
      </c>
      <c r="L30" s="57">
        <v>990.97789999999998</v>
      </c>
      <c r="M30" s="57">
        <v>964.8261</v>
      </c>
      <c r="N30" s="57">
        <v>947.89620000000002</v>
      </c>
      <c r="O30" s="57">
        <v>1083.0769</v>
      </c>
      <c r="P30" s="57">
        <v>1055.4185</v>
      </c>
    </row>
    <row r="31" spans="1:16">
      <c r="A31" s="58">
        <v>44316</v>
      </c>
      <c r="B31" s="59">
        <v>297.16539999999998</v>
      </c>
      <c r="C31" s="59">
        <v>425.82190000000003</v>
      </c>
      <c r="D31" s="59">
        <v>331.89330000000001</v>
      </c>
      <c r="E31" s="59">
        <v>274.01740000000001</v>
      </c>
      <c r="F31" s="59">
        <v>529.86479999999995</v>
      </c>
      <c r="G31" s="59">
        <v>691.85670000000005</v>
      </c>
      <c r="H31" s="59">
        <v>332.06639999999999</v>
      </c>
      <c r="I31" s="60"/>
      <c r="J31" s="53">
        <v>41942</v>
      </c>
      <c r="K31" s="59">
        <v>875.03030000000001</v>
      </c>
      <c r="L31" s="57">
        <v>991.5335</v>
      </c>
      <c r="M31" s="57">
        <v>964.19970000000001</v>
      </c>
      <c r="N31" s="57">
        <v>948.36120000000005</v>
      </c>
      <c r="O31" s="57">
        <v>1081.9132999999999</v>
      </c>
      <c r="P31" s="57">
        <v>1055.8819000000001</v>
      </c>
    </row>
    <row r="32" spans="1:16">
      <c r="A32" s="58">
        <v>44317</v>
      </c>
      <c r="B32" s="59">
        <v>299.59870000000001</v>
      </c>
      <c r="C32" s="59">
        <v>426.80889999999999</v>
      </c>
      <c r="D32" s="59">
        <v>334.67430000000002</v>
      </c>
      <c r="E32" s="59">
        <v>279.06380000000001</v>
      </c>
      <c r="F32" s="59">
        <v>534.75149999999996</v>
      </c>
      <c r="G32" s="59">
        <v>698.17340000000002</v>
      </c>
      <c r="H32" s="59">
        <v>334.36829999999998</v>
      </c>
      <c r="I32" s="60"/>
      <c r="J32" s="53">
        <v>41943</v>
      </c>
      <c r="K32" s="59">
        <v>876.62059999999997</v>
      </c>
      <c r="L32" s="57">
        <v>990.36149999999998</v>
      </c>
      <c r="M32" s="57">
        <v>963.3596</v>
      </c>
      <c r="N32" s="57">
        <v>947.0856</v>
      </c>
      <c r="O32" s="57">
        <v>1077.8951999999999</v>
      </c>
      <c r="P32" s="57">
        <v>1057.0844</v>
      </c>
    </row>
    <row r="33" spans="1:16">
      <c r="A33" s="58">
        <v>44318</v>
      </c>
      <c r="B33" s="59">
        <v>302.5729</v>
      </c>
      <c r="C33" s="59">
        <v>428.85329999999999</v>
      </c>
      <c r="D33" s="59">
        <v>336.24790000000002</v>
      </c>
      <c r="E33" s="59">
        <v>281.37020000000001</v>
      </c>
      <c r="F33" s="59">
        <v>538.73540000000003</v>
      </c>
      <c r="G33" s="59">
        <v>702.16020000000003</v>
      </c>
      <c r="H33" s="59">
        <v>336.75349999999997</v>
      </c>
      <c r="I33" s="60"/>
      <c r="J33" s="53">
        <v>41944</v>
      </c>
      <c r="K33" s="59">
        <v>877.28089999999997</v>
      </c>
      <c r="L33" s="57">
        <v>989.56330000000003</v>
      </c>
      <c r="M33" s="57">
        <v>962.94929999999999</v>
      </c>
      <c r="N33" s="57">
        <v>947.23620000000005</v>
      </c>
      <c r="O33" s="57">
        <v>1078.6206999999999</v>
      </c>
      <c r="P33" s="57">
        <v>1058.9245000000001</v>
      </c>
    </row>
    <row r="34" spans="1:16">
      <c r="A34" s="58">
        <v>44319</v>
      </c>
      <c r="B34" s="59">
        <v>305.75990000000002</v>
      </c>
      <c r="C34" s="59">
        <v>431.49459999999999</v>
      </c>
      <c r="D34" s="59">
        <v>338.30759999999998</v>
      </c>
      <c r="E34" s="59">
        <v>283.31009999999998</v>
      </c>
      <c r="F34" s="59">
        <v>542.60410000000002</v>
      </c>
      <c r="G34" s="59">
        <v>706.07839999999999</v>
      </c>
      <c r="H34" s="59">
        <v>337.90030000000002</v>
      </c>
      <c r="I34" s="60"/>
      <c r="J34" s="53">
        <v>41945</v>
      </c>
      <c r="K34" s="59">
        <v>875.42049999999995</v>
      </c>
      <c r="L34" s="57">
        <v>987.61689999999999</v>
      </c>
      <c r="M34" s="57">
        <v>961.63980000000004</v>
      </c>
      <c r="N34" s="57">
        <v>947.12980000000005</v>
      </c>
      <c r="O34" s="57">
        <v>1080.0555999999999</v>
      </c>
      <c r="P34" s="57">
        <v>1059.5613000000001</v>
      </c>
    </row>
    <row r="35" spans="1:16">
      <c r="A35" s="58">
        <v>44320</v>
      </c>
      <c r="B35" s="59">
        <v>308.63260000000002</v>
      </c>
      <c r="C35" s="59">
        <v>434.3322</v>
      </c>
      <c r="D35" s="59">
        <v>339.94240000000002</v>
      </c>
      <c r="E35" s="59">
        <v>286.62529999999998</v>
      </c>
      <c r="F35" s="59">
        <v>546.62260000000003</v>
      </c>
      <c r="G35" s="59">
        <v>709.67110000000002</v>
      </c>
      <c r="H35" s="59">
        <v>339.2192</v>
      </c>
      <c r="I35" s="60"/>
      <c r="J35" s="53">
        <v>41946</v>
      </c>
      <c r="K35" s="59">
        <v>873.39909999999998</v>
      </c>
      <c r="L35" s="57">
        <v>984.33519999999999</v>
      </c>
      <c r="M35" s="57">
        <v>960.94050000000004</v>
      </c>
      <c r="N35" s="57">
        <v>947.47709999999995</v>
      </c>
      <c r="O35" s="57">
        <v>1081.3646000000001</v>
      </c>
      <c r="P35" s="57">
        <v>1058.4665</v>
      </c>
    </row>
    <row r="36" spans="1:16">
      <c r="A36" s="58">
        <v>44321</v>
      </c>
      <c r="B36" s="59">
        <v>311.71629999999999</v>
      </c>
      <c r="C36" s="59">
        <v>438.37959999999998</v>
      </c>
      <c r="D36" s="59">
        <v>342.81110000000001</v>
      </c>
      <c r="E36" s="59">
        <v>290.84949999999998</v>
      </c>
      <c r="F36" s="59">
        <v>550.13750000000005</v>
      </c>
      <c r="G36" s="59">
        <v>712.9556</v>
      </c>
      <c r="H36" s="59">
        <v>339.54700000000003</v>
      </c>
      <c r="I36" s="60"/>
      <c r="J36" s="53">
        <v>41947</v>
      </c>
      <c r="K36" s="59">
        <v>871.70050000000003</v>
      </c>
      <c r="L36" s="57">
        <v>981.43499999999995</v>
      </c>
      <c r="M36" s="57">
        <v>961.05669999999998</v>
      </c>
      <c r="N36" s="57">
        <v>948.04010000000005</v>
      </c>
      <c r="O36" s="57">
        <v>1081.8515</v>
      </c>
      <c r="P36" s="57">
        <v>1056.3698999999999</v>
      </c>
    </row>
    <row r="37" spans="1:16">
      <c r="A37" s="58">
        <v>44322</v>
      </c>
      <c r="B37" s="59">
        <v>314.55689999999998</v>
      </c>
      <c r="C37" s="59">
        <v>442.43490000000003</v>
      </c>
      <c r="D37" s="59">
        <v>345.71210000000002</v>
      </c>
      <c r="E37" s="59">
        <v>295.04250000000002</v>
      </c>
      <c r="F37" s="59">
        <v>552.0521</v>
      </c>
      <c r="G37" s="59">
        <v>716.19880000000001</v>
      </c>
      <c r="H37" s="59">
        <v>339.52850000000001</v>
      </c>
      <c r="I37" s="60"/>
      <c r="J37" s="53">
        <v>41948</v>
      </c>
      <c r="K37" s="59">
        <v>870.28060000000005</v>
      </c>
      <c r="L37" s="57">
        <v>979.63350000000003</v>
      </c>
      <c r="M37" s="57">
        <v>960.95389999999998</v>
      </c>
      <c r="N37" s="57">
        <v>948.05529999999999</v>
      </c>
      <c r="O37" s="57">
        <v>1081.7113999999999</v>
      </c>
      <c r="P37" s="57">
        <v>1054.0039999999999</v>
      </c>
    </row>
    <row r="38" spans="1:16">
      <c r="A38" s="58">
        <v>44323</v>
      </c>
      <c r="B38" s="59">
        <v>317.04680000000002</v>
      </c>
      <c r="C38" s="59">
        <v>447.40469999999999</v>
      </c>
      <c r="D38" s="59">
        <v>348.9923</v>
      </c>
      <c r="E38" s="59">
        <v>299.69</v>
      </c>
      <c r="F38" s="59">
        <v>554.54939999999999</v>
      </c>
      <c r="G38" s="59">
        <v>719.91139999999996</v>
      </c>
      <c r="H38" s="59">
        <v>340.08850000000001</v>
      </c>
      <c r="I38" s="60"/>
      <c r="J38" s="53">
        <v>41949</v>
      </c>
      <c r="K38" s="59">
        <v>869.84929999999997</v>
      </c>
      <c r="L38" s="57">
        <v>977.75559999999996</v>
      </c>
      <c r="M38" s="57">
        <v>958.52319999999997</v>
      </c>
      <c r="N38" s="57">
        <v>947.77890000000002</v>
      </c>
      <c r="O38" s="57">
        <v>1081.3533</v>
      </c>
      <c r="P38" s="57">
        <v>1052.3696</v>
      </c>
    </row>
    <row r="39" spans="1:16">
      <c r="A39" s="58">
        <v>44324</v>
      </c>
      <c r="B39" s="59">
        <v>319.74290000000002</v>
      </c>
      <c r="C39" s="59">
        <v>452.20359999999999</v>
      </c>
      <c r="D39" s="59">
        <v>350.70209999999997</v>
      </c>
      <c r="E39" s="59">
        <v>304.2088</v>
      </c>
      <c r="F39" s="59">
        <v>557.58330000000001</v>
      </c>
      <c r="G39" s="59">
        <v>724.4624</v>
      </c>
      <c r="H39" s="59">
        <v>343.21640000000002</v>
      </c>
      <c r="I39" s="60"/>
      <c r="J39" s="53">
        <v>41950</v>
      </c>
      <c r="K39" s="59">
        <v>870.44899999999996</v>
      </c>
      <c r="L39" s="57">
        <v>973.26570000000004</v>
      </c>
      <c r="M39" s="57">
        <v>955.5326</v>
      </c>
      <c r="N39" s="57">
        <v>948.32230000000004</v>
      </c>
      <c r="O39" s="57">
        <v>1081.136</v>
      </c>
      <c r="P39" s="57">
        <v>1051.7611999999999</v>
      </c>
    </row>
    <row r="40" spans="1:16">
      <c r="A40" s="58">
        <v>44325</v>
      </c>
      <c r="B40" s="59">
        <v>323.49079999999998</v>
      </c>
      <c r="C40" s="59">
        <v>456.39249999999998</v>
      </c>
      <c r="D40" s="59">
        <v>351.5256</v>
      </c>
      <c r="E40" s="59">
        <v>308.5265</v>
      </c>
      <c r="F40" s="59">
        <v>560.41849999999999</v>
      </c>
      <c r="G40" s="59">
        <v>729.9538</v>
      </c>
      <c r="H40" s="59">
        <v>347.72649999999999</v>
      </c>
      <c r="I40" s="60"/>
      <c r="J40" s="53">
        <v>41951</v>
      </c>
      <c r="K40" s="59">
        <v>871.16010000000006</v>
      </c>
      <c r="L40" s="57">
        <v>968.40020000000004</v>
      </c>
      <c r="M40" s="57">
        <v>952.16330000000005</v>
      </c>
      <c r="N40" s="57">
        <v>947.22749999999996</v>
      </c>
      <c r="O40" s="57">
        <v>1080.2739999999999</v>
      </c>
      <c r="P40" s="57">
        <v>1051.4504999999999</v>
      </c>
    </row>
    <row r="41" spans="1:16">
      <c r="A41" s="58">
        <v>44326</v>
      </c>
      <c r="B41" s="59">
        <v>339.84449999999998</v>
      </c>
      <c r="C41" s="59">
        <v>460.61369999999999</v>
      </c>
      <c r="D41" s="59">
        <v>352.87209999999999</v>
      </c>
      <c r="E41" s="59">
        <v>313.14870000000002</v>
      </c>
      <c r="F41" s="59">
        <v>563.50379999999996</v>
      </c>
      <c r="G41" s="59">
        <v>734.51210000000003</v>
      </c>
      <c r="H41" s="59">
        <v>352.0505</v>
      </c>
      <c r="I41" s="60"/>
      <c r="J41" s="53">
        <v>41952</v>
      </c>
      <c r="K41" s="59">
        <v>870.81910000000005</v>
      </c>
      <c r="L41" s="57">
        <v>962.82270000000005</v>
      </c>
      <c r="M41" s="57">
        <v>949.9846</v>
      </c>
      <c r="N41" s="57">
        <v>947.10149999999999</v>
      </c>
      <c r="O41" s="57">
        <v>1080.2271000000001</v>
      </c>
      <c r="P41" s="57">
        <v>1049.4042999999999</v>
      </c>
    </row>
    <row r="42" spans="1:16">
      <c r="A42" s="58">
        <v>44327</v>
      </c>
      <c r="B42" s="59">
        <v>343.19049999999999</v>
      </c>
      <c r="C42" s="59">
        <v>464.68860000000001</v>
      </c>
      <c r="D42" s="59">
        <v>354.91820000000001</v>
      </c>
      <c r="E42" s="59">
        <v>318.01209999999998</v>
      </c>
      <c r="F42" s="59">
        <v>567.49429999999995</v>
      </c>
      <c r="G42" s="59">
        <v>738.17750000000001</v>
      </c>
      <c r="H42" s="59">
        <v>355.67649999999998</v>
      </c>
      <c r="I42" s="60"/>
      <c r="J42" s="53">
        <v>41953</v>
      </c>
      <c r="K42" s="59">
        <v>870.28560000000004</v>
      </c>
      <c r="L42" s="57">
        <v>957.63440000000003</v>
      </c>
      <c r="M42" s="57">
        <v>947.31169999999997</v>
      </c>
      <c r="N42" s="57">
        <v>946.20299999999997</v>
      </c>
      <c r="O42" s="57">
        <v>1079.9730999999999</v>
      </c>
      <c r="P42" s="57">
        <v>1046.4157</v>
      </c>
    </row>
    <row r="43" spans="1:16">
      <c r="A43" s="58">
        <v>44328</v>
      </c>
      <c r="B43" s="59">
        <v>346.48329999999999</v>
      </c>
      <c r="C43" s="59">
        <v>468.7099</v>
      </c>
      <c r="D43" s="59">
        <v>357.61739999999998</v>
      </c>
      <c r="E43" s="59">
        <v>323.24579999999997</v>
      </c>
      <c r="F43" s="59">
        <v>571.48710000000005</v>
      </c>
      <c r="G43" s="59">
        <v>739.80870000000004</v>
      </c>
      <c r="H43" s="59">
        <v>358.86340000000001</v>
      </c>
      <c r="I43" s="60"/>
      <c r="J43" s="53">
        <v>41954</v>
      </c>
      <c r="K43" s="59">
        <v>870.07560000000001</v>
      </c>
      <c r="L43" s="57">
        <v>953.48400000000004</v>
      </c>
      <c r="M43" s="57">
        <v>945.85249999999996</v>
      </c>
      <c r="N43" s="57">
        <v>947.21109999999999</v>
      </c>
      <c r="O43" s="57">
        <v>1078.5797</v>
      </c>
      <c r="P43" s="57">
        <v>1044.2826</v>
      </c>
    </row>
    <row r="44" spans="1:16">
      <c r="A44" s="58">
        <v>44329</v>
      </c>
      <c r="B44" s="59">
        <v>349.6619</v>
      </c>
      <c r="C44" s="59">
        <v>472.90550000000002</v>
      </c>
      <c r="D44" s="59">
        <v>361.3313</v>
      </c>
      <c r="E44" s="59">
        <v>327.35969999999998</v>
      </c>
      <c r="F44" s="59">
        <v>574.32259999999997</v>
      </c>
      <c r="G44" s="59">
        <v>741.96640000000002</v>
      </c>
      <c r="H44" s="59">
        <v>362.5172</v>
      </c>
      <c r="I44" s="60"/>
      <c r="J44" s="53">
        <v>41955</v>
      </c>
      <c r="K44" s="59">
        <v>869.22180000000003</v>
      </c>
      <c r="L44" s="57">
        <v>949.42729999999995</v>
      </c>
      <c r="M44" s="57">
        <v>944.24789999999996</v>
      </c>
      <c r="N44" s="57">
        <v>946.69410000000005</v>
      </c>
      <c r="O44" s="57">
        <v>1076.6898000000001</v>
      </c>
      <c r="P44" s="57">
        <v>1042.0347999999999</v>
      </c>
    </row>
    <row r="45" spans="1:16">
      <c r="A45" s="58">
        <v>44330</v>
      </c>
      <c r="B45" s="59">
        <v>353.10539999999997</v>
      </c>
      <c r="C45" s="59">
        <v>477.39519999999999</v>
      </c>
      <c r="D45" s="59">
        <v>364.98020000000002</v>
      </c>
      <c r="E45" s="59">
        <v>332.60610000000003</v>
      </c>
      <c r="F45" s="59">
        <v>577.11159999999995</v>
      </c>
      <c r="G45" s="59">
        <v>744.34479999999996</v>
      </c>
      <c r="H45" s="59">
        <v>365.89400000000001</v>
      </c>
      <c r="I45" s="60"/>
      <c r="J45" s="53">
        <v>41956</v>
      </c>
      <c r="K45" s="59">
        <v>868.53020000000004</v>
      </c>
      <c r="L45" s="57">
        <v>945.7604</v>
      </c>
      <c r="M45" s="57">
        <v>940.97730000000001</v>
      </c>
      <c r="N45" s="57">
        <v>945.7242</v>
      </c>
      <c r="O45" s="57">
        <v>1074.5867000000001</v>
      </c>
      <c r="P45" s="57">
        <v>1039.979</v>
      </c>
    </row>
    <row r="46" spans="1:16">
      <c r="A46" s="58">
        <v>44331</v>
      </c>
      <c r="B46" s="59">
        <v>356.42129999999997</v>
      </c>
      <c r="C46" s="59">
        <v>481.3383</v>
      </c>
      <c r="D46" s="59">
        <v>368.27929999999998</v>
      </c>
      <c r="E46" s="59">
        <v>336.64839999999998</v>
      </c>
      <c r="F46" s="59">
        <v>579.53049999999996</v>
      </c>
      <c r="G46" s="59">
        <v>747.01880000000006</v>
      </c>
      <c r="H46" s="59">
        <v>369.74619999999999</v>
      </c>
      <c r="I46" s="60"/>
      <c r="J46" s="53">
        <v>41957</v>
      </c>
      <c r="K46" s="59">
        <v>867.51</v>
      </c>
      <c r="L46" s="57">
        <v>940.90970000000004</v>
      </c>
      <c r="M46" s="57">
        <v>936.10170000000005</v>
      </c>
      <c r="N46" s="57">
        <v>944.60919999999999</v>
      </c>
      <c r="O46" s="57">
        <v>1072.2254</v>
      </c>
      <c r="P46" s="57">
        <v>1039.8126</v>
      </c>
    </row>
    <row r="47" spans="1:16">
      <c r="A47" s="58">
        <v>44332</v>
      </c>
      <c r="B47" s="59">
        <v>360.20310000000001</v>
      </c>
      <c r="C47" s="59">
        <v>484.82490000000001</v>
      </c>
      <c r="D47" s="59">
        <v>371.505</v>
      </c>
      <c r="E47" s="59">
        <v>340.7165</v>
      </c>
      <c r="F47" s="59">
        <v>582.21690000000001</v>
      </c>
      <c r="G47" s="59">
        <v>751.09439999999995</v>
      </c>
      <c r="H47" s="59">
        <v>373.75060000000002</v>
      </c>
      <c r="I47" s="60"/>
      <c r="J47" s="53">
        <v>41958</v>
      </c>
      <c r="K47" s="59">
        <v>867.75450000000001</v>
      </c>
      <c r="L47" s="57">
        <v>936.01160000000004</v>
      </c>
      <c r="M47" s="57">
        <v>931.94420000000002</v>
      </c>
      <c r="N47" s="57">
        <v>942.88099999999997</v>
      </c>
      <c r="O47" s="57">
        <v>1070.6229000000001</v>
      </c>
      <c r="P47" s="57">
        <v>1040.133</v>
      </c>
    </row>
    <row r="48" spans="1:16">
      <c r="A48" s="58">
        <v>44333</v>
      </c>
      <c r="B48" s="59">
        <v>364.22219999999999</v>
      </c>
      <c r="C48" s="59">
        <v>487.7081</v>
      </c>
      <c r="D48" s="59">
        <v>375.07560000000001</v>
      </c>
      <c r="E48" s="59">
        <v>344.73840000000001</v>
      </c>
      <c r="F48" s="59">
        <v>585.58680000000004</v>
      </c>
      <c r="G48" s="59">
        <v>755.47630000000004</v>
      </c>
      <c r="H48" s="59">
        <v>376.23410000000001</v>
      </c>
      <c r="I48" s="60"/>
      <c r="J48" s="53">
        <v>41959</v>
      </c>
      <c r="K48" s="59">
        <v>866.77030000000002</v>
      </c>
      <c r="L48" s="57">
        <v>932.63340000000005</v>
      </c>
      <c r="M48" s="57">
        <v>928.98050000000001</v>
      </c>
      <c r="N48" s="57">
        <v>940.31960000000004</v>
      </c>
      <c r="O48" s="57">
        <v>1069.1777</v>
      </c>
      <c r="P48" s="57">
        <v>1038.5651</v>
      </c>
    </row>
    <row r="49" spans="1:16">
      <c r="A49" s="58">
        <v>44334</v>
      </c>
      <c r="B49" s="59">
        <v>367.50290000000001</v>
      </c>
      <c r="C49" s="59">
        <v>490.97489999999999</v>
      </c>
      <c r="D49" s="59">
        <v>378.584</v>
      </c>
      <c r="E49" s="59">
        <v>348.51119999999997</v>
      </c>
      <c r="F49" s="59">
        <v>590.37279999999998</v>
      </c>
      <c r="G49" s="59">
        <v>759.27599999999995</v>
      </c>
      <c r="H49" s="59">
        <v>377.89699999999999</v>
      </c>
      <c r="I49" s="60"/>
      <c r="J49" s="53">
        <v>41960</v>
      </c>
      <c r="K49" s="59">
        <v>865.58219999999994</v>
      </c>
      <c r="L49" s="57">
        <v>929.04089999999997</v>
      </c>
      <c r="M49" s="57">
        <v>924.54229999999995</v>
      </c>
      <c r="N49" s="57">
        <v>938.13049999999998</v>
      </c>
      <c r="O49" s="57">
        <v>1068.0663</v>
      </c>
      <c r="P49" s="57">
        <v>1036.8462</v>
      </c>
    </row>
    <row r="50" spans="1:16">
      <c r="A50" s="58">
        <v>44335</v>
      </c>
      <c r="B50" s="59">
        <v>370.23270000000002</v>
      </c>
      <c r="C50" s="59">
        <v>494.37439999999998</v>
      </c>
      <c r="D50" s="59">
        <v>382.12979999999999</v>
      </c>
      <c r="E50" s="59">
        <v>353.29520000000002</v>
      </c>
      <c r="F50" s="59">
        <v>595.24609999999996</v>
      </c>
      <c r="G50" s="59">
        <v>762.63630000000001</v>
      </c>
      <c r="H50" s="59">
        <v>379.76089999999999</v>
      </c>
      <c r="I50" s="60"/>
      <c r="J50" s="53">
        <v>41961</v>
      </c>
      <c r="K50" s="59">
        <v>864.70309999999995</v>
      </c>
      <c r="L50" s="57">
        <v>925.67930000000001</v>
      </c>
      <c r="M50" s="57">
        <v>923.22799999999995</v>
      </c>
      <c r="N50" s="57">
        <v>935.428</v>
      </c>
      <c r="O50" s="57">
        <v>1065.4493</v>
      </c>
      <c r="P50" s="57">
        <v>1035.454</v>
      </c>
    </row>
    <row r="51" spans="1:16">
      <c r="A51" s="58">
        <v>44336</v>
      </c>
      <c r="B51" s="59">
        <v>372.6567</v>
      </c>
      <c r="C51" s="59">
        <v>498.3426</v>
      </c>
      <c r="D51" s="59">
        <v>386.54880000000003</v>
      </c>
      <c r="E51" s="59">
        <v>358.45350000000002</v>
      </c>
      <c r="F51" s="59">
        <v>599.322</v>
      </c>
      <c r="G51" s="59">
        <v>765.23099999999999</v>
      </c>
      <c r="H51" s="59">
        <v>382.6123</v>
      </c>
      <c r="I51" s="60"/>
      <c r="J51" s="53">
        <v>41962</v>
      </c>
      <c r="K51" s="59">
        <v>863.50490000000002</v>
      </c>
      <c r="L51" s="57">
        <v>923.27599999999995</v>
      </c>
      <c r="M51" s="57">
        <v>920.9502</v>
      </c>
      <c r="N51" s="57">
        <v>931.40210000000002</v>
      </c>
      <c r="O51" s="57">
        <v>1061.8299</v>
      </c>
      <c r="P51" s="57">
        <v>1033.1633999999999</v>
      </c>
    </row>
    <row r="52" spans="1:16">
      <c r="A52" s="58">
        <v>44337</v>
      </c>
      <c r="B52" s="59">
        <v>375.18920000000003</v>
      </c>
      <c r="C52" s="59">
        <v>503.22030000000001</v>
      </c>
      <c r="D52" s="59">
        <v>391.43639999999999</v>
      </c>
      <c r="E52" s="59">
        <v>363.54739999999998</v>
      </c>
      <c r="F52" s="59">
        <v>603.54600000000005</v>
      </c>
      <c r="G52" s="59">
        <v>769.38289999999995</v>
      </c>
      <c r="H52" s="59">
        <v>386.08280000000002</v>
      </c>
      <c r="I52" s="60"/>
      <c r="J52" s="53">
        <v>41963</v>
      </c>
      <c r="K52" s="59">
        <v>862.74649999999997</v>
      </c>
      <c r="L52" s="57">
        <v>921.37459999999999</v>
      </c>
      <c r="M52" s="57">
        <v>914.72329999999999</v>
      </c>
      <c r="N52" s="57">
        <v>925.50070000000005</v>
      </c>
      <c r="O52" s="57">
        <v>1057.1749</v>
      </c>
      <c r="P52" s="57">
        <v>1029.7099000000001</v>
      </c>
    </row>
    <row r="53" spans="1:16">
      <c r="A53" s="58">
        <v>44338</v>
      </c>
      <c r="B53" s="59">
        <v>378.30739999999997</v>
      </c>
      <c r="C53" s="59">
        <v>508.2285</v>
      </c>
      <c r="D53" s="59">
        <v>395.47309999999999</v>
      </c>
      <c r="E53" s="59">
        <v>367.97239999999999</v>
      </c>
      <c r="F53" s="59">
        <v>607.8972</v>
      </c>
      <c r="G53" s="59">
        <v>774.26990000000001</v>
      </c>
      <c r="H53" s="59">
        <v>389.91410000000002</v>
      </c>
      <c r="I53" s="60"/>
      <c r="J53" s="53">
        <v>41964</v>
      </c>
      <c r="K53" s="59">
        <v>860.86519999999996</v>
      </c>
      <c r="L53" s="57">
        <v>918.99180000000001</v>
      </c>
      <c r="M53" s="57">
        <v>911.00660000000005</v>
      </c>
      <c r="N53" s="57">
        <v>920.02099999999996</v>
      </c>
      <c r="O53" s="57">
        <v>1053.2063000000001</v>
      </c>
      <c r="P53" s="57">
        <v>1027.4247</v>
      </c>
    </row>
    <row r="54" spans="1:16">
      <c r="A54" s="58">
        <v>44339</v>
      </c>
      <c r="B54" s="59">
        <v>382.21969999999999</v>
      </c>
      <c r="C54" s="59">
        <v>512.01969999999994</v>
      </c>
      <c r="D54" s="59">
        <v>399.58589999999998</v>
      </c>
      <c r="E54" s="59">
        <v>372.2398</v>
      </c>
      <c r="F54" s="59">
        <v>612.41430000000003</v>
      </c>
      <c r="G54" s="59">
        <v>779.15530000000001</v>
      </c>
      <c r="H54" s="59">
        <v>394.03399999999999</v>
      </c>
      <c r="I54" s="60"/>
      <c r="J54" s="53">
        <v>41965</v>
      </c>
      <c r="K54" s="59">
        <v>857.76310000000001</v>
      </c>
      <c r="L54" s="57">
        <v>916.42269999999996</v>
      </c>
      <c r="M54" s="57">
        <v>908.22159999999997</v>
      </c>
      <c r="N54" s="57">
        <v>914.32399999999996</v>
      </c>
      <c r="O54" s="57">
        <v>1050.8570999999999</v>
      </c>
      <c r="P54" s="57">
        <v>1024.8042</v>
      </c>
    </row>
    <row r="55" spans="1:16">
      <c r="A55" s="58">
        <v>44340</v>
      </c>
      <c r="B55" s="59">
        <v>386.23939999999999</v>
      </c>
      <c r="C55" s="59">
        <v>515.38890000000004</v>
      </c>
      <c r="D55" s="59">
        <v>403.53019999999998</v>
      </c>
      <c r="E55" s="59">
        <v>375.75540000000001</v>
      </c>
      <c r="F55" s="59">
        <v>617.38639999999998</v>
      </c>
      <c r="G55" s="59">
        <v>783.63139999999999</v>
      </c>
      <c r="H55" s="59">
        <v>397.4776</v>
      </c>
      <c r="I55" s="60"/>
      <c r="J55" s="53">
        <v>41966</v>
      </c>
      <c r="K55" s="59">
        <v>852.55060000000003</v>
      </c>
      <c r="L55" s="57">
        <v>913.17560000000003</v>
      </c>
      <c r="M55" s="57">
        <v>905.16920000000005</v>
      </c>
      <c r="N55" s="57">
        <v>909.32</v>
      </c>
      <c r="O55" s="57">
        <v>1050.6139000000001</v>
      </c>
      <c r="P55" s="57">
        <v>1020.833</v>
      </c>
    </row>
    <row r="56" spans="1:16">
      <c r="A56" s="58">
        <v>44341</v>
      </c>
      <c r="B56" s="59">
        <v>390.12200000000001</v>
      </c>
      <c r="C56" s="59">
        <v>518.89940000000001</v>
      </c>
      <c r="D56" s="59">
        <v>408.20580000000001</v>
      </c>
      <c r="E56" s="59">
        <v>380.33699999999999</v>
      </c>
      <c r="F56" s="59">
        <v>622.44320000000005</v>
      </c>
      <c r="G56" s="59">
        <v>786.91719999999998</v>
      </c>
      <c r="H56" s="59">
        <v>399.94920000000002</v>
      </c>
      <c r="I56" s="60"/>
      <c r="J56" s="53">
        <v>41967</v>
      </c>
      <c r="K56" s="59">
        <v>847.17499999999995</v>
      </c>
      <c r="L56" s="57">
        <v>909.7672</v>
      </c>
      <c r="M56" s="57">
        <v>901.6454</v>
      </c>
      <c r="N56" s="57">
        <v>906.11419999999998</v>
      </c>
      <c r="O56" s="57">
        <v>1050.5431000000001</v>
      </c>
      <c r="P56" s="57">
        <v>1016.4574</v>
      </c>
    </row>
    <row r="57" spans="1:16">
      <c r="A57" s="58">
        <v>44342</v>
      </c>
      <c r="B57" s="59">
        <v>393.12079999999997</v>
      </c>
      <c r="C57" s="59">
        <v>522.89869999999996</v>
      </c>
      <c r="D57" s="59">
        <v>412.99029999999999</v>
      </c>
      <c r="E57" s="59">
        <v>385.9255</v>
      </c>
      <c r="F57" s="59">
        <v>629.17179999999996</v>
      </c>
      <c r="G57" s="59">
        <v>790.39980000000003</v>
      </c>
      <c r="H57" s="59">
        <v>401.86950000000002</v>
      </c>
      <c r="I57" s="60"/>
      <c r="J57" s="53">
        <v>41968</v>
      </c>
      <c r="K57" s="59">
        <v>842.14009999999996</v>
      </c>
      <c r="L57" s="57">
        <v>905.56740000000002</v>
      </c>
      <c r="M57" s="57">
        <v>899.10019999999997</v>
      </c>
      <c r="N57" s="57">
        <v>903.10950000000003</v>
      </c>
      <c r="O57" s="57">
        <v>1049.0447999999999</v>
      </c>
      <c r="P57" s="57">
        <v>1011.0927</v>
      </c>
    </row>
    <row r="58" spans="1:16">
      <c r="A58" s="58">
        <v>44343</v>
      </c>
      <c r="B58" s="59">
        <v>395.94409999999999</v>
      </c>
      <c r="C58" s="59">
        <v>526.85350000000005</v>
      </c>
      <c r="D58" s="59">
        <v>418.47629999999998</v>
      </c>
      <c r="E58" s="59">
        <v>391.63600000000002</v>
      </c>
      <c r="F58" s="59">
        <v>633.52800000000002</v>
      </c>
      <c r="G58" s="59">
        <v>792.67430000000002</v>
      </c>
      <c r="H58" s="59">
        <v>403.60599999999999</v>
      </c>
      <c r="I58" s="60"/>
      <c r="J58" s="53">
        <v>41969</v>
      </c>
      <c r="K58" s="59">
        <v>837.03530000000001</v>
      </c>
      <c r="L58" s="57">
        <v>902.33889999999997</v>
      </c>
      <c r="M58" s="57">
        <v>896.23320000000001</v>
      </c>
      <c r="N58" s="57">
        <v>893.94359999999995</v>
      </c>
      <c r="O58" s="57">
        <v>1048.3329000000001</v>
      </c>
      <c r="P58" s="57">
        <v>1005.333</v>
      </c>
    </row>
    <row r="59" spans="1:16">
      <c r="A59" s="58">
        <v>44344</v>
      </c>
      <c r="B59" s="59">
        <v>398.82010000000002</v>
      </c>
      <c r="C59" s="59">
        <v>531.00829999999996</v>
      </c>
      <c r="D59" s="59">
        <v>424.03390000000002</v>
      </c>
      <c r="E59" s="59">
        <v>396.2851</v>
      </c>
      <c r="F59" s="59">
        <v>637.21990000000005</v>
      </c>
      <c r="G59" s="59">
        <v>795.3501</v>
      </c>
      <c r="H59" s="59">
        <v>406.36700000000002</v>
      </c>
      <c r="I59" s="60"/>
      <c r="J59" s="53">
        <v>41970</v>
      </c>
      <c r="K59" s="59">
        <v>832.41420000000005</v>
      </c>
      <c r="L59" s="57">
        <v>899.26639999999998</v>
      </c>
      <c r="M59" s="57">
        <v>890.73559999999998</v>
      </c>
      <c r="N59" s="57">
        <v>893.45989999999995</v>
      </c>
      <c r="O59" s="57">
        <v>1047.6993</v>
      </c>
      <c r="P59" s="57">
        <v>999.44129999999996</v>
      </c>
    </row>
    <row r="60" spans="1:16">
      <c r="A60" s="58">
        <v>44345</v>
      </c>
      <c r="B60" s="59">
        <v>402.03460000000001</v>
      </c>
      <c r="C60" s="59">
        <v>535.30690000000004</v>
      </c>
      <c r="D60" s="59">
        <v>428.14159999999998</v>
      </c>
      <c r="E60" s="59">
        <v>400.2747</v>
      </c>
      <c r="F60" s="59">
        <v>641.47140000000002</v>
      </c>
      <c r="G60" s="59">
        <v>798.1934</v>
      </c>
      <c r="H60" s="59">
        <v>410.86689999999999</v>
      </c>
      <c r="I60" s="60"/>
      <c r="J60" s="53">
        <v>41971</v>
      </c>
      <c r="K60" s="59">
        <v>828.75919999999996</v>
      </c>
      <c r="L60" s="57">
        <v>893.42560000000003</v>
      </c>
      <c r="M60" s="57">
        <v>884.91679999999997</v>
      </c>
      <c r="N60" s="57">
        <v>889.20410000000004</v>
      </c>
      <c r="O60" s="57">
        <v>1047.3607999999999</v>
      </c>
      <c r="P60" s="57">
        <v>994.6499</v>
      </c>
    </row>
    <row r="61" spans="1:16">
      <c r="A61" s="58">
        <v>44346</v>
      </c>
      <c r="B61" s="59">
        <v>406.08969999999999</v>
      </c>
      <c r="C61" s="59">
        <v>531.78049999999996</v>
      </c>
      <c r="D61" s="59">
        <v>432.25099999999998</v>
      </c>
      <c r="E61" s="59">
        <v>404.16180000000003</v>
      </c>
      <c r="F61" s="59">
        <v>646.50379999999996</v>
      </c>
      <c r="G61" s="59">
        <v>793.50930000000005</v>
      </c>
      <c r="H61" s="59">
        <v>415.84379999999999</v>
      </c>
      <c r="I61" s="60"/>
      <c r="J61" s="53">
        <v>41972</v>
      </c>
      <c r="K61" s="59">
        <v>825.84119999999996</v>
      </c>
      <c r="L61" s="57">
        <v>885.83420000000001</v>
      </c>
      <c r="M61" s="57">
        <v>878.42</v>
      </c>
      <c r="N61" s="57">
        <v>885.45510000000002</v>
      </c>
      <c r="O61" s="57">
        <v>1046.7961</v>
      </c>
      <c r="P61" s="57">
        <v>989.73630000000003</v>
      </c>
    </row>
    <row r="62" spans="1:16">
      <c r="A62" s="58">
        <v>44347</v>
      </c>
      <c r="B62" s="59">
        <v>410.25130000000001</v>
      </c>
      <c r="C62" s="59">
        <v>536.3646</v>
      </c>
      <c r="D62" s="59">
        <v>436.04050000000001</v>
      </c>
      <c r="E62" s="59">
        <v>407.8193</v>
      </c>
      <c r="F62" s="59">
        <v>651.85469999999998</v>
      </c>
      <c r="G62" s="59">
        <v>805.58540000000005</v>
      </c>
      <c r="H62" s="59">
        <v>418.36149999999998</v>
      </c>
      <c r="I62" s="60"/>
      <c r="J62" s="53">
        <v>41973</v>
      </c>
      <c r="K62" s="59">
        <v>821.18960000000004</v>
      </c>
      <c r="L62" s="57">
        <v>877.8664</v>
      </c>
      <c r="M62" s="57">
        <v>871.10429999999997</v>
      </c>
      <c r="N62" s="57">
        <v>881.43759999999997</v>
      </c>
      <c r="O62" s="57">
        <v>1043.7686000000001</v>
      </c>
      <c r="P62" s="57">
        <v>983.69309999999996</v>
      </c>
    </row>
    <row r="63" spans="1:16">
      <c r="A63" s="58">
        <v>44348</v>
      </c>
      <c r="B63" s="59">
        <v>413.7081</v>
      </c>
      <c r="C63" s="59">
        <v>542.99710000000005</v>
      </c>
      <c r="D63" s="59">
        <v>440.59559999999999</v>
      </c>
      <c r="E63" s="59">
        <v>411.399</v>
      </c>
      <c r="F63" s="59">
        <v>657.8682</v>
      </c>
      <c r="G63" s="59">
        <v>808.84879999999998</v>
      </c>
      <c r="H63" s="59">
        <v>422.8963</v>
      </c>
      <c r="I63" s="60"/>
      <c r="J63" s="53">
        <v>41974</v>
      </c>
      <c r="K63" s="59">
        <v>817.40800000000002</v>
      </c>
      <c r="L63" s="57">
        <v>871.54759999999999</v>
      </c>
      <c r="M63" s="57">
        <v>865.34050000000002</v>
      </c>
      <c r="N63" s="57">
        <v>878.7124</v>
      </c>
      <c r="O63" s="57">
        <v>1044.1757</v>
      </c>
      <c r="P63" s="57">
        <v>977.31989999999996</v>
      </c>
    </row>
    <row r="64" spans="1:16">
      <c r="A64" s="58">
        <v>44349</v>
      </c>
      <c r="B64" s="59">
        <v>416.99860000000001</v>
      </c>
      <c r="C64" s="59">
        <v>545.45680000000004</v>
      </c>
      <c r="D64" s="59">
        <v>445.59589999999997</v>
      </c>
      <c r="E64" s="59">
        <v>416.41590000000002</v>
      </c>
      <c r="F64" s="59">
        <v>664.12929999999994</v>
      </c>
      <c r="G64" s="59">
        <v>811.66459999999995</v>
      </c>
      <c r="H64" s="59">
        <v>427.42059999999998</v>
      </c>
      <c r="I64" s="60"/>
      <c r="J64" s="53">
        <v>41975</v>
      </c>
      <c r="K64" s="59">
        <v>813.75319999999999</v>
      </c>
      <c r="L64" s="57">
        <v>865.18629999999996</v>
      </c>
      <c r="M64" s="57">
        <v>858.5752</v>
      </c>
      <c r="N64" s="57">
        <v>877.15689999999995</v>
      </c>
      <c r="O64" s="57">
        <v>1040.3744999999999</v>
      </c>
      <c r="P64" s="57">
        <v>970.00750000000005</v>
      </c>
    </row>
    <row r="65" spans="1:16">
      <c r="A65" s="58">
        <v>44350</v>
      </c>
      <c r="B65" s="59">
        <v>420.29090000000002</v>
      </c>
      <c r="C65" s="59">
        <v>548.45050000000003</v>
      </c>
      <c r="D65" s="59">
        <v>451.35449999999997</v>
      </c>
      <c r="E65" s="59">
        <v>421.4237</v>
      </c>
      <c r="F65" s="59">
        <v>669.12620000000004</v>
      </c>
      <c r="G65" s="59">
        <v>814.45820000000003</v>
      </c>
      <c r="H65" s="59">
        <v>431.90359999999998</v>
      </c>
      <c r="I65" s="60"/>
      <c r="J65" s="53">
        <v>41976</v>
      </c>
      <c r="K65" s="59">
        <v>809.88930000000005</v>
      </c>
      <c r="L65" s="57">
        <v>859.75070000000005</v>
      </c>
      <c r="M65" s="57">
        <v>853.26710000000003</v>
      </c>
      <c r="N65" s="57">
        <v>874.69619999999998</v>
      </c>
      <c r="O65" s="57">
        <v>1036.81</v>
      </c>
      <c r="P65" s="57">
        <v>962.8229</v>
      </c>
    </row>
    <row r="66" spans="1:16">
      <c r="A66" s="58">
        <v>44351</v>
      </c>
      <c r="B66" s="59">
        <v>423.73270000000002</v>
      </c>
      <c r="C66" s="59">
        <v>552.42290000000003</v>
      </c>
      <c r="D66" s="59">
        <v>457.22919999999999</v>
      </c>
      <c r="E66" s="59">
        <v>425.42739999999998</v>
      </c>
      <c r="F66" s="59">
        <v>673.69590000000005</v>
      </c>
      <c r="G66" s="59">
        <v>817.39459999999997</v>
      </c>
      <c r="H66" s="59">
        <v>436.37580000000003</v>
      </c>
      <c r="I66" s="60"/>
      <c r="J66" s="53">
        <v>41977</v>
      </c>
      <c r="K66" s="59">
        <v>806.47789999999998</v>
      </c>
      <c r="L66" s="57">
        <v>853.88340000000005</v>
      </c>
      <c r="M66" s="57">
        <v>846.85879999999997</v>
      </c>
      <c r="N66" s="57">
        <v>871.0086</v>
      </c>
      <c r="O66" s="57">
        <v>1032.6735000000001</v>
      </c>
      <c r="P66" s="57">
        <v>956.30229999999995</v>
      </c>
    </row>
    <row r="67" spans="1:16">
      <c r="A67" s="58">
        <v>44352</v>
      </c>
      <c r="B67" s="59">
        <v>427.26409999999998</v>
      </c>
      <c r="C67" s="59">
        <v>556.61099999999999</v>
      </c>
      <c r="D67" s="59">
        <v>461.44389999999999</v>
      </c>
      <c r="E67" s="59">
        <v>428.55369999999999</v>
      </c>
      <c r="F67" s="59">
        <v>677.94640000000004</v>
      </c>
      <c r="G67" s="59">
        <v>820.40260000000001</v>
      </c>
      <c r="H67" s="59">
        <v>441.315</v>
      </c>
      <c r="I67" s="60"/>
      <c r="J67" s="53">
        <v>41978</v>
      </c>
      <c r="K67" s="59">
        <v>803.95159999999998</v>
      </c>
      <c r="L67" s="57">
        <v>846.11860000000001</v>
      </c>
      <c r="M67" s="57">
        <v>840.88649999999996</v>
      </c>
      <c r="N67" s="57">
        <v>866.75519999999995</v>
      </c>
      <c r="O67" s="57">
        <v>1028.2235000000001</v>
      </c>
      <c r="P67" s="57">
        <v>951.53120000000001</v>
      </c>
    </row>
    <row r="68" spans="1:16">
      <c r="A68" s="58">
        <v>44353</v>
      </c>
      <c r="B68" s="59">
        <v>431.41680000000002</v>
      </c>
      <c r="C68" s="59">
        <v>559.87109999999996</v>
      </c>
      <c r="D68" s="59">
        <v>466.59690000000001</v>
      </c>
      <c r="E68" s="59">
        <v>432.03300000000002</v>
      </c>
      <c r="F68" s="59">
        <v>682.63890000000004</v>
      </c>
      <c r="G68" s="59">
        <v>824.18349999999998</v>
      </c>
      <c r="H68" s="59">
        <v>446.72989999999999</v>
      </c>
      <c r="I68" s="60"/>
      <c r="J68" s="53">
        <v>41979</v>
      </c>
      <c r="K68" s="59">
        <v>801.70569999999998</v>
      </c>
      <c r="L68" s="57">
        <v>838.0104</v>
      </c>
      <c r="M68" s="57">
        <v>835.14610000000005</v>
      </c>
      <c r="N68" s="57">
        <v>858.6508</v>
      </c>
      <c r="O68" s="57">
        <v>1025.1623</v>
      </c>
      <c r="P68" s="57">
        <v>946.71230000000003</v>
      </c>
    </row>
    <row r="69" spans="1:16">
      <c r="A69" s="58">
        <v>44354</v>
      </c>
      <c r="B69" s="59">
        <v>435.56</v>
      </c>
      <c r="C69" s="59">
        <v>563.11040000000003</v>
      </c>
      <c r="D69" s="59">
        <v>470.70049999999998</v>
      </c>
      <c r="E69" s="59">
        <v>435.57</v>
      </c>
      <c r="F69" s="59">
        <v>687.41330000000005</v>
      </c>
      <c r="G69" s="59">
        <v>827.97739999999999</v>
      </c>
      <c r="H69" s="59">
        <v>450.54910000000001</v>
      </c>
      <c r="I69" s="60"/>
      <c r="J69" s="53">
        <v>41980</v>
      </c>
      <c r="K69" s="59">
        <v>798.86479999999995</v>
      </c>
      <c r="L69" s="57">
        <v>831.06700000000001</v>
      </c>
      <c r="M69" s="57">
        <v>828.69129999999996</v>
      </c>
      <c r="N69" s="57">
        <v>860.95479999999998</v>
      </c>
      <c r="O69" s="57">
        <v>1023.678</v>
      </c>
      <c r="P69" s="57">
        <v>940.13800000000003</v>
      </c>
    </row>
    <row r="70" spans="1:16">
      <c r="A70" s="58">
        <v>44355</v>
      </c>
      <c r="B70" s="59">
        <v>438.91899999999998</v>
      </c>
      <c r="C70" s="59">
        <v>568.47640000000001</v>
      </c>
      <c r="D70" s="59">
        <v>474.0111</v>
      </c>
      <c r="E70" s="59">
        <v>439.4314</v>
      </c>
      <c r="F70" s="59">
        <v>692.75429999999994</v>
      </c>
      <c r="G70" s="59">
        <v>830.39099999999996</v>
      </c>
      <c r="H70" s="59">
        <v>454.18369999999999</v>
      </c>
      <c r="I70" s="60"/>
      <c r="J70" s="53">
        <v>41981</v>
      </c>
      <c r="K70" s="59">
        <v>795.83870000000002</v>
      </c>
      <c r="L70" s="57">
        <v>825.35080000000005</v>
      </c>
      <c r="M70" s="57">
        <v>822.64840000000004</v>
      </c>
      <c r="N70" s="57">
        <v>859.47199999999998</v>
      </c>
      <c r="O70" s="57">
        <v>1023.4855</v>
      </c>
      <c r="P70" s="57">
        <v>933.92079999999999</v>
      </c>
    </row>
    <row r="71" spans="1:16">
      <c r="A71" s="58">
        <v>44356</v>
      </c>
      <c r="B71" s="59">
        <v>442.01710000000003</v>
      </c>
      <c r="C71" s="59">
        <v>569.84500000000003</v>
      </c>
      <c r="D71" s="59">
        <v>478.79590000000002</v>
      </c>
      <c r="E71" s="59">
        <v>444.3657</v>
      </c>
      <c r="F71" s="59">
        <v>698.0453</v>
      </c>
      <c r="G71" s="59">
        <v>832.08100000000002</v>
      </c>
      <c r="H71" s="59">
        <v>456.68740000000003</v>
      </c>
      <c r="I71" s="60"/>
      <c r="J71" s="53">
        <v>41982</v>
      </c>
      <c r="K71" s="59">
        <v>792.06989999999996</v>
      </c>
      <c r="L71" s="57">
        <v>820.25210000000004</v>
      </c>
      <c r="M71" s="57">
        <v>816.60569999999996</v>
      </c>
      <c r="N71" s="57">
        <v>857.71870000000001</v>
      </c>
      <c r="O71" s="57">
        <v>1020.4603</v>
      </c>
      <c r="P71" s="57">
        <v>926.09450000000004</v>
      </c>
    </row>
    <row r="72" spans="1:16">
      <c r="A72" s="58">
        <v>44357</v>
      </c>
      <c r="B72" s="59">
        <v>445.1798</v>
      </c>
      <c r="C72" s="59">
        <v>573.57159999999999</v>
      </c>
      <c r="D72" s="59">
        <v>483.83949999999999</v>
      </c>
      <c r="E72" s="59">
        <v>449.55110000000002</v>
      </c>
      <c r="F72" s="59">
        <v>702.90189999999996</v>
      </c>
      <c r="G72" s="59">
        <v>833.84789999999998</v>
      </c>
      <c r="H72" s="59">
        <v>459.97129999999999</v>
      </c>
      <c r="I72" s="60"/>
      <c r="J72" s="53">
        <v>41983</v>
      </c>
      <c r="K72" s="59">
        <v>787.57749999999999</v>
      </c>
      <c r="L72" s="57">
        <v>816.44780000000003</v>
      </c>
      <c r="M72" s="57">
        <v>810.36469999999997</v>
      </c>
      <c r="N72" s="57">
        <v>852.92550000000006</v>
      </c>
      <c r="O72" s="57">
        <v>1017.0365</v>
      </c>
      <c r="P72" s="57">
        <v>918.96600000000001</v>
      </c>
    </row>
    <row r="73" spans="1:16">
      <c r="A73" s="58">
        <v>44358</v>
      </c>
      <c r="B73" s="59">
        <v>448.50560000000002</v>
      </c>
      <c r="C73" s="59">
        <v>578.16070000000002</v>
      </c>
      <c r="D73" s="59">
        <v>489.49529999999999</v>
      </c>
      <c r="E73" s="59">
        <v>453.20440000000002</v>
      </c>
      <c r="F73" s="59">
        <v>707.08510000000001</v>
      </c>
      <c r="G73" s="59">
        <v>836.45140000000004</v>
      </c>
      <c r="H73" s="59">
        <v>463.65649999999999</v>
      </c>
      <c r="I73" s="60"/>
      <c r="J73" s="53">
        <v>41984</v>
      </c>
      <c r="K73" s="59">
        <v>782.98739999999998</v>
      </c>
      <c r="L73" s="57">
        <v>812.76949999999999</v>
      </c>
      <c r="M73" s="57">
        <v>803.92240000000004</v>
      </c>
      <c r="N73" s="57">
        <v>847.41719999999998</v>
      </c>
      <c r="O73" s="57">
        <v>1011.8918</v>
      </c>
      <c r="P73" s="57">
        <v>912.25829999999996</v>
      </c>
    </row>
    <row r="74" spans="1:16">
      <c r="A74" s="58">
        <v>44359</v>
      </c>
      <c r="B74" s="59">
        <v>452.07799999999997</v>
      </c>
      <c r="C74" s="59">
        <v>582.89599999999996</v>
      </c>
      <c r="D74" s="59">
        <v>493.84969999999998</v>
      </c>
      <c r="E74" s="59">
        <v>457.36360000000002</v>
      </c>
      <c r="F74" s="59">
        <v>711.39409999999998</v>
      </c>
      <c r="G74" s="59">
        <v>839.45780000000002</v>
      </c>
      <c r="H74" s="59">
        <v>468.3732</v>
      </c>
      <c r="I74" s="60"/>
      <c r="J74" s="53">
        <v>41985</v>
      </c>
      <c r="K74" s="59">
        <v>779.56799999999998</v>
      </c>
      <c r="L74" s="57">
        <v>806.63940000000002</v>
      </c>
      <c r="M74" s="57">
        <v>794.18409999999994</v>
      </c>
      <c r="N74" s="57">
        <v>836.05859999999996</v>
      </c>
      <c r="O74" s="57">
        <v>1006.9582</v>
      </c>
      <c r="P74" s="57">
        <v>907.23400000000004</v>
      </c>
    </row>
    <row r="75" spans="1:16">
      <c r="A75" s="58">
        <v>44360</v>
      </c>
      <c r="B75" s="59">
        <v>456.10140000000001</v>
      </c>
      <c r="C75" s="59">
        <v>586.9221</v>
      </c>
      <c r="D75" s="59">
        <v>497.6223</v>
      </c>
      <c r="E75" s="59">
        <v>461.25470000000001</v>
      </c>
      <c r="F75" s="59">
        <v>715.79399999999998</v>
      </c>
      <c r="G75" s="59">
        <v>843.51840000000004</v>
      </c>
      <c r="H75" s="59">
        <v>473.35599999999999</v>
      </c>
      <c r="I75" s="60"/>
      <c r="J75" s="53">
        <v>41986</v>
      </c>
      <c r="K75" s="59">
        <v>776.34299999999996</v>
      </c>
      <c r="L75" s="57">
        <v>800.43439999999998</v>
      </c>
      <c r="M75" s="57">
        <v>786.23940000000005</v>
      </c>
      <c r="N75" s="57">
        <v>833.90459999999996</v>
      </c>
      <c r="O75" s="57">
        <v>1003.1355</v>
      </c>
      <c r="P75" s="57">
        <v>903.23749999999995</v>
      </c>
    </row>
    <row r="76" spans="1:16">
      <c r="A76" s="58">
        <v>44361</v>
      </c>
      <c r="B76" s="59">
        <v>460.25749999999999</v>
      </c>
      <c r="C76" s="59">
        <v>590.61400000000003</v>
      </c>
      <c r="D76" s="59">
        <v>501.0677</v>
      </c>
      <c r="E76" s="59">
        <v>465.40640000000002</v>
      </c>
      <c r="F76" s="59">
        <v>720.1268</v>
      </c>
      <c r="G76" s="59">
        <v>847.50340000000006</v>
      </c>
      <c r="H76" s="59">
        <v>477.31189999999998</v>
      </c>
      <c r="I76" s="60"/>
      <c r="J76" s="53">
        <v>41987</v>
      </c>
      <c r="K76" s="59">
        <v>771.73760000000004</v>
      </c>
      <c r="L76" s="57">
        <v>794.03809999999999</v>
      </c>
      <c r="M76" s="57">
        <v>779.59590000000003</v>
      </c>
      <c r="N76" s="57">
        <v>826.36320000000001</v>
      </c>
      <c r="O76" s="57">
        <v>1001.4365</v>
      </c>
      <c r="P76" s="57">
        <v>898.34140000000002</v>
      </c>
    </row>
    <row r="77" spans="1:16">
      <c r="A77" s="58">
        <v>44362</v>
      </c>
      <c r="B77" s="59">
        <v>463.35840000000002</v>
      </c>
      <c r="C77" s="59">
        <v>594.61950000000002</v>
      </c>
      <c r="D77" s="59">
        <v>504.52179999999998</v>
      </c>
      <c r="E77" s="59">
        <v>470.20240000000001</v>
      </c>
      <c r="F77" s="59">
        <v>725.48919999999998</v>
      </c>
      <c r="G77" s="59">
        <v>849.70029999999997</v>
      </c>
      <c r="H77" s="59">
        <v>480.44439999999997</v>
      </c>
      <c r="I77" s="60"/>
      <c r="J77" s="53">
        <v>41988</v>
      </c>
      <c r="K77" s="59">
        <v>767.37419999999997</v>
      </c>
      <c r="L77" s="57">
        <v>787.33159999999998</v>
      </c>
      <c r="M77" s="57">
        <v>774.0702</v>
      </c>
      <c r="N77" s="57">
        <v>820.40599999999995</v>
      </c>
      <c r="O77" s="57">
        <v>1000.1487</v>
      </c>
      <c r="P77" s="57">
        <v>893.32330000000002</v>
      </c>
    </row>
    <row r="78" spans="1:16">
      <c r="A78" s="58">
        <v>44363</v>
      </c>
      <c r="B78" s="59">
        <v>466.20409999999998</v>
      </c>
      <c r="C78" s="59">
        <v>598.41769999999997</v>
      </c>
      <c r="D78" s="59">
        <v>508.01389999999998</v>
      </c>
      <c r="E78" s="59">
        <v>475.3322</v>
      </c>
      <c r="F78" s="59">
        <v>730.61040000000003</v>
      </c>
      <c r="G78" s="59">
        <v>851.77980000000002</v>
      </c>
      <c r="H78" s="59">
        <v>483.30720000000002</v>
      </c>
      <c r="I78" s="60"/>
      <c r="J78" s="53">
        <v>41989</v>
      </c>
      <c r="K78" s="59">
        <v>763.53060000000005</v>
      </c>
      <c r="L78" s="57">
        <v>780.53819999999996</v>
      </c>
      <c r="M78" s="57">
        <v>768.44359999999995</v>
      </c>
      <c r="N78" s="57">
        <v>814.61159999999995</v>
      </c>
      <c r="O78" s="57">
        <v>997.28099999999995</v>
      </c>
      <c r="P78" s="57">
        <v>888.38300000000004</v>
      </c>
    </row>
    <row r="79" spans="1:16">
      <c r="A79" s="58">
        <v>44364</v>
      </c>
      <c r="B79" s="59">
        <v>469.2568</v>
      </c>
      <c r="C79" s="59">
        <v>602.77210000000002</v>
      </c>
      <c r="D79" s="59">
        <v>511.9753</v>
      </c>
      <c r="E79" s="59">
        <v>480.4914</v>
      </c>
      <c r="F79" s="59">
        <v>734.92570000000001</v>
      </c>
      <c r="G79" s="59">
        <v>853.74710000000005</v>
      </c>
      <c r="H79" s="59">
        <v>486.2328</v>
      </c>
      <c r="I79" s="60"/>
      <c r="J79" s="53">
        <v>41990</v>
      </c>
      <c r="K79" s="59">
        <v>760.67049999999995</v>
      </c>
      <c r="L79" s="57">
        <v>774.85550000000001</v>
      </c>
      <c r="M79" s="57">
        <v>763.12729999999999</v>
      </c>
      <c r="N79" s="57">
        <v>808.04079999999999</v>
      </c>
      <c r="O79" s="57">
        <v>994.83730000000003</v>
      </c>
      <c r="P79" s="57">
        <v>883.67769999999996</v>
      </c>
    </row>
    <row r="80" spans="1:16">
      <c r="A80" s="58">
        <v>44365</v>
      </c>
      <c r="B80" s="59">
        <v>472.6164</v>
      </c>
      <c r="C80" s="59">
        <v>608.44079999999997</v>
      </c>
      <c r="D80" s="59">
        <v>515.77819999999997</v>
      </c>
      <c r="E80" s="59">
        <v>484.55160000000001</v>
      </c>
      <c r="F80" s="59">
        <v>739.35680000000002</v>
      </c>
      <c r="G80" s="59">
        <v>856.05539999999996</v>
      </c>
      <c r="H80" s="59">
        <v>490.05070000000001</v>
      </c>
      <c r="I80" s="60"/>
      <c r="J80" s="53">
        <v>41991</v>
      </c>
      <c r="K80" s="59">
        <v>758.0068</v>
      </c>
      <c r="L80" s="57">
        <v>769.39779999999996</v>
      </c>
      <c r="M80" s="57">
        <v>755.5566</v>
      </c>
      <c r="N80" s="57">
        <v>801.83230000000003</v>
      </c>
      <c r="O80" s="57">
        <v>992.78989999999999</v>
      </c>
      <c r="P80" s="57">
        <v>879.61689999999999</v>
      </c>
    </row>
    <row r="81" spans="1:16">
      <c r="A81" s="58">
        <v>44366</v>
      </c>
      <c r="B81" s="59">
        <v>475.81169999999997</v>
      </c>
      <c r="C81" s="59">
        <v>613.01490000000001</v>
      </c>
      <c r="D81" s="59">
        <v>518.21259999999995</v>
      </c>
      <c r="E81" s="59">
        <v>488.29070000000002</v>
      </c>
      <c r="F81" s="59">
        <v>743.2663</v>
      </c>
      <c r="G81" s="59">
        <v>858.58960000000002</v>
      </c>
      <c r="H81" s="59">
        <v>494.1069</v>
      </c>
      <c r="I81" s="60"/>
      <c r="J81" s="53">
        <v>41992</v>
      </c>
      <c r="K81" s="59">
        <v>756.61270000000002</v>
      </c>
      <c r="L81" s="57">
        <v>761.98270000000002</v>
      </c>
      <c r="M81" s="57">
        <v>747.67110000000002</v>
      </c>
      <c r="N81" s="57">
        <v>795.94889999999998</v>
      </c>
      <c r="O81" s="57">
        <v>991.9991</v>
      </c>
      <c r="P81" s="57">
        <v>876.91160000000002</v>
      </c>
    </row>
    <row r="82" spans="1:16">
      <c r="A82" s="58">
        <v>44367</v>
      </c>
      <c r="B82" s="59">
        <v>479.37830000000002</v>
      </c>
      <c r="C82" s="59">
        <v>618.26530000000002</v>
      </c>
      <c r="D82" s="59">
        <v>520.58100000000002</v>
      </c>
      <c r="E82" s="59">
        <v>491.84399999999999</v>
      </c>
      <c r="F82" s="59">
        <v>747.56579999999997</v>
      </c>
      <c r="G82" s="59">
        <v>862.37350000000004</v>
      </c>
      <c r="H82" s="59">
        <v>498.30709999999999</v>
      </c>
      <c r="I82" s="60"/>
      <c r="J82" s="53">
        <v>41993</v>
      </c>
      <c r="K82" s="59">
        <v>755.37490000000003</v>
      </c>
      <c r="L82" s="57">
        <v>754.03430000000003</v>
      </c>
      <c r="M82" s="57">
        <v>740.27099999999996</v>
      </c>
      <c r="N82" s="57">
        <v>790.60940000000005</v>
      </c>
      <c r="O82" s="57">
        <v>991.37019999999995</v>
      </c>
      <c r="P82" s="57">
        <v>873.8365</v>
      </c>
    </row>
    <row r="83" spans="1:16">
      <c r="A83" s="58">
        <v>44368</v>
      </c>
      <c r="B83" s="59">
        <v>483.23250000000002</v>
      </c>
      <c r="C83" s="59">
        <v>622.68089999999995</v>
      </c>
      <c r="D83" s="59">
        <v>522.64760000000001</v>
      </c>
      <c r="E83" s="59">
        <v>495.43090000000001</v>
      </c>
      <c r="F83" s="59">
        <v>751.81179999999995</v>
      </c>
      <c r="G83" s="59">
        <v>866.46389999999997</v>
      </c>
      <c r="H83" s="59">
        <v>501.53539999999998</v>
      </c>
      <c r="I83" s="60"/>
      <c r="J83" s="53">
        <v>41994</v>
      </c>
      <c r="K83" s="59">
        <v>752.80110000000002</v>
      </c>
      <c r="L83" s="57">
        <v>747.00239999999997</v>
      </c>
      <c r="M83" s="57">
        <v>734.06079999999997</v>
      </c>
      <c r="N83" s="57">
        <v>787.16070000000002</v>
      </c>
      <c r="O83" s="57">
        <v>991.65740000000005</v>
      </c>
      <c r="P83" s="57">
        <v>869.57420000000002</v>
      </c>
    </row>
    <row r="84" spans="1:16">
      <c r="A84" s="58">
        <v>44369</v>
      </c>
      <c r="B84" s="59">
        <v>486.21390000000002</v>
      </c>
      <c r="C84" s="59">
        <v>627.15650000000005</v>
      </c>
      <c r="D84" s="59">
        <v>526.26390000000004</v>
      </c>
      <c r="E84" s="59">
        <v>491.74</v>
      </c>
      <c r="F84" s="59">
        <v>757.02970000000005</v>
      </c>
      <c r="G84" s="59">
        <v>869.43420000000003</v>
      </c>
      <c r="H84" s="59">
        <v>503.54050000000001</v>
      </c>
      <c r="I84" s="60"/>
      <c r="J84" s="53">
        <v>41995</v>
      </c>
      <c r="K84" s="59">
        <v>750.6934</v>
      </c>
      <c r="L84" s="57">
        <v>740.55280000000005</v>
      </c>
      <c r="M84" s="57">
        <v>729.39790000000005</v>
      </c>
      <c r="N84" s="57">
        <v>785.16690000000006</v>
      </c>
      <c r="O84" s="57">
        <v>991.98699999999997</v>
      </c>
      <c r="P84" s="57">
        <v>865.91049999999996</v>
      </c>
    </row>
    <row r="85" spans="1:16">
      <c r="A85" s="58">
        <v>44370</v>
      </c>
      <c r="B85" s="59">
        <v>489.13420000000002</v>
      </c>
      <c r="C85" s="59">
        <v>631.57860000000005</v>
      </c>
      <c r="D85" s="59">
        <v>529.00930000000005</v>
      </c>
      <c r="E85" s="59">
        <v>496.64139999999998</v>
      </c>
      <c r="F85" s="59">
        <v>762.71450000000004</v>
      </c>
      <c r="G85" s="59">
        <v>871.98509999999999</v>
      </c>
      <c r="H85" s="59">
        <v>505.66030000000001</v>
      </c>
      <c r="I85" s="60"/>
      <c r="J85" s="53">
        <v>41996</v>
      </c>
      <c r="K85" s="59">
        <v>748.60659999999996</v>
      </c>
      <c r="L85" s="57">
        <v>735.22580000000005</v>
      </c>
      <c r="M85" s="57">
        <v>726.95050000000003</v>
      </c>
      <c r="N85" s="57">
        <v>782.99450000000002</v>
      </c>
      <c r="O85" s="57">
        <v>991.94740000000002</v>
      </c>
      <c r="P85" s="57">
        <v>863.39589999999998</v>
      </c>
    </row>
    <row r="86" spans="1:16">
      <c r="A86" s="58">
        <v>44371</v>
      </c>
      <c r="B86" s="59">
        <v>491.91460000000001</v>
      </c>
      <c r="C86" s="59">
        <v>636.17510000000004</v>
      </c>
      <c r="D86" s="59">
        <v>533.11789999999996</v>
      </c>
      <c r="E86" s="59">
        <v>501.50779999999997</v>
      </c>
      <c r="F86" s="59">
        <v>767.04499999999996</v>
      </c>
      <c r="G86" s="59">
        <v>874.35829999999999</v>
      </c>
      <c r="H86" s="59">
        <v>507.87090000000001</v>
      </c>
      <c r="I86" s="60"/>
      <c r="J86" s="53">
        <v>41997</v>
      </c>
      <c r="K86" s="59">
        <v>747.13940000000002</v>
      </c>
      <c r="L86" s="57">
        <v>732.42190000000005</v>
      </c>
      <c r="M86" s="57">
        <v>725.29309999999998</v>
      </c>
      <c r="N86" s="57">
        <v>780.36369999999999</v>
      </c>
      <c r="O86" s="57">
        <v>991.99270000000001</v>
      </c>
      <c r="P86" s="57">
        <v>861.17809999999997</v>
      </c>
    </row>
    <row r="87" spans="1:16">
      <c r="A87" s="58">
        <v>44372</v>
      </c>
      <c r="B87" s="59">
        <v>495.24869999999999</v>
      </c>
      <c r="C87" s="59">
        <v>641.62760000000003</v>
      </c>
      <c r="D87" s="59">
        <v>537.31780000000003</v>
      </c>
      <c r="E87" s="59">
        <v>512.96270000000004</v>
      </c>
      <c r="F87" s="59">
        <v>771.42139999999995</v>
      </c>
      <c r="G87" s="59">
        <v>876.74239999999998</v>
      </c>
      <c r="H87" s="59">
        <v>510.56990000000002</v>
      </c>
      <c r="I87" s="60"/>
      <c r="J87" s="53">
        <v>41998</v>
      </c>
      <c r="K87" s="59">
        <v>745.99040000000002</v>
      </c>
      <c r="L87" s="57">
        <v>730.98649999999998</v>
      </c>
      <c r="M87" s="57">
        <v>723.89819999999997</v>
      </c>
      <c r="N87" s="57">
        <v>778.13459999999998</v>
      </c>
      <c r="O87" s="57">
        <v>992.07960000000003</v>
      </c>
      <c r="P87" s="57">
        <v>857.1721</v>
      </c>
    </row>
    <row r="88" spans="1:16">
      <c r="A88" s="58">
        <v>44373</v>
      </c>
      <c r="B88" s="59">
        <v>499.09449999999998</v>
      </c>
      <c r="C88" s="59">
        <v>647.00559999999996</v>
      </c>
      <c r="D88" s="59">
        <v>540.75760000000002</v>
      </c>
      <c r="E88" s="59">
        <v>516.32010000000002</v>
      </c>
      <c r="F88" s="59">
        <v>775.79060000000004</v>
      </c>
      <c r="G88" s="59">
        <v>879.58699999999999</v>
      </c>
      <c r="H88" s="59">
        <v>514.58150000000001</v>
      </c>
      <c r="I88" s="60"/>
      <c r="J88" s="53">
        <v>41999</v>
      </c>
      <c r="K88" s="59">
        <v>745.15219999999999</v>
      </c>
      <c r="L88" s="57">
        <v>728.5607</v>
      </c>
      <c r="M88" s="57">
        <v>721.63329999999996</v>
      </c>
      <c r="N88" s="57">
        <v>775.04589999999996</v>
      </c>
      <c r="O88" s="57">
        <v>991.625</v>
      </c>
      <c r="P88" s="57">
        <v>855.24779999999998</v>
      </c>
    </row>
    <row r="89" spans="1:16">
      <c r="A89" s="58">
        <v>44374</v>
      </c>
      <c r="B89" s="59">
        <v>503.36939999999998</v>
      </c>
      <c r="C89" s="59">
        <v>651.34220000000005</v>
      </c>
      <c r="D89" s="59">
        <v>543.41449999999998</v>
      </c>
      <c r="E89" s="59">
        <v>519.31610000000001</v>
      </c>
      <c r="F89" s="59">
        <v>779.98810000000003</v>
      </c>
      <c r="G89" s="59">
        <v>883.39610000000005</v>
      </c>
      <c r="H89" s="59">
        <v>518.99620000000004</v>
      </c>
      <c r="I89" s="60"/>
      <c r="J89" s="53">
        <v>42000</v>
      </c>
      <c r="K89" s="59">
        <v>743.67679999999996</v>
      </c>
      <c r="L89" s="57">
        <v>723.83609999999999</v>
      </c>
      <c r="M89" s="57">
        <v>716.76099999999997</v>
      </c>
      <c r="N89" s="57">
        <v>770.84640000000002</v>
      </c>
      <c r="O89" s="57">
        <v>989.91139999999996</v>
      </c>
      <c r="P89" s="57">
        <v>851.10220000000004</v>
      </c>
    </row>
    <row r="90" spans="1:16">
      <c r="A90" s="58">
        <v>44375</v>
      </c>
      <c r="B90" s="59">
        <v>507.87819999999999</v>
      </c>
      <c r="C90" s="59">
        <v>655.24839999999995</v>
      </c>
      <c r="D90" s="59">
        <v>546.25289999999995</v>
      </c>
      <c r="E90" s="59">
        <v>524.18209999999999</v>
      </c>
      <c r="F90" s="59">
        <v>784.29449999999997</v>
      </c>
      <c r="G90" s="59">
        <v>887.45010000000002</v>
      </c>
      <c r="H90" s="59">
        <v>522.32029999999997</v>
      </c>
      <c r="I90" s="60"/>
      <c r="J90" s="53">
        <v>42001</v>
      </c>
      <c r="K90" s="59">
        <v>740.9828</v>
      </c>
      <c r="L90" s="57">
        <v>718.31550000000004</v>
      </c>
      <c r="M90" s="57">
        <v>711.69970000000001</v>
      </c>
      <c r="N90" s="57">
        <v>766.93989999999997</v>
      </c>
      <c r="O90" s="57">
        <v>987.87159999999994</v>
      </c>
      <c r="P90" s="57">
        <v>845.51930000000004</v>
      </c>
    </row>
    <row r="91" spans="1:16">
      <c r="A91" s="58">
        <v>44376</v>
      </c>
      <c r="B91" s="59">
        <v>512.02710000000002</v>
      </c>
      <c r="C91" s="59">
        <v>659.06799999999998</v>
      </c>
      <c r="D91" s="59">
        <v>550.48519999999996</v>
      </c>
      <c r="E91" s="59">
        <v>528.47389999999996</v>
      </c>
      <c r="F91" s="59">
        <v>789.2867</v>
      </c>
      <c r="G91" s="59">
        <v>890.25789999999995</v>
      </c>
      <c r="H91" s="59">
        <v>525.6232</v>
      </c>
      <c r="I91" s="60"/>
      <c r="J91" s="53">
        <v>42002</v>
      </c>
      <c r="K91" s="59">
        <v>737.86829999999998</v>
      </c>
      <c r="L91" s="57">
        <v>712.11279999999999</v>
      </c>
      <c r="M91" s="57">
        <v>706.92639999999994</v>
      </c>
      <c r="N91" s="57">
        <v>764.64290000000005</v>
      </c>
      <c r="O91" s="57">
        <v>985.32360000000006</v>
      </c>
      <c r="P91" s="57">
        <v>839.8623</v>
      </c>
    </row>
    <row r="92" spans="1:16">
      <c r="A92" s="58">
        <v>44377</v>
      </c>
      <c r="B92" s="59">
        <v>516.05619999999999</v>
      </c>
      <c r="C92" s="59">
        <v>662.87720000000002</v>
      </c>
      <c r="D92" s="59">
        <v>554.16070000000002</v>
      </c>
      <c r="E92" s="59">
        <v>533.31460000000004</v>
      </c>
      <c r="F92" s="59">
        <v>794.20349999999996</v>
      </c>
      <c r="G92" s="59">
        <v>891.41359999999997</v>
      </c>
      <c r="H92" s="59">
        <v>528.49059999999997</v>
      </c>
      <c r="I92" s="60"/>
      <c r="J92" s="53">
        <v>42003</v>
      </c>
      <c r="K92" s="59">
        <v>734.70489999999995</v>
      </c>
      <c r="L92" s="57">
        <v>705.96669999999995</v>
      </c>
      <c r="M92" s="57">
        <v>704.56600000000003</v>
      </c>
      <c r="N92" s="57">
        <v>763.13419999999996</v>
      </c>
      <c r="O92" s="57">
        <v>981.9067</v>
      </c>
      <c r="P92" s="57">
        <v>834.14589999999998</v>
      </c>
    </row>
    <row r="93" spans="1:16">
      <c r="A93" s="58">
        <v>44378</v>
      </c>
      <c r="B93" s="59">
        <v>520.42169999999999</v>
      </c>
      <c r="C93" s="59">
        <v>667.27440000000001</v>
      </c>
      <c r="D93" s="59">
        <v>558.58029999999997</v>
      </c>
      <c r="E93" s="59">
        <v>538.6123</v>
      </c>
      <c r="F93" s="59">
        <v>798.34810000000004</v>
      </c>
      <c r="G93" s="59">
        <v>894.88350000000003</v>
      </c>
      <c r="H93" s="59">
        <v>530.66869999999994</v>
      </c>
      <c r="I93" s="60"/>
      <c r="J93" s="53">
        <v>42004</v>
      </c>
      <c r="K93" s="59">
        <v>736.47850000000005</v>
      </c>
      <c r="L93" s="57">
        <v>700.65549999999996</v>
      </c>
      <c r="M93" s="57">
        <v>703.40039999999999</v>
      </c>
      <c r="N93" s="57">
        <v>761.14210000000003</v>
      </c>
      <c r="O93" s="57">
        <v>978.79139999999995</v>
      </c>
      <c r="P93" s="57">
        <v>829.00369999999998</v>
      </c>
    </row>
    <row r="94" spans="1:16">
      <c r="A94" s="58">
        <v>44379</v>
      </c>
      <c r="B94" s="59">
        <v>524.37929999999994</v>
      </c>
      <c r="C94" s="59">
        <v>672.69060000000002</v>
      </c>
      <c r="D94" s="59">
        <v>563.15110000000004</v>
      </c>
      <c r="E94" s="59">
        <v>542.9307</v>
      </c>
      <c r="F94" s="59">
        <v>801.59929999999997</v>
      </c>
      <c r="G94" s="59">
        <v>897.04729999999995</v>
      </c>
      <c r="H94" s="59">
        <v>531.27089999999998</v>
      </c>
      <c r="I94" s="60"/>
      <c r="J94" s="53">
        <v>42005</v>
      </c>
      <c r="K94" s="59">
        <v>733.35019999999997</v>
      </c>
      <c r="L94" s="57">
        <v>702.85540000000003</v>
      </c>
      <c r="M94" s="57">
        <v>701.26390000000004</v>
      </c>
      <c r="N94" s="57">
        <v>760.13019999999995</v>
      </c>
      <c r="O94" s="57">
        <v>975.9008</v>
      </c>
      <c r="P94" s="57">
        <v>824.63689999999997</v>
      </c>
    </row>
    <row r="95" spans="1:16">
      <c r="A95" s="58">
        <v>44380</v>
      </c>
      <c r="B95" s="59">
        <v>528.67179999999996</v>
      </c>
      <c r="C95" s="59">
        <v>679.42909999999995</v>
      </c>
      <c r="D95" s="59">
        <v>570.10990000000004</v>
      </c>
      <c r="E95" s="59">
        <v>546.97770000000003</v>
      </c>
      <c r="F95" s="59">
        <v>805.01289999999995</v>
      </c>
      <c r="G95" s="59">
        <v>900.36009999999999</v>
      </c>
      <c r="H95" s="59">
        <v>538.46190000000001</v>
      </c>
      <c r="I95" s="60"/>
      <c r="J95" s="53">
        <v>42006</v>
      </c>
      <c r="K95" s="59">
        <v>729.58870000000002</v>
      </c>
      <c r="L95" s="57">
        <v>688.20780000000002</v>
      </c>
      <c r="M95" s="57">
        <v>697.69809999999995</v>
      </c>
      <c r="N95" s="57">
        <v>756.00080000000003</v>
      </c>
      <c r="O95" s="57">
        <v>969.77980000000002</v>
      </c>
      <c r="P95" s="57">
        <v>818.63779999999997</v>
      </c>
    </row>
    <row r="96" spans="1:16">
      <c r="A96" s="58">
        <v>44381</v>
      </c>
      <c r="B96" s="59">
        <v>533.39649999999995</v>
      </c>
      <c r="C96" s="59">
        <v>683.32600000000002</v>
      </c>
      <c r="D96" s="59">
        <v>573.21569999999997</v>
      </c>
      <c r="E96" s="59">
        <v>551.53920000000005</v>
      </c>
      <c r="F96" s="59">
        <v>808.42729999999995</v>
      </c>
      <c r="G96" s="59">
        <v>904.56060000000002</v>
      </c>
      <c r="H96" s="59">
        <v>543.51900000000001</v>
      </c>
      <c r="I96" s="60"/>
      <c r="J96" s="53">
        <v>42007</v>
      </c>
      <c r="K96" s="59">
        <v>725.35730000000001</v>
      </c>
      <c r="L96" s="57">
        <v>680.31230000000005</v>
      </c>
      <c r="M96" s="57">
        <v>693.59249999999997</v>
      </c>
      <c r="N96" s="57">
        <v>749.72289999999998</v>
      </c>
      <c r="O96" s="57">
        <v>965.3152</v>
      </c>
      <c r="P96" s="57">
        <v>810.76009999999997</v>
      </c>
    </row>
    <row r="97" spans="1:16">
      <c r="A97" s="58">
        <v>44382</v>
      </c>
      <c r="B97" s="59">
        <v>538.31690000000003</v>
      </c>
      <c r="C97" s="59">
        <v>687.75699999999995</v>
      </c>
      <c r="D97" s="59">
        <v>577.70389999999998</v>
      </c>
      <c r="E97" s="59">
        <v>555.58090000000004</v>
      </c>
      <c r="F97" s="59">
        <v>812.01900000000001</v>
      </c>
      <c r="G97" s="59">
        <v>908.87929999999994</v>
      </c>
      <c r="H97" s="59">
        <v>547.98779999999999</v>
      </c>
      <c r="I97" s="60"/>
      <c r="J97" s="53">
        <v>42008</v>
      </c>
      <c r="K97" s="59">
        <v>719.32659999999998</v>
      </c>
      <c r="L97" s="57">
        <v>672.72439999999995</v>
      </c>
      <c r="M97" s="57">
        <v>689.84799999999996</v>
      </c>
      <c r="N97" s="57">
        <v>743.79110000000003</v>
      </c>
      <c r="O97" s="57">
        <v>961.11609999999996</v>
      </c>
      <c r="P97" s="57">
        <v>803.70119999999997</v>
      </c>
    </row>
    <row r="98" spans="1:16">
      <c r="A98" s="58">
        <v>44383</v>
      </c>
      <c r="B98" s="59">
        <v>542.19510000000002</v>
      </c>
      <c r="C98" s="59">
        <v>691.83799999999997</v>
      </c>
      <c r="D98" s="59">
        <v>581.31420000000003</v>
      </c>
      <c r="E98" s="59">
        <v>559.97889999999995</v>
      </c>
      <c r="F98" s="59">
        <v>816.87469999999996</v>
      </c>
      <c r="G98" s="59">
        <v>911.21379999999999</v>
      </c>
      <c r="H98" s="59">
        <v>551.59209999999996</v>
      </c>
      <c r="I98" s="60"/>
      <c r="J98" s="53">
        <v>42009</v>
      </c>
      <c r="K98" s="59">
        <v>713.30050000000006</v>
      </c>
      <c r="L98" s="57">
        <v>663.65239999999994</v>
      </c>
      <c r="M98" s="57">
        <v>686.08169999999996</v>
      </c>
      <c r="N98" s="57">
        <v>739.24969999999996</v>
      </c>
      <c r="O98" s="57">
        <v>956.67489999999998</v>
      </c>
      <c r="P98" s="57">
        <v>794.35429999999997</v>
      </c>
    </row>
    <row r="99" spans="1:16">
      <c r="A99" s="58">
        <v>44384</v>
      </c>
      <c r="B99" s="59">
        <v>545.58969999999999</v>
      </c>
      <c r="C99" s="59">
        <v>695.88520000000005</v>
      </c>
      <c r="D99" s="59">
        <v>583.8107</v>
      </c>
      <c r="E99" s="59">
        <v>565.56100000000004</v>
      </c>
      <c r="F99" s="59">
        <v>821.67089999999996</v>
      </c>
      <c r="G99" s="59">
        <v>912.60630000000003</v>
      </c>
      <c r="H99" s="59">
        <v>554.08399999999995</v>
      </c>
      <c r="I99" s="60"/>
      <c r="J99" s="53">
        <v>42010</v>
      </c>
      <c r="K99" s="59">
        <v>707.79330000000004</v>
      </c>
      <c r="L99" s="57">
        <v>654.04169999999999</v>
      </c>
      <c r="M99" s="57">
        <v>682.87210000000005</v>
      </c>
      <c r="N99" s="57">
        <v>735.00509999999997</v>
      </c>
      <c r="O99" s="57">
        <v>950.8175</v>
      </c>
      <c r="P99" s="57">
        <v>785.33820000000003</v>
      </c>
    </row>
    <row r="100" spans="1:16">
      <c r="A100" s="58">
        <v>44385</v>
      </c>
      <c r="B100" s="59">
        <v>549.34580000000005</v>
      </c>
      <c r="C100" s="59">
        <v>700.55070000000001</v>
      </c>
      <c r="D100" s="59">
        <v>589.57309999999995</v>
      </c>
      <c r="E100" s="59">
        <v>570.94330000000002</v>
      </c>
      <c r="F100" s="59">
        <v>824.96730000000002</v>
      </c>
      <c r="G100" s="59">
        <v>913.74720000000002</v>
      </c>
      <c r="H100" s="59">
        <v>556.35540000000003</v>
      </c>
      <c r="I100" s="60"/>
      <c r="J100" s="53">
        <v>42011</v>
      </c>
      <c r="K100" s="59">
        <v>702.07749999999999</v>
      </c>
      <c r="L100" s="57">
        <v>646.45839999999998</v>
      </c>
      <c r="M100" s="57">
        <v>678.59540000000004</v>
      </c>
      <c r="N100" s="57">
        <v>729.53369999999995</v>
      </c>
      <c r="O100" s="57">
        <v>944.57240000000002</v>
      </c>
      <c r="P100" s="57">
        <v>775.03489999999999</v>
      </c>
    </row>
    <row r="101" spans="1:16">
      <c r="A101" s="58">
        <v>44386</v>
      </c>
      <c r="B101" s="59">
        <v>553.19939999999997</v>
      </c>
      <c r="C101" s="59">
        <v>706.22239999999999</v>
      </c>
      <c r="D101" s="59">
        <v>595.65369999999996</v>
      </c>
      <c r="E101" s="59">
        <v>575.06349999999998</v>
      </c>
      <c r="F101" s="59">
        <v>827.59810000000004</v>
      </c>
      <c r="G101" s="59">
        <v>914.88589999999999</v>
      </c>
      <c r="H101" s="59">
        <v>559.60050000000001</v>
      </c>
      <c r="I101" s="60"/>
      <c r="J101" s="53">
        <v>42012</v>
      </c>
      <c r="K101" s="59">
        <v>696.80939999999998</v>
      </c>
      <c r="L101" s="57">
        <v>638.94140000000004</v>
      </c>
      <c r="M101" s="57">
        <v>671.99890000000005</v>
      </c>
      <c r="N101" s="57">
        <v>724.4819</v>
      </c>
      <c r="O101" s="57">
        <v>938.63149999999996</v>
      </c>
      <c r="P101" s="57">
        <v>762.96569999999997</v>
      </c>
    </row>
    <row r="102" spans="1:16">
      <c r="A102" s="58">
        <v>44387</v>
      </c>
      <c r="B102" s="59">
        <v>557.46339999999998</v>
      </c>
      <c r="C102" s="59">
        <v>711.83889999999997</v>
      </c>
      <c r="D102" s="59">
        <v>598.95090000000005</v>
      </c>
      <c r="E102" s="59">
        <v>577.77650000000006</v>
      </c>
      <c r="F102" s="59">
        <v>830.83770000000004</v>
      </c>
      <c r="G102" s="59">
        <v>917.08010000000002</v>
      </c>
      <c r="H102" s="59">
        <v>564.20650000000001</v>
      </c>
      <c r="I102" s="60"/>
      <c r="J102" s="53">
        <v>42013</v>
      </c>
      <c r="K102" s="59">
        <v>692.89970000000005</v>
      </c>
      <c r="L102" s="57">
        <v>630.3827</v>
      </c>
      <c r="M102" s="57">
        <v>665.51</v>
      </c>
      <c r="N102" s="57">
        <v>718.94730000000004</v>
      </c>
      <c r="O102" s="57">
        <v>933.03240000000005</v>
      </c>
      <c r="P102" s="57">
        <v>753.90639999999996</v>
      </c>
    </row>
    <row r="103" spans="1:16">
      <c r="A103" s="58">
        <v>44388</v>
      </c>
      <c r="B103" s="59">
        <v>562.23820000000001</v>
      </c>
      <c r="C103" s="59">
        <v>715.44730000000004</v>
      </c>
      <c r="D103" s="59">
        <v>602.75739999999996</v>
      </c>
      <c r="E103" s="59">
        <v>581.46669999999995</v>
      </c>
      <c r="F103" s="59">
        <v>834.21619999999996</v>
      </c>
      <c r="G103" s="59">
        <v>920.52530000000002</v>
      </c>
      <c r="H103" s="59">
        <v>568.95950000000005</v>
      </c>
      <c r="I103" s="60"/>
      <c r="J103" s="53">
        <v>42014</v>
      </c>
      <c r="K103" s="59">
        <v>689.50080000000003</v>
      </c>
      <c r="L103" s="57">
        <v>621.95060000000001</v>
      </c>
      <c r="M103" s="57">
        <v>659.40539999999999</v>
      </c>
      <c r="N103" s="57">
        <v>712.52850000000001</v>
      </c>
      <c r="O103" s="57">
        <v>928.23680000000002</v>
      </c>
      <c r="P103" s="57">
        <v>745.33900000000006</v>
      </c>
    </row>
    <row r="104" spans="1:16">
      <c r="A104" s="58">
        <v>44389</v>
      </c>
      <c r="B104" s="59">
        <v>567.02390000000003</v>
      </c>
      <c r="C104" s="59">
        <v>719.51130000000001</v>
      </c>
      <c r="D104" s="59">
        <v>604.74699999999996</v>
      </c>
      <c r="E104" s="59">
        <v>584.99480000000005</v>
      </c>
      <c r="F104" s="59">
        <v>838.11339999999996</v>
      </c>
      <c r="G104" s="59">
        <v>924.81719999999996</v>
      </c>
      <c r="H104" s="59" t="e">
        <v>#N/A</v>
      </c>
      <c r="I104" s="60"/>
      <c r="J104" s="53">
        <v>42015</v>
      </c>
      <c r="K104" s="59">
        <v>684.75149999999996</v>
      </c>
      <c r="L104" s="57">
        <v>613.95069999999998</v>
      </c>
      <c r="M104" s="57">
        <v>653.10059999999999</v>
      </c>
      <c r="N104" s="57">
        <v>708.6</v>
      </c>
      <c r="O104" s="57">
        <v>923.41240000000005</v>
      </c>
      <c r="P104" s="57">
        <v>735.44470000000001</v>
      </c>
    </row>
    <row r="105" spans="1:16">
      <c r="A105" s="58">
        <v>44390</v>
      </c>
      <c r="B105" s="59">
        <v>571.26</v>
      </c>
      <c r="C105" s="59">
        <v>723.77499999999998</v>
      </c>
      <c r="D105" s="59">
        <v>607.81150000000002</v>
      </c>
      <c r="E105" s="59">
        <v>588.7509</v>
      </c>
      <c r="F105" s="59">
        <v>842.67020000000002</v>
      </c>
      <c r="G105" s="59">
        <v>927.73599999999999</v>
      </c>
      <c r="H105" s="59" t="e">
        <v>#N/A</v>
      </c>
      <c r="I105" s="60"/>
      <c r="J105" s="53">
        <v>42016</v>
      </c>
      <c r="K105" s="59">
        <v>680.42100000000005</v>
      </c>
      <c r="L105" s="57">
        <v>606.303</v>
      </c>
      <c r="M105" s="57">
        <v>646.84389999999996</v>
      </c>
      <c r="N105" s="57">
        <v>705.78009999999995</v>
      </c>
      <c r="O105" s="57">
        <v>918.72159999999997</v>
      </c>
      <c r="P105" s="57">
        <v>725.79380000000003</v>
      </c>
    </row>
    <row r="106" spans="1:16">
      <c r="A106" s="58">
        <v>44391</v>
      </c>
      <c r="B106" s="59">
        <v>575.41079999999999</v>
      </c>
      <c r="C106" s="59">
        <v>728.25750000000005</v>
      </c>
      <c r="D106" s="59">
        <v>612.82249999999999</v>
      </c>
      <c r="E106" s="59">
        <v>594.12950000000001</v>
      </c>
      <c r="F106" s="59">
        <v>847.41330000000005</v>
      </c>
      <c r="G106" s="59">
        <v>928.63750000000005</v>
      </c>
      <c r="H106" s="59" t="e">
        <v>#N/A</v>
      </c>
      <c r="I106" s="60"/>
      <c r="J106" s="53">
        <v>42017</v>
      </c>
      <c r="K106" s="59">
        <v>675.41160000000002</v>
      </c>
      <c r="L106" s="57">
        <v>598.55380000000002</v>
      </c>
      <c r="M106" s="57">
        <v>641.52940000000001</v>
      </c>
      <c r="N106" s="57">
        <v>703.90959999999995</v>
      </c>
      <c r="O106" s="57">
        <v>913.08</v>
      </c>
      <c r="P106" s="57">
        <v>716.58579999999995</v>
      </c>
    </row>
    <row r="107" spans="1:16">
      <c r="A107" s="58">
        <v>44392</v>
      </c>
      <c r="B107" s="59">
        <v>579.19060000000002</v>
      </c>
      <c r="C107" s="59">
        <v>733.18830000000003</v>
      </c>
      <c r="D107" s="59">
        <v>617.59889999999996</v>
      </c>
      <c r="E107" s="59">
        <v>599.54989999999998</v>
      </c>
      <c r="F107" s="59">
        <v>850.98969999999997</v>
      </c>
      <c r="G107" s="59">
        <v>928.35810000000004</v>
      </c>
      <c r="H107" s="59" t="e">
        <v>#N/A</v>
      </c>
      <c r="I107" s="60"/>
      <c r="J107" s="53">
        <v>42018</v>
      </c>
      <c r="K107" s="59">
        <v>669.31719999999996</v>
      </c>
      <c r="L107" s="57">
        <v>592.10919999999999</v>
      </c>
      <c r="M107" s="57">
        <v>636.19659999999999</v>
      </c>
      <c r="N107" s="57">
        <v>695.04390000000001</v>
      </c>
      <c r="O107" s="57">
        <v>907.15369999999996</v>
      </c>
      <c r="P107" s="57">
        <v>706.80740000000003</v>
      </c>
    </row>
    <row r="108" spans="1:16">
      <c r="A108" s="58">
        <v>44393</v>
      </c>
      <c r="B108" s="59">
        <v>583.08579999999995</v>
      </c>
      <c r="C108" s="59">
        <v>738.61440000000005</v>
      </c>
      <c r="D108" s="59">
        <v>622.81899999999996</v>
      </c>
      <c r="E108" s="59">
        <v>603.73829999999998</v>
      </c>
      <c r="F108" s="59">
        <v>853.64649999999995</v>
      </c>
      <c r="G108" s="59">
        <v>929.10019999999997</v>
      </c>
      <c r="H108" s="59" t="e">
        <v>#N/A</v>
      </c>
      <c r="I108" s="60"/>
      <c r="J108" s="53">
        <v>42019</v>
      </c>
      <c r="K108" s="59">
        <v>662.89300000000003</v>
      </c>
      <c r="L108" s="57">
        <v>585.64869999999996</v>
      </c>
      <c r="M108" s="57">
        <v>628.99710000000005</v>
      </c>
      <c r="N108" s="57">
        <v>686.61069999999995</v>
      </c>
      <c r="O108" s="57">
        <v>901.18219999999997</v>
      </c>
      <c r="P108" s="57">
        <v>696.04560000000004</v>
      </c>
    </row>
    <row r="109" spans="1:16">
      <c r="A109" s="58">
        <v>44394</v>
      </c>
      <c r="B109" s="59">
        <v>587.42169999999999</v>
      </c>
      <c r="C109" s="59">
        <v>744.27840000000003</v>
      </c>
      <c r="D109" s="59">
        <v>625.78909999999996</v>
      </c>
      <c r="E109" s="59">
        <v>606.44370000000004</v>
      </c>
      <c r="F109" s="59">
        <v>856.22</v>
      </c>
      <c r="G109" s="59">
        <v>929.97889999999995</v>
      </c>
      <c r="H109" s="59" t="e">
        <v>#N/A</v>
      </c>
      <c r="I109" s="60"/>
      <c r="J109" s="53">
        <v>42020</v>
      </c>
      <c r="K109" s="59">
        <v>657.19849999999997</v>
      </c>
      <c r="L109" s="57">
        <v>576.72140000000002</v>
      </c>
      <c r="M109" s="57">
        <v>622.0539</v>
      </c>
      <c r="N109" s="57">
        <v>680.68200000000002</v>
      </c>
      <c r="O109" s="57">
        <v>894.9941</v>
      </c>
      <c r="P109" s="57">
        <v>687.0933</v>
      </c>
    </row>
    <row r="110" spans="1:16">
      <c r="A110" s="58">
        <v>44395</v>
      </c>
      <c r="B110" s="59">
        <v>592.39200000000005</v>
      </c>
      <c r="C110" s="59">
        <v>748.83640000000003</v>
      </c>
      <c r="D110" s="59">
        <v>629.08100000000002</v>
      </c>
      <c r="E110" s="59">
        <v>609.7296</v>
      </c>
      <c r="F110" s="59">
        <v>859.08</v>
      </c>
      <c r="G110" s="59">
        <v>931.18989999999997</v>
      </c>
      <c r="H110" s="59" t="e">
        <v>#N/A</v>
      </c>
      <c r="I110" s="60"/>
      <c r="J110" s="53">
        <v>42021</v>
      </c>
      <c r="K110" s="59">
        <v>651.05690000000004</v>
      </c>
      <c r="L110" s="57">
        <v>566.77459999999996</v>
      </c>
      <c r="M110" s="57">
        <v>614.55740000000003</v>
      </c>
      <c r="N110" s="57">
        <v>674.42259999999999</v>
      </c>
      <c r="O110" s="57">
        <v>888.78920000000005</v>
      </c>
      <c r="P110" s="57">
        <v>678.57259999999997</v>
      </c>
    </row>
    <row r="111" spans="1:16">
      <c r="A111" s="58">
        <v>44396</v>
      </c>
      <c r="B111" s="59">
        <v>597.37530000000004</v>
      </c>
      <c r="C111" s="59">
        <v>753.53499999999997</v>
      </c>
      <c r="D111" s="59">
        <v>632.86149999999998</v>
      </c>
      <c r="E111" s="59">
        <v>613.2713</v>
      </c>
      <c r="F111" s="59">
        <v>861.95889999999997</v>
      </c>
      <c r="G111" s="59">
        <v>933.46519999999998</v>
      </c>
      <c r="H111" s="59" t="e">
        <v>#N/A</v>
      </c>
      <c r="I111" s="60"/>
      <c r="J111" s="53">
        <v>42022</v>
      </c>
      <c r="K111" s="59">
        <v>642.26260000000002</v>
      </c>
      <c r="L111" s="57">
        <v>556.72640000000001</v>
      </c>
      <c r="M111" s="57">
        <v>607.21550000000002</v>
      </c>
      <c r="N111" s="57">
        <v>667.14959999999996</v>
      </c>
      <c r="O111" s="57">
        <v>882.60500000000002</v>
      </c>
      <c r="P111" s="57">
        <v>668.44719999999995</v>
      </c>
    </row>
    <row r="112" spans="1:16">
      <c r="A112" s="58">
        <v>44397</v>
      </c>
      <c r="B112" s="59">
        <v>601.59360000000004</v>
      </c>
      <c r="C112" s="59">
        <v>758.01949999999999</v>
      </c>
      <c r="D112" s="59">
        <v>637.7636</v>
      </c>
      <c r="E112" s="59">
        <v>616.76589999999999</v>
      </c>
      <c r="F112" s="59">
        <v>865.97730000000001</v>
      </c>
      <c r="G112" s="59">
        <v>934.25660000000005</v>
      </c>
      <c r="H112" s="59" t="e">
        <v>#N/A</v>
      </c>
      <c r="I112" s="60"/>
      <c r="J112" s="53">
        <v>42023</v>
      </c>
      <c r="K112" s="59">
        <v>633.41759999999999</v>
      </c>
      <c r="L112" s="57">
        <v>546.75170000000003</v>
      </c>
      <c r="M112" s="57">
        <v>599.77760000000001</v>
      </c>
      <c r="N112" s="57">
        <v>660.51520000000005</v>
      </c>
      <c r="O112" s="57">
        <v>875.82470000000001</v>
      </c>
      <c r="P112" s="57">
        <v>659.9085</v>
      </c>
    </row>
    <row r="113" spans="1:16">
      <c r="A113" s="58">
        <v>44398</v>
      </c>
      <c r="B113" s="59">
        <v>605.452</v>
      </c>
      <c r="C113" s="59">
        <v>762.22739999999999</v>
      </c>
      <c r="D113" s="59">
        <v>641.94709999999998</v>
      </c>
      <c r="E113" s="59">
        <v>621.44410000000005</v>
      </c>
      <c r="F113" s="59">
        <v>870.19889999999998</v>
      </c>
      <c r="G113" s="59">
        <v>934.57240000000002</v>
      </c>
      <c r="H113" s="59" t="e">
        <v>#N/A</v>
      </c>
      <c r="I113" s="60"/>
      <c r="J113" s="53">
        <v>42024</v>
      </c>
      <c r="K113" s="59">
        <v>624.85350000000005</v>
      </c>
      <c r="L113" s="57">
        <v>537.42589999999996</v>
      </c>
      <c r="M113" s="57">
        <v>593.54309999999998</v>
      </c>
      <c r="N113" s="57">
        <v>653.64469999999994</v>
      </c>
      <c r="O113" s="57">
        <v>868.2568</v>
      </c>
      <c r="P113" s="57">
        <v>652.68089999999995</v>
      </c>
    </row>
    <row r="114" spans="1:16">
      <c r="A114" s="58">
        <v>44399</v>
      </c>
      <c r="B114" s="59">
        <v>608.98410000000001</v>
      </c>
      <c r="C114" s="59">
        <v>766.85670000000005</v>
      </c>
      <c r="D114" s="59">
        <v>647.28120000000001</v>
      </c>
      <c r="E114" s="59">
        <v>626.26279999999997</v>
      </c>
      <c r="F114" s="59">
        <v>873.03729999999996</v>
      </c>
      <c r="G114" s="59">
        <v>935.05880000000002</v>
      </c>
      <c r="H114" s="59" t="e">
        <v>#N/A</v>
      </c>
      <c r="I114" s="60"/>
      <c r="J114" s="53">
        <v>42025</v>
      </c>
      <c r="K114" s="59">
        <v>616.36450000000002</v>
      </c>
      <c r="L114" s="57">
        <v>529.95219999999995</v>
      </c>
      <c r="M114" s="57">
        <v>588.08029999999997</v>
      </c>
      <c r="N114" s="57">
        <v>645.16650000000004</v>
      </c>
      <c r="O114" s="57">
        <v>859.7509</v>
      </c>
      <c r="P114" s="57">
        <v>646.32889999999998</v>
      </c>
    </row>
    <row r="115" spans="1:16">
      <c r="A115" s="58">
        <v>44400</v>
      </c>
      <c r="B115" s="59">
        <v>612.70150000000001</v>
      </c>
      <c r="C115" s="59">
        <v>772.47029999999995</v>
      </c>
      <c r="D115" s="59">
        <v>652.58730000000003</v>
      </c>
      <c r="E115" s="59">
        <v>629.95960000000002</v>
      </c>
      <c r="F115" s="59">
        <v>875.98940000000005</v>
      </c>
      <c r="G115" s="59">
        <v>935.50450000000001</v>
      </c>
      <c r="H115" s="59" t="e">
        <v>#N/A</v>
      </c>
      <c r="I115" s="60"/>
      <c r="J115" s="53">
        <v>42026</v>
      </c>
      <c r="K115" s="59">
        <v>608.48860000000002</v>
      </c>
      <c r="L115" s="57">
        <v>522.17150000000004</v>
      </c>
      <c r="M115" s="57">
        <v>581.32600000000002</v>
      </c>
      <c r="N115" s="57">
        <v>636.3569</v>
      </c>
      <c r="O115" s="57">
        <v>851.32100000000003</v>
      </c>
      <c r="P115" s="57">
        <v>639.57140000000004</v>
      </c>
    </row>
    <row r="116" spans="1:16">
      <c r="A116" s="58">
        <v>44401</v>
      </c>
      <c r="B116" s="59">
        <v>616.83439999999996</v>
      </c>
      <c r="C116" s="59">
        <v>777.77260000000001</v>
      </c>
      <c r="D116" s="59">
        <v>656.36609999999996</v>
      </c>
      <c r="E116" s="59">
        <v>633.23019999999997</v>
      </c>
      <c r="F116" s="59">
        <v>879.54489999999998</v>
      </c>
      <c r="G116" s="59">
        <v>936.26800000000003</v>
      </c>
      <c r="H116" s="59" t="e">
        <v>#N/A</v>
      </c>
      <c r="I116" s="60"/>
      <c r="J116" s="53">
        <v>42027</v>
      </c>
      <c r="K116" s="59">
        <v>602.70870000000002</v>
      </c>
      <c r="L116" s="57">
        <v>512.62869999999998</v>
      </c>
      <c r="M116" s="57">
        <v>575.56169999999997</v>
      </c>
      <c r="N116" s="57">
        <v>622.79</v>
      </c>
      <c r="O116" s="57">
        <v>843.04700000000003</v>
      </c>
      <c r="P116" s="57">
        <v>633.44820000000004</v>
      </c>
    </row>
    <row r="117" spans="1:16">
      <c r="A117" s="58">
        <v>44402</v>
      </c>
      <c r="B117" s="59">
        <v>621.66510000000005</v>
      </c>
      <c r="C117" s="59">
        <v>782.15419999999995</v>
      </c>
      <c r="D117" s="59">
        <v>660.34969999999998</v>
      </c>
      <c r="E117" s="59">
        <v>636.63940000000002</v>
      </c>
      <c r="F117" s="59">
        <v>882.58989999999994</v>
      </c>
      <c r="G117" s="59">
        <v>936.81079999999997</v>
      </c>
      <c r="H117" s="59" t="e">
        <v>#N/A</v>
      </c>
      <c r="I117" s="60"/>
      <c r="J117" s="53">
        <v>42028</v>
      </c>
      <c r="K117" s="59">
        <v>598.05050000000006</v>
      </c>
      <c r="L117" s="57">
        <v>503.33280000000002</v>
      </c>
      <c r="M117" s="57">
        <v>570.58029999999997</v>
      </c>
      <c r="N117" s="57">
        <v>618.29070000000002</v>
      </c>
      <c r="O117" s="57">
        <v>834.73260000000005</v>
      </c>
      <c r="P117" s="57">
        <v>626.82129999999995</v>
      </c>
    </row>
    <row r="118" spans="1:16">
      <c r="A118" s="58">
        <v>44403</v>
      </c>
      <c r="B118" s="59">
        <v>626.49559999999997</v>
      </c>
      <c r="C118" s="59">
        <v>785.99480000000005</v>
      </c>
      <c r="D118" s="59">
        <v>665.26350000000002</v>
      </c>
      <c r="E118" s="59">
        <v>640.09339999999997</v>
      </c>
      <c r="F118" s="59">
        <v>885.38840000000005</v>
      </c>
      <c r="G118" s="59">
        <v>940.21310000000005</v>
      </c>
      <c r="H118" s="59" t="e">
        <v>#N/A</v>
      </c>
      <c r="I118" s="60"/>
      <c r="J118" s="53">
        <v>42029</v>
      </c>
      <c r="K118" s="59">
        <v>593.2373</v>
      </c>
      <c r="L118" s="57">
        <v>494.0222</v>
      </c>
      <c r="M118" s="57">
        <v>564.41909999999996</v>
      </c>
      <c r="N118" s="57">
        <v>610.42110000000002</v>
      </c>
      <c r="O118" s="57">
        <v>827.87469999999996</v>
      </c>
      <c r="P118" s="57">
        <v>617.94970000000001</v>
      </c>
    </row>
    <row r="119" spans="1:16">
      <c r="A119" s="58">
        <v>44404</v>
      </c>
      <c r="B119" s="59">
        <v>630.96950000000004</v>
      </c>
      <c r="C119" s="59">
        <v>790.07849999999996</v>
      </c>
      <c r="D119" s="59">
        <v>669.72810000000004</v>
      </c>
      <c r="E119" s="59">
        <v>643.73519999999996</v>
      </c>
      <c r="F119" s="59">
        <v>889.27930000000003</v>
      </c>
      <c r="G119" s="59">
        <v>942.55960000000005</v>
      </c>
      <c r="H119" s="59" t="e">
        <v>#N/A</v>
      </c>
      <c r="I119" s="60"/>
      <c r="J119" s="53">
        <v>42030</v>
      </c>
      <c r="K119" s="59">
        <v>588.94100000000003</v>
      </c>
      <c r="L119" s="57">
        <v>484.74430000000001</v>
      </c>
      <c r="M119" s="57">
        <v>558.1431</v>
      </c>
      <c r="N119" s="57">
        <v>605.41240000000005</v>
      </c>
      <c r="O119" s="57">
        <v>821.98410000000001</v>
      </c>
      <c r="P119" s="57">
        <v>609.23530000000005</v>
      </c>
    </row>
    <row r="120" spans="1:16">
      <c r="A120" s="58">
        <v>44405</v>
      </c>
      <c r="B120" s="59">
        <v>635.17579999999998</v>
      </c>
      <c r="C120" s="59">
        <v>793.97910000000002</v>
      </c>
      <c r="D120" s="59">
        <v>674.70590000000004</v>
      </c>
      <c r="E120" s="59">
        <v>648.52380000000005</v>
      </c>
      <c r="F120" s="59">
        <v>893.6037</v>
      </c>
      <c r="G120" s="59">
        <v>945.7663</v>
      </c>
      <c r="H120" s="59" t="e">
        <v>#N/A</v>
      </c>
      <c r="I120" s="60"/>
      <c r="J120" s="53">
        <v>42031</v>
      </c>
      <c r="K120" s="59">
        <v>584.67679999999996</v>
      </c>
      <c r="L120" s="57">
        <v>476.27420000000001</v>
      </c>
      <c r="M120" s="57">
        <v>553.79280000000006</v>
      </c>
      <c r="N120" s="57">
        <v>601.00810000000001</v>
      </c>
      <c r="O120" s="57">
        <v>815.09090000000003</v>
      </c>
      <c r="P120" s="57">
        <v>600.67449999999997</v>
      </c>
    </row>
    <row r="121" spans="1:16">
      <c r="A121" s="58">
        <v>44406</v>
      </c>
      <c r="B121" s="59">
        <v>639.24390000000005</v>
      </c>
      <c r="C121" s="59">
        <v>798.30730000000005</v>
      </c>
      <c r="D121" s="59">
        <v>680.18769999999995</v>
      </c>
      <c r="E121" s="59">
        <v>653.51909999999998</v>
      </c>
      <c r="F121" s="59">
        <v>896.94439999999997</v>
      </c>
      <c r="G121" s="59">
        <v>947.80449999999996</v>
      </c>
      <c r="H121" s="59" t="e">
        <v>#N/A</v>
      </c>
      <c r="I121" s="60"/>
      <c r="J121" s="53">
        <v>42032</v>
      </c>
      <c r="K121" s="59">
        <v>580.49609999999996</v>
      </c>
      <c r="L121" s="57">
        <v>470.23129999999998</v>
      </c>
      <c r="M121" s="57">
        <v>550.5883</v>
      </c>
      <c r="N121" s="57">
        <v>594.08550000000002</v>
      </c>
      <c r="O121" s="57">
        <v>806.56759999999997</v>
      </c>
      <c r="P121" s="57">
        <v>593.66300000000001</v>
      </c>
    </row>
    <row r="122" spans="1:16">
      <c r="A122" s="58">
        <v>44407</v>
      </c>
      <c r="B122" s="59">
        <v>643.0634</v>
      </c>
      <c r="C122" s="59">
        <v>803.22529999999995</v>
      </c>
      <c r="D122" s="59">
        <v>684.04089999999997</v>
      </c>
      <c r="E122" s="59">
        <v>657.92679999999996</v>
      </c>
      <c r="F122" s="59">
        <v>900.51300000000003</v>
      </c>
      <c r="G122" s="59">
        <v>949.59469999999999</v>
      </c>
      <c r="H122" s="59" t="e">
        <v>#N/A</v>
      </c>
      <c r="I122" s="60"/>
      <c r="J122" s="53">
        <v>42033</v>
      </c>
      <c r="K122" s="59">
        <v>576.66650000000004</v>
      </c>
      <c r="L122" s="57">
        <v>464.4074</v>
      </c>
      <c r="M122" s="57">
        <v>545.67859999999996</v>
      </c>
      <c r="N122" s="57">
        <v>586.71320000000003</v>
      </c>
      <c r="O122" s="57">
        <v>799.4402</v>
      </c>
      <c r="P122" s="57">
        <v>587.92150000000004</v>
      </c>
    </row>
    <row r="123" spans="1:16">
      <c r="A123" s="58">
        <v>44408</v>
      </c>
      <c r="B123" s="59">
        <v>647.25250000000005</v>
      </c>
      <c r="C123" s="59">
        <v>808.6875</v>
      </c>
      <c r="D123" s="59">
        <v>689.61310000000003</v>
      </c>
      <c r="E123" s="59">
        <v>662.53300000000002</v>
      </c>
      <c r="F123" s="59">
        <v>904.37670000000003</v>
      </c>
      <c r="G123" s="59">
        <v>947.85090000000002</v>
      </c>
      <c r="H123" s="59" t="e">
        <v>#N/A</v>
      </c>
      <c r="I123" s="60"/>
      <c r="J123" s="53">
        <v>42034</v>
      </c>
      <c r="K123" s="59">
        <v>573.53440000000001</v>
      </c>
      <c r="L123" s="57">
        <v>457.74209999999999</v>
      </c>
      <c r="M123" s="57">
        <v>539.97940000000006</v>
      </c>
      <c r="N123" s="57">
        <v>578.8972</v>
      </c>
      <c r="O123" s="57">
        <v>794.02319999999997</v>
      </c>
      <c r="P123" s="57">
        <v>582.56690000000003</v>
      </c>
    </row>
    <row r="124" spans="1:16">
      <c r="A124" s="58">
        <v>44409</v>
      </c>
      <c r="B124" s="59">
        <v>651.95619999999997</v>
      </c>
      <c r="C124" s="59">
        <v>812.92470000000003</v>
      </c>
      <c r="D124" s="59">
        <v>692.76779999999997</v>
      </c>
      <c r="E124" s="59">
        <v>666.78989999999999</v>
      </c>
      <c r="F124" s="59">
        <v>906.53620000000001</v>
      </c>
      <c r="G124" s="59">
        <v>954.0421</v>
      </c>
      <c r="H124" s="59" t="e">
        <v>#N/A</v>
      </c>
      <c r="I124" s="60"/>
      <c r="J124" s="53">
        <v>42035</v>
      </c>
      <c r="K124" s="59">
        <v>570.8614</v>
      </c>
      <c r="L124" s="57">
        <v>450.7604</v>
      </c>
      <c r="M124" s="57">
        <v>534.11929999999995</v>
      </c>
      <c r="N124" s="57">
        <v>571.18489999999997</v>
      </c>
      <c r="O124" s="57">
        <v>789.06719999999996</v>
      </c>
      <c r="P124" s="57">
        <v>576.05359999999996</v>
      </c>
    </row>
    <row r="125" spans="1:16">
      <c r="A125" s="58">
        <v>44410</v>
      </c>
      <c r="B125" s="59">
        <v>656.99940000000004</v>
      </c>
      <c r="C125" s="59">
        <v>816.89710000000002</v>
      </c>
      <c r="D125" s="59">
        <v>696.47749999999996</v>
      </c>
      <c r="E125" s="59">
        <v>670.78899999999999</v>
      </c>
      <c r="F125" s="59">
        <v>909.82240000000002</v>
      </c>
      <c r="G125" s="59">
        <v>957.26220000000001</v>
      </c>
      <c r="H125" s="59" t="e">
        <v>#N/A</v>
      </c>
      <c r="I125" s="60"/>
      <c r="J125" s="53">
        <v>42036</v>
      </c>
      <c r="K125" s="59">
        <v>567.68060000000003</v>
      </c>
      <c r="L125" s="57">
        <v>445.69929999999999</v>
      </c>
      <c r="M125" s="57">
        <v>528.01919999999996</v>
      </c>
      <c r="N125" s="57">
        <v>564.51229999999998</v>
      </c>
      <c r="O125" s="57">
        <v>787.03830000000005</v>
      </c>
      <c r="P125" s="57">
        <v>568.43100000000004</v>
      </c>
    </row>
    <row r="126" spans="1:16">
      <c r="A126" s="58">
        <v>44411</v>
      </c>
      <c r="B126" s="59">
        <v>661.68870000000004</v>
      </c>
      <c r="C126" s="59">
        <v>821.29039999999998</v>
      </c>
      <c r="D126" s="59">
        <v>700.83349999999996</v>
      </c>
      <c r="E126" s="59">
        <v>674.93430000000001</v>
      </c>
      <c r="F126" s="59">
        <v>913.67909999999995</v>
      </c>
      <c r="G126" s="59">
        <v>959.40440000000001</v>
      </c>
      <c r="H126" s="59" t="e">
        <v>#N/A</v>
      </c>
      <c r="I126" s="60"/>
      <c r="J126" s="53">
        <v>42037</v>
      </c>
      <c r="K126" s="59">
        <v>564.16920000000005</v>
      </c>
      <c r="L126" s="57">
        <v>440.79289999999997</v>
      </c>
      <c r="M126" s="57">
        <v>521.52909999999997</v>
      </c>
      <c r="N126" s="57">
        <v>559.12109999999996</v>
      </c>
      <c r="O126" s="57">
        <v>784.83799999999997</v>
      </c>
      <c r="P126" s="57">
        <v>561.77160000000003</v>
      </c>
    </row>
    <row r="127" spans="1:16">
      <c r="A127" s="58">
        <v>44412</v>
      </c>
      <c r="B127" s="59">
        <v>665.85810000000004</v>
      </c>
      <c r="C127" s="59">
        <v>825.38760000000002</v>
      </c>
      <c r="D127" s="59">
        <v>705.59849999999994</v>
      </c>
      <c r="E127" s="59">
        <v>680.06679999999994</v>
      </c>
      <c r="F127" s="59">
        <v>917.7328</v>
      </c>
      <c r="G127" s="59">
        <v>961.36509999999998</v>
      </c>
      <c r="H127" s="59" t="e">
        <v>#N/A</v>
      </c>
      <c r="I127" s="60"/>
      <c r="J127" s="53">
        <v>42038</v>
      </c>
      <c r="K127" s="59">
        <v>559.73030000000006</v>
      </c>
      <c r="L127" s="57">
        <v>436.62349999999998</v>
      </c>
      <c r="M127" s="57">
        <v>515.84360000000004</v>
      </c>
      <c r="N127" s="57">
        <v>554.1961</v>
      </c>
      <c r="O127" s="57">
        <v>780.76689999999996</v>
      </c>
      <c r="P127" s="57">
        <v>553.28229999999996</v>
      </c>
    </row>
    <row r="128" spans="1:16">
      <c r="A128" s="58">
        <v>44413</v>
      </c>
      <c r="B128" s="59">
        <v>669.98360000000002</v>
      </c>
      <c r="C128" s="59">
        <v>829.6481</v>
      </c>
      <c r="D128" s="59">
        <v>710.99249999999995</v>
      </c>
      <c r="E128" s="59">
        <v>685.29349999999999</v>
      </c>
      <c r="F128" s="59">
        <v>921.13220000000001</v>
      </c>
      <c r="G128" s="59">
        <v>963.16750000000002</v>
      </c>
      <c r="H128" s="59" t="e">
        <v>#N/A</v>
      </c>
      <c r="I128" s="60"/>
      <c r="J128" s="53">
        <v>42039</v>
      </c>
      <c r="K128" s="59">
        <v>555.23699999999997</v>
      </c>
      <c r="L128" s="57">
        <v>433.43209999999999</v>
      </c>
      <c r="M128" s="57">
        <v>509.72469999999998</v>
      </c>
      <c r="N128" s="57">
        <v>547.4144</v>
      </c>
      <c r="O128" s="57">
        <v>775.69579999999996</v>
      </c>
      <c r="P128" s="57">
        <v>547.54290000000003</v>
      </c>
    </row>
    <row r="129" spans="1:16">
      <c r="A129" s="58">
        <v>44414</v>
      </c>
      <c r="B129" s="59">
        <v>674.22699999999998</v>
      </c>
      <c r="C129" s="59">
        <v>834.39480000000003</v>
      </c>
      <c r="D129" s="59">
        <v>716.53129999999999</v>
      </c>
      <c r="E129" s="59">
        <v>689.25360000000001</v>
      </c>
      <c r="F129" s="59">
        <v>924.43200000000002</v>
      </c>
      <c r="G129" s="59">
        <v>965.24570000000006</v>
      </c>
      <c r="H129" s="59" t="e">
        <v>#N/A</v>
      </c>
      <c r="I129" s="60"/>
      <c r="J129" s="53">
        <v>42040</v>
      </c>
      <c r="K129" s="59">
        <v>551.34799999999996</v>
      </c>
      <c r="L129" s="57">
        <v>429.98739999999998</v>
      </c>
      <c r="M129" s="57">
        <v>500.79809999999998</v>
      </c>
      <c r="N129" s="57">
        <v>540.95349999999996</v>
      </c>
      <c r="O129" s="57">
        <v>769.81640000000004</v>
      </c>
      <c r="P129" s="57">
        <v>542.14589999999998</v>
      </c>
    </row>
    <row r="130" spans="1:16">
      <c r="A130" s="58">
        <v>44415</v>
      </c>
      <c r="B130" s="59">
        <v>677.95929999999998</v>
      </c>
      <c r="C130" s="59">
        <v>839.92550000000006</v>
      </c>
      <c r="D130" s="59">
        <v>721.34159999999997</v>
      </c>
      <c r="E130" s="59">
        <v>693.78499999999997</v>
      </c>
      <c r="F130" s="59">
        <v>928.02880000000005</v>
      </c>
      <c r="G130" s="59">
        <v>967.7192</v>
      </c>
      <c r="H130" s="59" t="e">
        <v>#N/A</v>
      </c>
      <c r="I130" s="60"/>
      <c r="J130" s="53">
        <v>42041</v>
      </c>
      <c r="K130" s="59">
        <v>548.6825</v>
      </c>
      <c r="L130" s="57">
        <v>424.20179999999999</v>
      </c>
      <c r="M130" s="57">
        <v>491.23410000000001</v>
      </c>
      <c r="N130" s="57">
        <v>531.02380000000005</v>
      </c>
      <c r="O130" s="57">
        <v>762.45669999999996</v>
      </c>
      <c r="P130" s="57">
        <v>537.7568</v>
      </c>
    </row>
    <row r="131" spans="1:16">
      <c r="A131" s="58">
        <v>44416</v>
      </c>
      <c r="B131" s="59">
        <v>682.55790000000002</v>
      </c>
      <c r="C131" s="59">
        <v>844.41020000000003</v>
      </c>
      <c r="D131" s="59">
        <v>725.3424</v>
      </c>
      <c r="E131" s="59">
        <v>697.96619999999996</v>
      </c>
      <c r="F131" s="59">
        <v>931.423</v>
      </c>
      <c r="G131" s="59">
        <v>971.03819999999996</v>
      </c>
      <c r="H131" s="59" t="e">
        <v>#N/A</v>
      </c>
      <c r="I131" s="60"/>
      <c r="J131" s="53">
        <v>42042</v>
      </c>
      <c r="K131" s="59">
        <v>546.1902</v>
      </c>
      <c r="L131" s="57">
        <v>418.00279999999998</v>
      </c>
      <c r="M131" s="57">
        <v>481.5324</v>
      </c>
      <c r="N131" s="57">
        <v>530.2165</v>
      </c>
      <c r="O131" s="57">
        <v>756.78229999999996</v>
      </c>
      <c r="P131" s="57">
        <v>531.86040000000003</v>
      </c>
    </row>
    <row r="132" spans="1:16">
      <c r="A132" s="58">
        <v>44417</v>
      </c>
      <c r="B132" s="59">
        <v>687.13490000000002</v>
      </c>
      <c r="C132" s="59">
        <v>847.71090000000004</v>
      </c>
      <c r="D132" s="59">
        <v>729.40419999999995</v>
      </c>
      <c r="E132" s="59">
        <v>702.36360000000002</v>
      </c>
      <c r="F132" s="59">
        <v>935.60760000000005</v>
      </c>
      <c r="G132" s="59">
        <v>974.66669999999999</v>
      </c>
      <c r="H132" s="59" t="e">
        <v>#N/A</v>
      </c>
      <c r="I132" s="60"/>
      <c r="J132" s="53">
        <v>42043</v>
      </c>
      <c r="K132" s="59">
        <v>542.74400000000003</v>
      </c>
      <c r="L132" s="57">
        <v>411.05309999999997</v>
      </c>
      <c r="M132" s="57">
        <v>472.18239999999997</v>
      </c>
      <c r="N132" s="57">
        <v>525.73990000000003</v>
      </c>
      <c r="O132" s="57">
        <v>752.30420000000004</v>
      </c>
      <c r="P132" s="57">
        <v>522.39440000000002</v>
      </c>
    </row>
    <row r="133" spans="1:16">
      <c r="A133" s="58">
        <v>44418</v>
      </c>
      <c r="B133" s="59">
        <v>691.50760000000002</v>
      </c>
      <c r="C133" s="59">
        <v>850.97559999999999</v>
      </c>
      <c r="D133" s="59">
        <v>733.67639999999994</v>
      </c>
      <c r="E133" s="59">
        <v>707.28009999999995</v>
      </c>
      <c r="F133" s="59">
        <v>939.70060000000001</v>
      </c>
      <c r="G133" s="59">
        <v>976.70180000000005</v>
      </c>
      <c r="H133" s="59" t="e">
        <v>#N/A</v>
      </c>
      <c r="I133" s="60"/>
      <c r="J133" s="53">
        <v>42044</v>
      </c>
      <c r="K133" s="59">
        <v>539.05700000000002</v>
      </c>
      <c r="L133" s="57">
        <v>403.03550000000001</v>
      </c>
      <c r="M133" s="57">
        <v>463.60329999999999</v>
      </c>
      <c r="N133" s="57">
        <v>522.68849999999998</v>
      </c>
      <c r="O133" s="57">
        <v>749.07979999999998</v>
      </c>
      <c r="P133" s="57">
        <v>512.34780000000001</v>
      </c>
    </row>
    <row r="134" spans="1:16">
      <c r="A134" s="58">
        <v>44419</v>
      </c>
      <c r="B134" s="59">
        <v>694.95119999999997</v>
      </c>
      <c r="C134" s="59">
        <v>854.36869999999999</v>
      </c>
      <c r="D134" s="59">
        <v>738.59090000000003</v>
      </c>
      <c r="E134" s="59">
        <v>712.73689999999999</v>
      </c>
      <c r="F134" s="59">
        <v>943.97659999999996</v>
      </c>
      <c r="G134" s="59">
        <v>978.6508</v>
      </c>
      <c r="H134" s="59" t="e">
        <v>#N/A</v>
      </c>
      <c r="I134" s="60"/>
      <c r="J134" s="53">
        <v>42045</v>
      </c>
      <c r="K134" s="59">
        <v>534.94190000000003</v>
      </c>
      <c r="L134" s="57">
        <v>394.94380000000001</v>
      </c>
      <c r="M134" s="57">
        <v>457.70769999999999</v>
      </c>
      <c r="N134" s="57">
        <v>519.78440000000001</v>
      </c>
      <c r="O134" s="57">
        <v>745.23829999999998</v>
      </c>
      <c r="P134" s="57">
        <v>502.39170000000001</v>
      </c>
    </row>
    <row r="135" spans="1:16">
      <c r="A135" s="58">
        <v>44420</v>
      </c>
      <c r="B135" s="59">
        <v>698.64469999999994</v>
      </c>
      <c r="C135" s="59">
        <v>858.28599999999994</v>
      </c>
      <c r="D135" s="59">
        <v>744.43579999999997</v>
      </c>
      <c r="E135" s="59">
        <v>718.06330000000003</v>
      </c>
      <c r="F135" s="59">
        <v>947.27610000000004</v>
      </c>
      <c r="G135" s="59">
        <v>980.78099999999995</v>
      </c>
      <c r="H135" s="59" t="e">
        <v>#N/A</v>
      </c>
      <c r="I135" s="60"/>
      <c r="J135" s="53">
        <v>42046</v>
      </c>
      <c r="K135" s="59">
        <v>530.51620000000003</v>
      </c>
      <c r="L135" s="57">
        <v>388.92309999999998</v>
      </c>
      <c r="M135" s="57">
        <v>452.46019999999999</v>
      </c>
      <c r="N135" s="57">
        <v>514.07529999999997</v>
      </c>
      <c r="O135" s="57">
        <v>740.0367</v>
      </c>
      <c r="P135" s="57">
        <v>491.96449999999999</v>
      </c>
    </row>
    <row r="136" spans="1:16">
      <c r="A136" s="58">
        <v>44421</v>
      </c>
      <c r="B136" s="59">
        <v>702.20510000000002</v>
      </c>
      <c r="C136" s="59">
        <v>862.75049999999999</v>
      </c>
      <c r="D136" s="59">
        <v>748.66129999999998</v>
      </c>
      <c r="E136" s="59">
        <v>722.40840000000003</v>
      </c>
      <c r="F136" s="59">
        <v>949.93269999999995</v>
      </c>
      <c r="G136" s="59">
        <v>982.86410000000001</v>
      </c>
      <c r="H136" s="59" t="e">
        <v>#N/A</v>
      </c>
      <c r="I136" s="60"/>
      <c r="J136" s="53">
        <v>42047</v>
      </c>
      <c r="K136" s="59">
        <v>526.3546</v>
      </c>
      <c r="L136" s="57">
        <v>384.56729999999999</v>
      </c>
      <c r="M136" s="57">
        <v>444.65980000000002</v>
      </c>
      <c r="N136" s="57">
        <v>509.08440000000002</v>
      </c>
      <c r="O136" s="57">
        <v>734.54539999999997</v>
      </c>
      <c r="P136" s="57">
        <v>481.8218</v>
      </c>
    </row>
    <row r="137" spans="1:16">
      <c r="A137" s="58">
        <v>44422</v>
      </c>
      <c r="B137" s="59">
        <v>706.04960000000005</v>
      </c>
      <c r="C137" s="59">
        <v>867.05010000000004</v>
      </c>
      <c r="D137" s="59">
        <v>755.6703</v>
      </c>
      <c r="E137" s="59">
        <v>726.96270000000004</v>
      </c>
      <c r="F137" s="59">
        <v>953.55759999999998</v>
      </c>
      <c r="G137" s="59">
        <v>985.40070000000003</v>
      </c>
      <c r="H137" s="59" t="e">
        <v>#N/A</v>
      </c>
      <c r="I137" s="60"/>
      <c r="J137" s="53">
        <v>42048</v>
      </c>
      <c r="K137" s="59">
        <v>523.26499999999999</v>
      </c>
      <c r="L137" s="57">
        <v>379.05790000000002</v>
      </c>
      <c r="M137" s="57">
        <v>436.59870000000001</v>
      </c>
      <c r="N137" s="57">
        <v>503.9556</v>
      </c>
      <c r="O137" s="57">
        <v>728.7396</v>
      </c>
      <c r="P137" s="57">
        <v>471.92009999999999</v>
      </c>
    </row>
    <row r="138" spans="1:16">
      <c r="A138" s="58">
        <v>44423</v>
      </c>
      <c r="B138" s="59">
        <v>710.20809999999994</v>
      </c>
      <c r="C138" s="59">
        <v>870.81020000000001</v>
      </c>
      <c r="D138" s="59">
        <v>760.54759999999999</v>
      </c>
      <c r="E138" s="59">
        <v>732.09209999999996</v>
      </c>
      <c r="F138" s="59">
        <v>957.37339999999995</v>
      </c>
      <c r="G138" s="59">
        <v>988.47739999999999</v>
      </c>
      <c r="H138" s="59" t="e">
        <v>#N/A</v>
      </c>
      <c r="I138" s="60"/>
      <c r="J138" s="53">
        <v>42049</v>
      </c>
      <c r="K138" s="59">
        <v>520.37559999999996</v>
      </c>
      <c r="L138" s="57">
        <v>372.87009999999998</v>
      </c>
      <c r="M138" s="57">
        <v>429.52089999999998</v>
      </c>
      <c r="N138" s="57">
        <v>499.6429</v>
      </c>
      <c r="O138" s="57">
        <v>723.9085</v>
      </c>
      <c r="P138" s="57">
        <v>463.06130000000002</v>
      </c>
    </row>
    <row r="139" spans="1:16">
      <c r="A139" s="58">
        <v>44424</v>
      </c>
      <c r="B139" s="59">
        <v>714.35400000000004</v>
      </c>
      <c r="C139" s="59">
        <v>873.97310000000004</v>
      </c>
      <c r="D139" s="59">
        <v>766.14980000000003</v>
      </c>
      <c r="E139" s="59">
        <v>736.8211</v>
      </c>
      <c r="F139" s="59">
        <v>960.77549999999997</v>
      </c>
      <c r="G139" s="59">
        <v>991.74760000000003</v>
      </c>
      <c r="H139" s="59" t="e">
        <v>#N/A</v>
      </c>
      <c r="I139" s="60"/>
      <c r="J139" s="53">
        <v>42050</v>
      </c>
      <c r="K139" s="59">
        <v>515.67399999999998</v>
      </c>
      <c r="L139" s="57">
        <v>368.0059</v>
      </c>
      <c r="M139" s="57">
        <v>422.52769999999998</v>
      </c>
      <c r="N139" s="57">
        <v>496.12650000000002</v>
      </c>
      <c r="O139" s="57">
        <v>721.64970000000005</v>
      </c>
      <c r="P139" s="57">
        <v>454.16239999999999</v>
      </c>
    </row>
    <row r="140" spans="1:16">
      <c r="A140" s="58">
        <v>44425</v>
      </c>
      <c r="B140" s="59">
        <v>717.76930000000004</v>
      </c>
      <c r="C140" s="59">
        <v>877.0797</v>
      </c>
      <c r="D140" s="59">
        <v>771.327</v>
      </c>
      <c r="E140" s="59">
        <v>741.82870000000003</v>
      </c>
      <c r="F140" s="59">
        <v>964.6925</v>
      </c>
      <c r="G140" s="59">
        <v>994.1567</v>
      </c>
      <c r="H140" s="59" t="e">
        <v>#N/A</v>
      </c>
      <c r="I140" s="60"/>
      <c r="J140" s="53">
        <v>42051</v>
      </c>
      <c r="K140" s="59">
        <v>510.31079999999997</v>
      </c>
      <c r="L140" s="57">
        <v>363.1927</v>
      </c>
      <c r="M140" s="57">
        <v>416.0557</v>
      </c>
      <c r="N140" s="57">
        <v>494.31150000000002</v>
      </c>
      <c r="O140" s="57">
        <v>719.93899999999996</v>
      </c>
      <c r="P140" s="57">
        <v>447.06760000000003</v>
      </c>
    </row>
    <row r="141" spans="1:16">
      <c r="A141" s="58">
        <v>44426</v>
      </c>
      <c r="B141" s="59">
        <v>720.94799999999998</v>
      </c>
      <c r="C141" s="59">
        <v>880.35469999999998</v>
      </c>
      <c r="D141" s="59">
        <v>776.53210000000001</v>
      </c>
      <c r="E141" s="59">
        <v>747.32579999999996</v>
      </c>
      <c r="F141" s="59">
        <v>969.11479999999995</v>
      </c>
      <c r="G141" s="59">
        <v>996.19849999999997</v>
      </c>
      <c r="H141" s="59" t="e">
        <v>#N/A</v>
      </c>
      <c r="I141" s="60"/>
      <c r="J141" s="53">
        <v>42052</v>
      </c>
      <c r="K141" s="59">
        <v>504.68790000000001</v>
      </c>
      <c r="L141" s="57">
        <v>358.78179999999998</v>
      </c>
      <c r="M141" s="57">
        <v>410.88139999999999</v>
      </c>
      <c r="N141" s="57">
        <v>488.9085</v>
      </c>
      <c r="O141" s="57">
        <v>716.40819999999997</v>
      </c>
      <c r="P141" s="57">
        <v>441.67660000000001</v>
      </c>
    </row>
    <row r="142" spans="1:16">
      <c r="A142" s="58">
        <v>44427</v>
      </c>
      <c r="B142" s="59">
        <v>724.27290000000005</v>
      </c>
      <c r="C142" s="59">
        <v>884.5634</v>
      </c>
      <c r="D142" s="59">
        <v>781.88459999999998</v>
      </c>
      <c r="E142" s="59">
        <v>752.74360000000001</v>
      </c>
      <c r="F142" s="59">
        <v>974.16809999999998</v>
      </c>
      <c r="G142" s="59">
        <v>998.24390000000005</v>
      </c>
      <c r="H142" s="59" t="e">
        <v>#N/A</v>
      </c>
      <c r="I142" s="60"/>
      <c r="J142" s="53">
        <v>42053</v>
      </c>
      <c r="K142" s="59">
        <v>499.27260000000001</v>
      </c>
      <c r="L142" s="57">
        <v>355.93060000000003</v>
      </c>
      <c r="M142" s="57">
        <v>405.42259999999999</v>
      </c>
      <c r="N142" s="57">
        <v>490.10989999999998</v>
      </c>
      <c r="O142" s="57">
        <v>712.1395</v>
      </c>
      <c r="P142" s="57">
        <v>436.61470000000003</v>
      </c>
    </row>
    <row r="143" spans="1:16">
      <c r="A143" s="58">
        <v>44428</v>
      </c>
      <c r="B143" s="59">
        <v>728.36120000000005</v>
      </c>
      <c r="C143" s="59">
        <v>889.10770000000002</v>
      </c>
      <c r="D143" s="59">
        <v>787.03039999999999</v>
      </c>
      <c r="E143" s="59">
        <v>756.67870000000005</v>
      </c>
      <c r="F143" s="59">
        <v>977.39819999999997</v>
      </c>
      <c r="G143" s="59">
        <v>1000.2682</v>
      </c>
      <c r="H143" s="59" t="e">
        <v>#N/A</v>
      </c>
      <c r="I143" s="60"/>
      <c r="J143" s="53">
        <v>42054</v>
      </c>
      <c r="K143" s="59">
        <v>494.71570000000003</v>
      </c>
      <c r="L143" s="57">
        <v>353.00760000000002</v>
      </c>
      <c r="M143" s="57">
        <v>397.91520000000003</v>
      </c>
      <c r="N143" s="57">
        <v>487.20530000000002</v>
      </c>
      <c r="O143" s="57">
        <v>707.40300000000002</v>
      </c>
      <c r="P143" s="57">
        <v>431.75150000000002</v>
      </c>
    </row>
    <row r="144" spans="1:16">
      <c r="A144" s="58">
        <v>44429</v>
      </c>
      <c r="B144" s="59">
        <v>732.79759999999999</v>
      </c>
      <c r="C144" s="59">
        <v>893.24090000000001</v>
      </c>
      <c r="D144" s="59">
        <v>791.07029999999997</v>
      </c>
      <c r="E144" s="59">
        <v>760.63480000000004</v>
      </c>
      <c r="F144" s="59">
        <v>980.35320000000002</v>
      </c>
      <c r="G144" s="59">
        <v>1002.939</v>
      </c>
      <c r="H144" s="59" t="e">
        <v>#N/A</v>
      </c>
      <c r="I144" s="60"/>
      <c r="J144" s="53">
        <v>42055</v>
      </c>
      <c r="K144" s="59">
        <v>491.93720000000002</v>
      </c>
      <c r="L144" s="57">
        <v>348.28739999999999</v>
      </c>
      <c r="M144" s="57">
        <v>390.51049999999998</v>
      </c>
      <c r="N144" s="57">
        <v>484.01990000000001</v>
      </c>
      <c r="O144" s="57">
        <v>703.47329999999999</v>
      </c>
      <c r="P144" s="57">
        <v>429.12580000000003</v>
      </c>
    </row>
    <row r="145" spans="1:16">
      <c r="A145" s="58">
        <v>44430</v>
      </c>
      <c r="B145" s="59">
        <v>737.32780000000002</v>
      </c>
      <c r="C145" s="59">
        <v>896.30340000000001</v>
      </c>
      <c r="D145" s="59">
        <v>794.89120000000003</v>
      </c>
      <c r="E145" s="59">
        <v>764.46820000000002</v>
      </c>
      <c r="F145" s="59">
        <v>984.11850000000004</v>
      </c>
      <c r="G145" s="59">
        <v>1006.2936</v>
      </c>
      <c r="H145" s="59" t="e">
        <v>#N/A</v>
      </c>
      <c r="I145" s="60"/>
      <c r="J145" s="53">
        <v>42056</v>
      </c>
      <c r="K145" s="59">
        <v>490.1259</v>
      </c>
      <c r="L145" s="57">
        <v>345.18790000000001</v>
      </c>
      <c r="M145" s="57">
        <v>382.51639999999998</v>
      </c>
      <c r="N145" s="57">
        <v>469.38549999999998</v>
      </c>
      <c r="O145" s="57">
        <v>699.39880000000005</v>
      </c>
      <c r="P145" s="57">
        <v>427.16669999999999</v>
      </c>
    </row>
    <row r="146" spans="1:16">
      <c r="A146" s="58">
        <v>44431</v>
      </c>
      <c r="B146" s="59">
        <v>741.7894</v>
      </c>
      <c r="C146" s="59">
        <v>899.06259999999997</v>
      </c>
      <c r="D146" s="59">
        <v>799.64239999999995</v>
      </c>
      <c r="E146" s="59">
        <v>768.21969999999999</v>
      </c>
      <c r="F146" s="59">
        <v>985.91539999999998</v>
      </c>
      <c r="G146" s="59">
        <v>1009.5804000000001</v>
      </c>
      <c r="H146" s="59" t="e">
        <v>#N/A</v>
      </c>
      <c r="I146" s="60"/>
      <c r="J146" s="53">
        <v>42057</v>
      </c>
      <c r="K146" s="59">
        <v>487.46539999999999</v>
      </c>
      <c r="L146" s="57">
        <v>342.18650000000002</v>
      </c>
      <c r="M146" s="57">
        <v>374.13929999999999</v>
      </c>
      <c r="N146" s="57">
        <v>470.76159999999999</v>
      </c>
      <c r="O146" s="57">
        <v>696.93979999999999</v>
      </c>
      <c r="P146" s="57">
        <v>422.76870000000002</v>
      </c>
    </row>
    <row r="147" spans="1:16">
      <c r="A147" s="58">
        <v>44432</v>
      </c>
      <c r="B147" s="59">
        <v>745.28070000000002</v>
      </c>
      <c r="C147" s="59">
        <v>901.71579999999994</v>
      </c>
      <c r="D147" s="59">
        <v>803.83299999999997</v>
      </c>
      <c r="E147" s="59">
        <v>771.70939999999996</v>
      </c>
      <c r="F147" s="59">
        <v>989.20029999999997</v>
      </c>
      <c r="G147" s="59">
        <v>1010.8499</v>
      </c>
      <c r="H147" s="59" t="e">
        <v>#N/A</v>
      </c>
      <c r="I147" s="60"/>
      <c r="J147" s="53">
        <v>42058</v>
      </c>
      <c r="K147" s="59">
        <v>484.1995</v>
      </c>
      <c r="L147" s="57">
        <v>338.78870000000001</v>
      </c>
      <c r="M147" s="57">
        <v>365.86579999999998</v>
      </c>
      <c r="N147" s="57">
        <v>468.7534</v>
      </c>
      <c r="O147" s="57">
        <v>695.01890000000003</v>
      </c>
      <c r="P147" s="57">
        <v>419.61840000000001</v>
      </c>
    </row>
    <row r="148" spans="1:16">
      <c r="A148" s="58">
        <v>44433</v>
      </c>
      <c r="B148" s="59">
        <v>748.29290000000003</v>
      </c>
      <c r="C148" s="59">
        <v>904.03560000000004</v>
      </c>
      <c r="D148" s="59">
        <v>808.4085</v>
      </c>
      <c r="E148" s="59">
        <v>776.76850000000002</v>
      </c>
      <c r="F148" s="59">
        <v>992.67470000000003</v>
      </c>
      <c r="G148" s="59">
        <v>1012.4268</v>
      </c>
      <c r="H148" s="59" t="e">
        <v>#N/A</v>
      </c>
      <c r="I148" s="60"/>
      <c r="J148" s="53">
        <v>42059</v>
      </c>
      <c r="K148" s="59">
        <v>480.19880000000001</v>
      </c>
      <c r="L148" s="57">
        <v>334.53059999999999</v>
      </c>
      <c r="M148" s="57">
        <v>358.56790000000001</v>
      </c>
      <c r="N148" s="57">
        <v>466.7525</v>
      </c>
      <c r="O148" s="57">
        <v>691.70010000000002</v>
      </c>
      <c r="P148" s="57">
        <v>417.66019999999997</v>
      </c>
    </row>
    <row r="149" spans="1:16">
      <c r="A149" s="58">
        <v>44434</v>
      </c>
      <c r="B149" s="59">
        <v>751.30619999999999</v>
      </c>
      <c r="C149" s="59">
        <v>906.98889999999994</v>
      </c>
      <c r="D149" s="59">
        <v>813.77710000000002</v>
      </c>
      <c r="E149" s="59">
        <v>781.60450000000003</v>
      </c>
      <c r="F149" s="59">
        <v>995.11879999999996</v>
      </c>
      <c r="G149" s="59">
        <v>1013.8398999999999</v>
      </c>
      <c r="H149" s="59" t="e">
        <v>#N/A</v>
      </c>
      <c r="I149" s="60"/>
      <c r="J149" s="53">
        <v>42060</v>
      </c>
      <c r="K149" s="59">
        <v>475.53190000000001</v>
      </c>
      <c r="L149" s="57">
        <v>331.36970000000002</v>
      </c>
      <c r="M149" s="57">
        <v>350.65170000000001</v>
      </c>
      <c r="N149" s="57">
        <v>463.76510000000002</v>
      </c>
      <c r="O149" s="57">
        <v>688.22149999999999</v>
      </c>
      <c r="P149" s="57">
        <v>415.05189999999999</v>
      </c>
    </row>
    <row r="150" spans="1:16">
      <c r="A150" s="58">
        <v>44435</v>
      </c>
      <c r="B150" s="59">
        <v>754.5326</v>
      </c>
      <c r="C150" s="59">
        <v>910.19899999999996</v>
      </c>
      <c r="D150" s="59">
        <v>819.44169999999997</v>
      </c>
      <c r="E150" s="59">
        <v>785.72630000000004</v>
      </c>
      <c r="F150" s="59">
        <v>996.92939999999999</v>
      </c>
      <c r="G150" s="59">
        <v>1014.5232</v>
      </c>
      <c r="H150" s="59" t="e">
        <v>#N/A</v>
      </c>
      <c r="I150" s="60"/>
      <c r="J150" s="53">
        <v>42061</v>
      </c>
      <c r="K150" s="59">
        <v>470.8338</v>
      </c>
      <c r="L150" s="57">
        <v>329.262</v>
      </c>
      <c r="M150" s="57">
        <v>339.91219999999998</v>
      </c>
      <c r="N150" s="57">
        <v>461.88220000000001</v>
      </c>
      <c r="O150" s="57">
        <v>682.55780000000004</v>
      </c>
      <c r="P150" s="57">
        <v>412.15640000000002</v>
      </c>
    </row>
    <row r="151" spans="1:16">
      <c r="A151" s="58">
        <v>44436</v>
      </c>
      <c r="B151" s="59">
        <v>757.9194</v>
      </c>
      <c r="C151" s="59">
        <v>913.96879999999999</v>
      </c>
      <c r="D151" s="59">
        <v>824.03750000000002</v>
      </c>
      <c r="E151" s="59">
        <v>789.23469999999998</v>
      </c>
      <c r="F151" s="59">
        <v>998.7405</v>
      </c>
      <c r="G151" s="59">
        <v>1014.0678</v>
      </c>
      <c r="H151" s="59" t="e">
        <v>#N/A</v>
      </c>
      <c r="I151" s="60"/>
      <c r="J151" s="53">
        <v>42062</v>
      </c>
      <c r="K151" s="59">
        <v>467.44209999999998</v>
      </c>
      <c r="L151" s="57">
        <v>326.18360000000001</v>
      </c>
      <c r="M151" s="57">
        <v>328.87549999999999</v>
      </c>
      <c r="N151" s="57">
        <v>459.85090000000002</v>
      </c>
      <c r="O151" s="57">
        <v>676.62969999999996</v>
      </c>
      <c r="P151" s="57">
        <v>409.98570000000001</v>
      </c>
    </row>
    <row r="152" spans="1:16">
      <c r="A152" s="58">
        <v>44437</v>
      </c>
      <c r="B152" s="59">
        <v>761.90070000000003</v>
      </c>
      <c r="C152" s="59">
        <v>916.51909999999998</v>
      </c>
      <c r="D152" s="59">
        <v>828.00160000000005</v>
      </c>
      <c r="E152" s="59">
        <v>792.60450000000003</v>
      </c>
      <c r="F152" s="59">
        <v>1000.8074</v>
      </c>
      <c r="G152" s="59">
        <v>1015.5892</v>
      </c>
      <c r="H152" s="59" t="e">
        <v>#N/A</v>
      </c>
      <c r="I152" s="60"/>
      <c r="J152" s="53">
        <v>42063</v>
      </c>
      <c r="K152" s="59">
        <v>464.26569999999998</v>
      </c>
      <c r="L152" s="57">
        <v>322.20269999999999</v>
      </c>
      <c r="M152" s="57">
        <v>317.17410000000001</v>
      </c>
      <c r="N152" s="57">
        <v>457.71319999999997</v>
      </c>
      <c r="O152" s="57">
        <v>671.5829</v>
      </c>
      <c r="P152" s="57">
        <v>407.12909999999999</v>
      </c>
    </row>
    <row r="153" spans="1:16">
      <c r="A153" s="58">
        <v>44438</v>
      </c>
      <c r="B153" s="59">
        <v>766.04380000000003</v>
      </c>
      <c r="C153" s="59">
        <v>918.87180000000001</v>
      </c>
      <c r="D153" s="59">
        <v>832.35310000000004</v>
      </c>
      <c r="E153" s="59">
        <v>795.8152</v>
      </c>
      <c r="F153" s="59">
        <v>1003.2104</v>
      </c>
      <c r="G153" s="59">
        <v>1017.2628999999999</v>
      </c>
      <c r="H153" s="59" t="e">
        <v>#N/A</v>
      </c>
      <c r="I153" s="60"/>
      <c r="J153" s="53">
        <v>42064</v>
      </c>
      <c r="K153" s="59">
        <v>454.99939999999998</v>
      </c>
      <c r="L153" s="57">
        <v>318.55329999999998</v>
      </c>
      <c r="M153" s="57">
        <v>306.9812</v>
      </c>
      <c r="N153" s="57">
        <v>456.41059999999999</v>
      </c>
      <c r="O153" s="57">
        <v>667.30370000000005</v>
      </c>
      <c r="P153" s="57">
        <v>403.02089999999998</v>
      </c>
    </row>
    <row r="154" spans="1:16">
      <c r="A154" s="58">
        <v>44439</v>
      </c>
      <c r="B154" s="59">
        <v>769.58640000000003</v>
      </c>
      <c r="C154" s="59">
        <v>920.93</v>
      </c>
      <c r="D154" s="59">
        <v>836.39769999999999</v>
      </c>
      <c r="E154" s="59">
        <v>798.63530000000003</v>
      </c>
      <c r="F154" s="59">
        <v>1005.537</v>
      </c>
      <c r="G154" s="59">
        <v>1014.5759</v>
      </c>
      <c r="H154" s="59" t="e">
        <v>#N/A</v>
      </c>
      <c r="I154" s="60"/>
      <c r="J154" s="53">
        <v>42065</v>
      </c>
      <c r="K154" s="59">
        <v>451.23090000000002</v>
      </c>
      <c r="L154" s="57">
        <v>315.26670000000001</v>
      </c>
      <c r="M154" s="57">
        <v>297.08190000000002</v>
      </c>
      <c r="N154" s="57">
        <v>456.71969999999999</v>
      </c>
      <c r="O154" s="57">
        <v>662.47090000000003</v>
      </c>
      <c r="P154" s="57">
        <v>399.40449999999998</v>
      </c>
    </row>
    <row r="155" spans="1:16">
      <c r="A155" s="58">
        <v>44440</v>
      </c>
      <c r="B155" s="59">
        <v>772.79150000000004</v>
      </c>
      <c r="C155" s="59">
        <v>922.23919999999998</v>
      </c>
      <c r="D155" s="59">
        <v>839.69989999999996</v>
      </c>
      <c r="E155" s="59">
        <v>803.56790000000001</v>
      </c>
      <c r="F155" s="59">
        <v>1011.9769</v>
      </c>
      <c r="G155" s="59">
        <v>1014.7771</v>
      </c>
      <c r="H155" s="59" t="e">
        <v>#N/A</v>
      </c>
      <c r="I155" s="60"/>
      <c r="J155" s="53">
        <v>42066</v>
      </c>
      <c r="K155" s="59">
        <v>446.7183</v>
      </c>
      <c r="L155" s="57">
        <v>312.43979999999999</v>
      </c>
      <c r="M155" s="57">
        <v>288.81229999999999</v>
      </c>
      <c r="N155" s="57">
        <v>457.0745</v>
      </c>
      <c r="O155" s="57">
        <v>657.81470000000002</v>
      </c>
      <c r="P155" s="57">
        <v>395.351</v>
      </c>
    </row>
    <row r="156" spans="1:16">
      <c r="A156" s="58">
        <v>44441</v>
      </c>
      <c r="B156" s="59">
        <v>775.81330000000003</v>
      </c>
      <c r="C156" s="59">
        <v>924.25189999999998</v>
      </c>
      <c r="D156" s="59">
        <v>844.32159999999999</v>
      </c>
      <c r="E156" s="59">
        <v>807.92359999999996</v>
      </c>
      <c r="F156" s="59">
        <v>1014.3217</v>
      </c>
      <c r="G156" s="59">
        <v>1017.7968</v>
      </c>
      <c r="H156" s="59" t="e">
        <v>#N/A</v>
      </c>
      <c r="I156" s="60"/>
      <c r="J156" s="53">
        <v>42067</v>
      </c>
      <c r="K156" s="59">
        <v>442.1549</v>
      </c>
      <c r="L156" s="57">
        <v>311.44189999999998</v>
      </c>
      <c r="M156" s="57">
        <v>283.04000000000002</v>
      </c>
      <c r="N156" s="57">
        <v>456.16699999999997</v>
      </c>
      <c r="O156" s="57">
        <v>652.73239999999998</v>
      </c>
      <c r="P156" s="57">
        <v>391.11470000000003</v>
      </c>
    </row>
    <row r="157" spans="1:16">
      <c r="A157" s="58">
        <v>44442</v>
      </c>
      <c r="B157" s="59">
        <v>778.43600000000004</v>
      </c>
      <c r="C157" s="59">
        <v>927.54070000000002</v>
      </c>
      <c r="D157" s="59">
        <v>849.28390000000002</v>
      </c>
      <c r="E157" s="59">
        <v>810.84839999999997</v>
      </c>
      <c r="F157" s="59">
        <v>1016.1383</v>
      </c>
      <c r="G157" s="59">
        <v>1019.5051</v>
      </c>
      <c r="H157" s="59" t="e">
        <v>#N/A</v>
      </c>
      <c r="I157" s="60"/>
      <c r="J157" s="53">
        <v>42068</v>
      </c>
      <c r="K157" s="59">
        <v>438.76960000000003</v>
      </c>
      <c r="L157" s="57">
        <v>310.2799</v>
      </c>
      <c r="M157" s="57">
        <v>276.85120000000001</v>
      </c>
      <c r="N157" s="57">
        <v>454.81830000000002</v>
      </c>
      <c r="O157" s="57">
        <v>648.02340000000004</v>
      </c>
      <c r="P157" s="57">
        <v>386.60840000000002</v>
      </c>
    </row>
    <row r="158" spans="1:16">
      <c r="A158" s="58">
        <v>44443</v>
      </c>
      <c r="B158" s="59">
        <v>781.49220000000003</v>
      </c>
      <c r="C158" s="59">
        <v>931.1422</v>
      </c>
      <c r="D158" s="59">
        <v>852.49860000000001</v>
      </c>
      <c r="E158" s="59">
        <v>813.68700000000001</v>
      </c>
      <c r="F158" s="59">
        <v>1018.2175</v>
      </c>
      <c r="G158" s="59">
        <v>1021.2272</v>
      </c>
      <c r="H158" s="59" t="e">
        <v>#N/A</v>
      </c>
      <c r="I158" s="60"/>
      <c r="J158" s="53">
        <v>42069</v>
      </c>
      <c r="K158" s="59">
        <v>435.4658</v>
      </c>
      <c r="L158" s="57">
        <v>307.21609999999998</v>
      </c>
      <c r="M158" s="57">
        <v>271.19290000000001</v>
      </c>
      <c r="N158" s="57">
        <v>453.80900000000003</v>
      </c>
      <c r="O158" s="57">
        <v>644.01239999999996</v>
      </c>
      <c r="P158" s="57">
        <v>383.06139999999999</v>
      </c>
    </row>
    <row r="159" spans="1:16">
      <c r="A159" s="58">
        <v>44444</v>
      </c>
      <c r="B159" s="59">
        <v>785.51220000000001</v>
      </c>
      <c r="C159" s="59">
        <v>933.33309999999994</v>
      </c>
      <c r="D159" s="59">
        <v>856.13549999999998</v>
      </c>
      <c r="E159" s="59">
        <v>816.63509999999997</v>
      </c>
      <c r="F159" s="59">
        <v>1020.0528</v>
      </c>
      <c r="G159" s="59">
        <v>1023.9256</v>
      </c>
      <c r="H159" s="59" t="e">
        <v>#N/A</v>
      </c>
      <c r="I159" s="60"/>
      <c r="J159" s="53">
        <v>42070</v>
      </c>
      <c r="K159" s="59">
        <v>430.48180000000002</v>
      </c>
      <c r="L159" s="57">
        <v>303.32760000000002</v>
      </c>
      <c r="M159" s="57">
        <v>261.34690000000001</v>
      </c>
      <c r="N159" s="57">
        <v>453.08969999999999</v>
      </c>
      <c r="O159" s="57">
        <v>641.97770000000003</v>
      </c>
      <c r="P159" s="57">
        <v>379.47649999999999</v>
      </c>
    </row>
    <row r="160" spans="1:16">
      <c r="A160" s="58">
        <v>44445</v>
      </c>
      <c r="B160" s="59">
        <v>789.44399999999996</v>
      </c>
      <c r="C160" s="59">
        <v>935.63900000000001</v>
      </c>
      <c r="D160" s="59">
        <v>859.8845</v>
      </c>
      <c r="E160" s="59">
        <v>819.53189999999995</v>
      </c>
      <c r="F160" s="59">
        <v>1021.7051</v>
      </c>
      <c r="G160" s="59">
        <v>1026.5533</v>
      </c>
      <c r="H160" s="59" t="e">
        <v>#N/A</v>
      </c>
      <c r="I160" s="60"/>
      <c r="J160" s="53">
        <v>42071</v>
      </c>
      <c r="K160" s="59">
        <v>425.61369999999999</v>
      </c>
      <c r="L160" s="57">
        <v>300.41989999999998</v>
      </c>
      <c r="M160" s="57">
        <v>260.53160000000003</v>
      </c>
      <c r="N160" s="57">
        <v>452.37970000000001</v>
      </c>
      <c r="O160" s="57">
        <v>640.28480000000002</v>
      </c>
      <c r="P160" s="57">
        <v>374.34890000000001</v>
      </c>
    </row>
    <row r="161" spans="1:16">
      <c r="A161" s="58">
        <v>44446</v>
      </c>
      <c r="B161" s="59">
        <v>792.24710000000005</v>
      </c>
      <c r="C161" s="59">
        <v>937.04849999999999</v>
      </c>
      <c r="D161" s="59">
        <v>863.56669999999997</v>
      </c>
      <c r="E161" s="59">
        <v>822.25080000000003</v>
      </c>
      <c r="F161" s="59">
        <v>1023.2145</v>
      </c>
      <c r="G161" s="59">
        <v>1027.9491</v>
      </c>
      <c r="H161" s="59" t="e">
        <v>#N/A</v>
      </c>
      <c r="I161" s="60"/>
      <c r="J161" s="53">
        <v>42072</v>
      </c>
      <c r="K161" s="59">
        <v>421.0027</v>
      </c>
      <c r="L161" s="57">
        <v>298.36799999999999</v>
      </c>
      <c r="M161" s="57">
        <v>256.9735</v>
      </c>
      <c r="N161" s="57">
        <v>452.6927</v>
      </c>
      <c r="O161" s="57">
        <v>636.50459999999998</v>
      </c>
      <c r="P161" s="57">
        <v>369.52690000000001</v>
      </c>
    </row>
    <row r="162" spans="1:16">
      <c r="A162" s="58">
        <v>44447</v>
      </c>
      <c r="B162" s="59">
        <v>794.93470000000002</v>
      </c>
      <c r="C162" s="59">
        <v>939.47659999999996</v>
      </c>
      <c r="D162" s="59">
        <v>867.20870000000002</v>
      </c>
      <c r="E162" s="59">
        <v>826.28549999999996</v>
      </c>
      <c r="F162" s="59">
        <v>1024.8683000000001</v>
      </c>
      <c r="G162" s="59">
        <v>1029.2349999999999</v>
      </c>
      <c r="H162" s="59" t="e">
        <v>#N/A</v>
      </c>
      <c r="I162" s="60"/>
      <c r="J162" s="53">
        <v>42073</v>
      </c>
      <c r="K162" s="59">
        <v>416.66219999999998</v>
      </c>
      <c r="L162" s="57">
        <v>296.66300000000001</v>
      </c>
      <c r="M162" s="57">
        <v>255.49369999999999</v>
      </c>
      <c r="N162" s="57">
        <v>452.92360000000002</v>
      </c>
      <c r="O162" s="57">
        <v>633.7826</v>
      </c>
      <c r="P162" s="57">
        <v>365.81959999999998</v>
      </c>
    </row>
    <row r="163" spans="1:16">
      <c r="A163" s="58">
        <v>44448</v>
      </c>
      <c r="B163" s="59">
        <v>797.22320000000002</v>
      </c>
      <c r="C163" s="59">
        <v>941.67229999999995</v>
      </c>
      <c r="D163" s="59">
        <v>871.48940000000005</v>
      </c>
      <c r="E163" s="59">
        <v>830.46180000000004</v>
      </c>
      <c r="F163" s="59">
        <v>1026.4336000000001</v>
      </c>
      <c r="G163" s="59">
        <v>1030.7101</v>
      </c>
      <c r="H163" s="59" t="e">
        <v>#N/A</v>
      </c>
      <c r="I163" s="60"/>
      <c r="J163" s="53">
        <v>42074</v>
      </c>
      <c r="K163" s="59">
        <v>412.60169999999999</v>
      </c>
      <c r="L163" s="57">
        <v>296.05450000000002</v>
      </c>
      <c r="M163" s="57">
        <v>254.66650000000001</v>
      </c>
      <c r="N163" s="57">
        <v>451.12810000000002</v>
      </c>
      <c r="O163" s="57">
        <v>632.11360000000002</v>
      </c>
      <c r="P163" s="57">
        <v>363.73970000000003</v>
      </c>
    </row>
    <row r="164" spans="1:16">
      <c r="A164" s="58">
        <v>44449</v>
      </c>
      <c r="B164" s="59">
        <v>799.79690000000005</v>
      </c>
      <c r="C164" s="59">
        <v>944.58569999999997</v>
      </c>
      <c r="D164" s="59">
        <v>876.13279999999997</v>
      </c>
      <c r="E164" s="59">
        <v>834.25800000000004</v>
      </c>
      <c r="F164" s="59">
        <v>1027.8875</v>
      </c>
      <c r="G164" s="59">
        <v>1031.8527999999999</v>
      </c>
      <c r="H164" s="59" t="e">
        <v>#N/A</v>
      </c>
      <c r="I164" s="60"/>
      <c r="J164" s="53">
        <v>42075</v>
      </c>
      <c r="K164" s="59">
        <v>410.0881</v>
      </c>
      <c r="L164" s="57">
        <v>295.57049999999998</v>
      </c>
      <c r="M164" s="57">
        <v>252.27969999999999</v>
      </c>
      <c r="N164" s="57">
        <v>448.77260000000001</v>
      </c>
      <c r="O164" s="57">
        <v>630.59169999999995</v>
      </c>
      <c r="P164" s="57">
        <v>362.1481</v>
      </c>
    </row>
    <row r="165" spans="1:16">
      <c r="A165" s="58">
        <v>44450</v>
      </c>
      <c r="B165" s="59">
        <v>802.54539999999997</v>
      </c>
      <c r="C165" s="59">
        <v>947.81119999999999</v>
      </c>
      <c r="D165" s="59">
        <v>878.38589999999999</v>
      </c>
      <c r="E165" s="59">
        <v>837.41420000000005</v>
      </c>
      <c r="F165" s="59">
        <v>1029.6895999999999</v>
      </c>
      <c r="G165" s="59">
        <v>1033.5036</v>
      </c>
      <c r="H165" s="59" t="e">
        <v>#N/A</v>
      </c>
      <c r="I165" s="60"/>
      <c r="J165" s="53">
        <v>42076</v>
      </c>
      <c r="K165" s="59">
        <v>407.59249999999997</v>
      </c>
      <c r="L165" s="57">
        <v>293.15480000000002</v>
      </c>
      <c r="M165" s="57">
        <v>249.74770000000001</v>
      </c>
      <c r="N165" s="57">
        <v>446.5564</v>
      </c>
      <c r="O165" s="57">
        <v>627.95190000000002</v>
      </c>
      <c r="P165" s="57">
        <v>361.17169999999999</v>
      </c>
    </row>
    <row r="166" spans="1:16">
      <c r="A166" s="58">
        <v>44451</v>
      </c>
      <c r="B166" s="59">
        <v>806.38589999999999</v>
      </c>
      <c r="C166" s="59">
        <v>950.34990000000005</v>
      </c>
      <c r="D166" s="59">
        <v>881.19740000000002</v>
      </c>
      <c r="E166" s="59">
        <v>840.23689999999999</v>
      </c>
      <c r="F166" s="59">
        <v>1031.6084000000001</v>
      </c>
      <c r="G166" s="59">
        <v>1036.3945000000001</v>
      </c>
      <c r="H166" s="59" t="e">
        <v>#N/A</v>
      </c>
      <c r="I166" s="60"/>
      <c r="J166" s="53">
        <v>42077</v>
      </c>
      <c r="K166" s="59">
        <v>403.93729999999999</v>
      </c>
      <c r="L166" s="57">
        <v>291.11309999999997</v>
      </c>
      <c r="M166" s="57">
        <v>247.33850000000001</v>
      </c>
      <c r="N166" s="57">
        <v>444.80399999999997</v>
      </c>
      <c r="O166" s="57">
        <v>626.31269999999995</v>
      </c>
      <c r="P166" s="57">
        <v>359.92649999999998</v>
      </c>
    </row>
    <row r="167" spans="1:16">
      <c r="A167" s="58">
        <v>44452</v>
      </c>
      <c r="B167" s="59">
        <v>810.84690000000001</v>
      </c>
      <c r="C167" s="59">
        <v>952.4248</v>
      </c>
      <c r="D167" s="59">
        <v>883.28620000000001</v>
      </c>
      <c r="E167" s="59">
        <v>841.95600000000002</v>
      </c>
      <c r="F167" s="59">
        <v>1033.4114999999999</v>
      </c>
      <c r="G167" s="59">
        <v>1039.3617999999999</v>
      </c>
      <c r="H167" s="59" t="e">
        <v>#N/A</v>
      </c>
      <c r="I167" s="60"/>
      <c r="J167" s="53">
        <v>42078</v>
      </c>
      <c r="K167" s="59">
        <v>399.83870000000002</v>
      </c>
      <c r="L167" s="57">
        <v>289.50409999999999</v>
      </c>
      <c r="M167" s="57">
        <v>244.47200000000001</v>
      </c>
      <c r="N167" s="57">
        <v>444.19589999999999</v>
      </c>
      <c r="O167" s="57">
        <v>625.72500000000002</v>
      </c>
      <c r="P167" s="57">
        <v>357.24689999999998</v>
      </c>
    </row>
    <row r="168" spans="1:16">
      <c r="A168" s="58">
        <v>44453</v>
      </c>
      <c r="B168" s="59">
        <v>814.35050000000001</v>
      </c>
      <c r="C168" s="59">
        <v>954.36339999999996</v>
      </c>
      <c r="D168" s="59">
        <v>885.11540000000002</v>
      </c>
      <c r="E168" s="59">
        <v>846.48789999999997</v>
      </c>
      <c r="F168" s="59">
        <v>1036.0017</v>
      </c>
      <c r="G168" s="59">
        <v>1040.9177999999999</v>
      </c>
      <c r="H168" s="59" t="e">
        <v>#N/A</v>
      </c>
      <c r="I168" s="60"/>
      <c r="J168" s="53">
        <v>42079</v>
      </c>
      <c r="K168" s="59">
        <v>395.58969999999999</v>
      </c>
      <c r="L168" s="57">
        <v>288.44869999999997</v>
      </c>
      <c r="M168" s="57">
        <v>241.95</v>
      </c>
      <c r="N168" s="57">
        <v>444.35550000000001</v>
      </c>
      <c r="O168" s="57">
        <v>623.74369999999999</v>
      </c>
      <c r="P168" s="57">
        <v>354.51150000000001</v>
      </c>
    </row>
    <row r="169" spans="1:16">
      <c r="A169" s="58">
        <v>44454</v>
      </c>
      <c r="B169" s="59">
        <v>817.78309999999999</v>
      </c>
      <c r="C169" s="59">
        <v>956.32619999999997</v>
      </c>
      <c r="D169" s="59">
        <v>886.33360000000005</v>
      </c>
      <c r="E169" s="59">
        <v>851.02499999999998</v>
      </c>
      <c r="F169" s="59">
        <v>1038.6986999999999</v>
      </c>
      <c r="G169" s="59">
        <v>1042.1362999999999</v>
      </c>
      <c r="H169" s="59" t="e">
        <v>#N/A</v>
      </c>
      <c r="I169" s="60"/>
      <c r="J169" s="53">
        <v>42080</v>
      </c>
      <c r="K169" s="59">
        <v>391.95069999999998</v>
      </c>
      <c r="L169" s="57">
        <v>287.34559999999999</v>
      </c>
      <c r="M169" s="57">
        <v>238.17140000000001</v>
      </c>
      <c r="N169" s="57">
        <v>444.77100000000002</v>
      </c>
      <c r="O169" s="57">
        <v>622.36659999999995</v>
      </c>
      <c r="P169" s="57">
        <v>351.0924</v>
      </c>
    </row>
    <row r="170" spans="1:16">
      <c r="A170" s="58">
        <v>44455</v>
      </c>
      <c r="B170" s="59">
        <v>820.89229999999998</v>
      </c>
      <c r="C170" s="59">
        <v>958.40179999999998</v>
      </c>
      <c r="D170" s="59">
        <v>888.78499999999997</v>
      </c>
      <c r="E170" s="59">
        <v>855.78430000000003</v>
      </c>
      <c r="F170" s="59">
        <v>1040.9387999999999</v>
      </c>
      <c r="G170" s="59">
        <v>1043.2732000000001</v>
      </c>
      <c r="H170" s="59" t="e">
        <v>#N/A</v>
      </c>
      <c r="I170" s="60"/>
      <c r="J170" s="53">
        <v>42081</v>
      </c>
      <c r="K170" s="59">
        <v>388.88959999999997</v>
      </c>
      <c r="L170" s="57">
        <v>287.4083</v>
      </c>
      <c r="M170" s="57">
        <v>233.7808</v>
      </c>
      <c r="N170" s="57">
        <v>442.75540000000001</v>
      </c>
      <c r="O170" s="57">
        <v>621.24929999999995</v>
      </c>
      <c r="P170" s="57">
        <v>347.07400000000001</v>
      </c>
    </row>
    <row r="171" spans="1:16">
      <c r="A171" s="58">
        <v>44456</v>
      </c>
      <c r="B171" s="59">
        <v>824.00310000000002</v>
      </c>
      <c r="C171" s="59">
        <v>961.2432</v>
      </c>
      <c r="D171" s="59">
        <v>891.15629999999999</v>
      </c>
      <c r="E171" s="59">
        <v>859.16330000000005</v>
      </c>
      <c r="F171" s="59">
        <v>1042.4727</v>
      </c>
      <c r="G171" s="59">
        <v>1042.8531</v>
      </c>
      <c r="H171" s="59" t="e">
        <v>#N/A</v>
      </c>
      <c r="I171" s="60"/>
      <c r="J171" s="53">
        <v>42082</v>
      </c>
      <c r="K171" s="59">
        <v>387.12389999999999</v>
      </c>
      <c r="L171" s="57">
        <v>287.88600000000002</v>
      </c>
      <c r="M171" s="57">
        <v>227.0239</v>
      </c>
      <c r="N171" s="57">
        <v>440.49470000000002</v>
      </c>
      <c r="O171" s="57">
        <v>620.14850000000001</v>
      </c>
      <c r="P171" s="57">
        <v>343.49430000000001</v>
      </c>
    </row>
    <row r="172" spans="1:16">
      <c r="A172" s="58">
        <v>44457</v>
      </c>
      <c r="B172" s="59">
        <v>827.17</v>
      </c>
      <c r="C172" s="59">
        <v>964.30930000000001</v>
      </c>
      <c r="D172" s="59">
        <v>891.80160000000001</v>
      </c>
      <c r="E172" s="59">
        <v>862.7595</v>
      </c>
      <c r="F172" s="59">
        <v>1043.4949999999999</v>
      </c>
      <c r="G172" s="59">
        <v>1044.3929000000001</v>
      </c>
      <c r="H172" s="59" t="e">
        <v>#N/A</v>
      </c>
      <c r="I172" s="60"/>
      <c r="J172" s="53">
        <v>42083</v>
      </c>
      <c r="K172" s="59">
        <v>385.57960000000003</v>
      </c>
      <c r="L172" s="57">
        <v>286.58210000000003</v>
      </c>
      <c r="M172" s="57">
        <v>221.2544</v>
      </c>
      <c r="N172" s="57">
        <v>438.8</v>
      </c>
      <c r="O172" s="57">
        <v>620.18679999999995</v>
      </c>
      <c r="P172" s="57">
        <v>341.05930000000001</v>
      </c>
    </row>
    <row r="173" spans="1:16">
      <c r="A173" s="58">
        <v>44458</v>
      </c>
      <c r="B173" s="59">
        <v>831.09939999999995</v>
      </c>
      <c r="C173" s="59">
        <v>966.15790000000004</v>
      </c>
      <c r="D173" s="59">
        <v>892.54110000000003</v>
      </c>
      <c r="E173" s="59">
        <v>866.34339999999997</v>
      </c>
      <c r="F173" s="59">
        <v>1044.0363</v>
      </c>
      <c r="G173" s="59">
        <v>1046.616</v>
      </c>
      <c r="H173" s="59" t="e">
        <v>#N/A</v>
      </c>
      <c r="I173" s="60"/>
      <c r="J173" s="53">
        <v>42084</v>
      </c>
      <c r="K173" s="59">
        <v>382.77120000000002</v>
      </c>
      <c r="L173" s="57">
        <v>286.01780000000002</v>
      </c>
      <c r="M173" s="57">
        <v>215.8545</v>
      </c>
      <c r="N173" s="57">
        <v>437.98669999999998</v>
      </c>
      <c r="O173" s="57">
        <v>620.02739999999994</v>
      </c>
      <c r="P173" s="57">
        <v>339.29880000000003</v>
      </c>
    </row>
    <row r="174" spans="1:16">
      <c r="A174" s="58">
        <v>44459</v>
      </c>
      <c r="B174" s="59">
        <v>835.09889999999996</v>
      </c>
      <c r="C174" s="59">
        <v>967.95259999999996</v>
      </c>
      <c r="D174" s="59">
        <v>893.48969999999997</v>
      </c>
      <c r="E174" s="59">
        <v>868.59050000000002</v>
      </c>
      <c r="F174" s="59">
        <v>1045.0762999999999</v>
      </c>
      <c r="G174" s="59">
        <v>1048.8185000000001</v>
      </c>
      <c r="H174" s="59" t="e">
        <v>#N/A</v>
      </c>
      <c r="I174" s="60"/>
      <c r="J174" s="53">
        <v>42085</v>
      </c>
      <c r="K174" s="59">
        <v>380.40989999999999</v>
      </c>
      <c r="L174" s="57">
        <v>284.41370000000001</v>
      </c>
      <c r="M174" s="57">
        <v>210.93989999999999</v>
      </c>
      <c r="N174" s="57">
        <v>438.37479999999999</v>
      </c>
      <c r="O174" s="57">
        <v>619.02059999999994</v>
      </c>
      <c r="P174" s="57">
        <v>335.87569999999999</v>
      </c>
    </row>
    <row r="175" spans="1:16">
      <c r="A175" s="58">
        <v>44460</v>
      </c>
      <c r="B175" s="59">
        <v>838.17049999999995</v>
      </c>
      <c r="C175" s="59">
        <v>970.30169999999998</v>
      </c>
      <c r="D175" s="59">
        <v>888.74879999999996</v>
      </c>
      <c r="E175" s="59">
        <v>872.8818</v>
      </c>
      <c r="F175" s="59">
        <v>1047.3617999999999</v>
      </c>
      <c r="G175" s="59">
        <v>1049.6606999999999</v>
      </c>
      <c r="H175" s="59" t="e">
        <v>#N/A</v>
      </c>
      <c r="I175" s="60"/>
      <c r="J175" s="53">
        <v>42086</v>
      </c>
      <c r="K175" s="59">
        <v>377.9667</v>
      </c>
      <c r="L175" s="57">
        <v>283.43799999999999</v>
      </c>
      <c r="M175" s="57">
        <v>206.99270000000001</v>
      </c>
      <c r="N175" s="57">
        <v>440.07369999999997</v>
      </c>
      <c r="O175" s="57">
        <v>616.21669999999995</v>
      </c>
      <c r="P175" s="57">
        <v>333.4631</v>
      </c>
    </row>
    <row r="176" spans="1:16">
      <c r="A176" s="58">
        <v>44461</v>
      </c>
      <c r="B176" s="59">
        <v>840.63070000000005</v>
      </c>
      <c r="C176" s="59">
        <v>969.29269999999997</v>
      </c>
      <c r="D176" s="59">
        <v>890.90480000000002</v>
      </c>
      <c r="E176" s="59">
        <v>875.67849999999999</v>
      </c>
      <c r="F176" s="59">
        <v>1049.6337000000001</v>
      </c>
      <c r="G176" s="59">
        <v>1050.6635000000001</v>
      </c>
      <c r="H176" s="59" t="e">
        <v>#N/A</v>
      </c>
      <c r="I176" s="60"/>
      <c r="J176" s="53">
        <v>42087</v>
      </c>
      <c r="K176" s="59">
        <v>375.82900000000001</v>
      </c>
      <c r="L176" s="57">
        <v>282.46710000000002</v>
      </c>
      <c r="M176" s="57">
        <v>205.0778</v>
      </c>
      <c r="N176" s="57">
        <v>440.13119999999998</v>
      </c>
      <c r="O176" s="57">
        <v>613.58339999999998</v>
      </c>
      <c r="P176" s="57">
        <v>331.72430000000003</v>
      </c>
    </row>
    <row r="177" spans="1:16">
      <c r="A177" s="58">
        <v>44462</v>
      </c>
      <c r="B177" s="59">
        <v>842.89359999999999</v>
      </c>
      <c r="C177" s="59">
        <v>971.61630000000002</v>
      </c>
      <c r="D177" s="59">
        <v>894.4502</v>
      </c>
      <c r="E177" s="59">
        <v>879.98339999999996</v>
      </c>
      <c r="F177" s="59">
        <v>1050.8098</v>
      </c>
      <c r="G177" s="59">
        <v>1051.7032999999999</v>
      </c>
      <c r="H177" s="59" t="e">
        <v>#N/A</v>
      </c>
      <c r="I177" s="60"/>
      <c r="J177" s="53">
        <v>42088</v>
      </c>
      <c r="K177" s="59">
        <v>374.48</v>
      </c>
      <c r="L177" s="57">
        <v>282.75209999999998</v>
      </c>
      <c r="M177" s="57">
        <v>204.26050000000001</v>
      </c>
      <c r="N177" s="57">
        <v>442.47089999999997</v>
      </c>
      <c r="O177" s="57">
        <v>610.56010000000003</v>
      </c>
      <c r="P177" s="57">
        <v>330.8141</v>
      </c>
    </row>
    <row r="178" spans="1:16">
      <c r="A178" s="58">
        <v>44463</v>
      </c>
      <c r="B178" s="59">
        <v>844.51980000000003</v>
      </c>
      <c r="C178" s="59">
        <v>974.80859999999996</v>
      </c>
      <c r="D178" s="59">
        <v>898.27120000000002</v>
      </c>
      <c r="E178" s="59">
        <v>882.00710000000004</v>
      </c>
      <c r="F178" s="59">
        <v>1052.2136</v>
      </c>
      <c r="G178" s="59">
        <v>1053.0800999999999</v>
      </c>
      <c r="H178" s="59" t="e">
        <v>#N/A</v>
      </c>
      <c r="I178" s="60"/>
      <c r="J178" s="53">
        <v>42089</v>
      </c>
      <c r="K178" s="59">
        <v>374.13209999999998</v>
      </c>
      <c r="L178" s="57">
        <v>283.18880000000001</v>
      </c>
      <c r="M178" s="57">
        <v>201.81909999999999</v>
      </c>
      <c r="N178" s="57">
        <v>441.91140000000001</v>
      </c>
      <c r="O178" s="57">
        <v>607.80799999999999</v>
      </c>
      <c r="P178" s="57">
        <v>331.28989999999999</v>
      </c>
    </row>
    <row r="179" spans="1:16">
      <c r="A179" s="58">
        <v>44464</v>
      </c>
      <c r="B179" s="59">
        <v>846.68079999999998</v>
      </c>
      <c r="C179" s="59">
        <v>978.01260000000002</v>
      </c>
      <c r="D179" s="59">
        <v>900.01250000000005</v>
      </c>
      <c r="E179" s="59">
        <v>883.90980000000002</v>
      </c>
      <c r="F179" s="59">
        <v>1052.8483000000001</v>
      </c>
      <c r="G179" s="59">
        <v>1054.3852999999999</v>
      </c>
      <c r="H179" s="59" t="e">
        <v>#N/A</v>
      </c>
      <c r="I179" s="60"/>
      <c r="J179" s="53">
        <v>42090</v>
      </c>
      <c r="K179" s="59">
        <v>374.10070000000002</v>
      </c>
      <c r="L179" s="57">
        <v>282.11559999999997</v>
      </c>
      <c r="M179" s="57">
        <v>198.9992</v>
      </c>
      <c r="N179" s="57">
        <v>441.0564</v>
      </c>
      <c r="O179" s="57">
        <v>606.29280000000006</v>
      </c>
      <c r="P179" s="57">
        <v>331.47370000000001</v>
      </c>
    </row>
    <row r="180" spans="1:16">
      <c r="A180" s="58">
        <v>44465</v>
      </c>
      <c r="B180" s="59">
        <v>849.53790000000004</v>
      </c>
      <c r="C180" s="59">
        <v>979.60400000000004</v>
      </c>
      <c r="D180" s="59">
        <v>902.21469999999999</v>
      </c>
      <c r="E180" s="59">
        <v>886.08100000000002</v>
      </c>
      <c r="F180" s="59">
        <v>1054.0764999999999</v>
      </c>
      <c r="G180" s="59">
        <v>1055.9777999999999</v>
      </c>
      <c r="H180" s="59" t="e">
        <v>#N/A</v>
      </c>
      <c r="I180" s="60"/>
      <c r="J180" s="53">
        <v>42091</v>
      </c>
      <c r="K180" s="59">
        <v>373.68819999999999</v>
      </c>
      <c r="L180" s="57">
        <v>281.60449999999997</v>
      </c>
      <c r="M180" s="57">
        <v>196.8938</v>
      </c>
      <c r="N180" s="57">
        <v>440.77609999999999</v>
      </c>
      <c r="O180" s="57">
        <v>606.08969999999999</v>
      </c>
      <c r="P180" s="57">
        <v>332.18540000000002</v>
      </c>
    </row>
    <row r="181" spans="1:16">
      <c r="A181" s="58">
        <v>44466</v>
      </c>
      <c r="B181" s="59">
        <v>852.47299999999996</v>
      </c>
      <c r="C181" s="59">
        <v>981.36339999999996</v>
      </c>
      <c r="D181" s="59">
        <v>903.99929999999995</v>
      </c>
      <c r="E181" s="59">
        <v>888.75850000000003</v>
      </c>
      <c r="F181" s="59">
        <v>1055.6132</v>
      </c>
      <c r="G181" s="59">
        <v>1057.325</v>
      </c>
      <c r="H181" s="59" t="e">
        <v>#N/A</v>
      </c>
      <c r="I181" s="60"/>
      <c r="J181" s="53">
        <v>42092</v>
      </c>
      <c r="K181" s="59">
        <v>372.49430000000001</v>
      </c>
      <c r="L181" s="57">
        <v>281.79239999999999</v>
      </c>
      <c r="M181" s="57">
        <v>194.68209999999999</v>
      </c>
      <c r="N181" s="57">
        <v>441.65030000000002</v>
      </c>
      <c r="O181" s="57">
        <v>605.24519999999995</v>
      </c>
      <c r="P181" s="57">
        <v>332.98059999999998</v>
      </c>
    </row>
    <row r="182" spans="1:16">
      <c r="A182" s="58">
        <v>44467</v>
      </c>
      <c r="B182" s="59">
        <v>854.47550000000001</v>
      </c>
      <c r="C182" s="59">
        <v>983.60619999999994</v>
      </c>
      <c r="D182" s="59">
        <v>906.41409999999996</v>
      </c>
      <c r="E182" s="59">
        <v>891.36590000000001</v>
      </c>
      <c r="F182" s="59">
        <v>1057.8483000000001</v>
      </c>
      <c r="G182" s="59">
        <v>1056.71</v>
      </c>
      <c r="H182" s="59" t="e">
        <v>#N/A</v>
      </c>
      <c r="I182" s="60"/>
      <c r="J182" s="53">
        <v>42093</v>
      </c>
      <c r="K182" s="59">
        <v>371.47089999999997</v>
      </c>
      <c r="L182" s="57">
        <v>282.6549</v>
      </c>
      <c r="M182" s="57">
        <v>193.82259999999999</v>
      </c>
      <c r="N182" s="57">
        <v>443.48439999999999</v>
      </c>
      <c r="O182" s="57">
        <v>602.61630000000002</v>
      </c>
      <c r="P182" s="57">
        <v>336.1259</v>
      </c>
    </row>
    <row r="183" spans="1:16">
      <c r="A183" s="58">
        <v>44468</v>
      </c>
      <c r="B183" s="59">
        <v>856.46479999999997</v>
      </c>
      <c r="C183" s="59">
        <v>985.3623</v>
      </c>
      <c r="D183" s="59">
        <v>909.26969999999994</v>
      </c>
      <c r="E183" s="59">
        <v>894.34299999999996</v>
      </c>
      <c r="F183" s="59">
        <v>1060.3082999999999</v>
      </c>
      <c r="G183" s="59">
        <v>1056.2546</v>
      </c>
      <c r="H183" s="59" t="e">
        <v>#N/A</v>
      </c>
      <c r="I183" s="60"/>
      <c r="J183" s="53">
        <v>42094</v>
      </c>
      <c r="K183" s="59">
        <v>371.7518</v>
      </c>
      <c r="L183" s="57">
        <v>283.32490000000001</v>
      </c>
      <c r="M183" s="57">
        <v>191.6764</v>
      </c>
      <c r="N183" s="57">
        <v>441.49779999999998</v>
      </c>
      <c r="O183" s="57">
        <v>599.05100000000004</v>
      </c>
      <c r="P183" s="57">
        <v>336.37599999999998</v>
      </c>
    </row>
    <row r="184" spans="1:16">
      <c r="A184" s="58">
        <v>44469</v>
      </c>
      <c r="B184" s="59">
        <v>857.99</v>
      </c>
      <c r="C184" s="59">
        <v>986.98159999999996</v>
      </c>
      <c r="D184" s="59">
        <v>912.35810000000004</v>
      </c>
      <c r="E184" s="59">
        <v>897.37879999999996</v>
      </c>
      <c r="F184" s="59">
        <v>1060.2396000000001</v>
      </c>
      <c r="G184" s="59">
        <v>1055.3625</v>
      </c>
      <c r="H184" s="59" t="e">
        <v>#N/A</v>
      </c>
      <c r="I184" s="60"/>
      <c r="J184" s="53">
        <v>42095</v>
      </c>
      <c r="K184" s="59">
        <v>373.01819999999998</v>
      </c>
      <c r="L184" s="57">
        <v>286.69830000000002</v>
      </c>
      <c r="M184" s="57">
        <v>193.53479999999999</v>
      </c>
      <c r="N184" s="57">
        <v>446.56400000000002</v>
      </c>
      <c r="O184" s="57">
        <v>600.89949999999999</v>
      </c>
      <c r="P184" s="57">
        <v>341.44970000000001</v>
      </c>
    </row>
    <row r="185" spans="1:16">
      <c r="A185" s="58">
        <v>44470</v>
      </c>
      <c r="B185" s="59">
        <v>859.59849999999994</v>
      </c>
      <c r="C185" s="59">
        <v>989.17830000000004</v>
      </c>
      <c r="D185" s="59">
        <v>915.86680000000001</v>
      </c>
      <c r="E185" s="59">
        <v>898.78459999999995</v>
      </c>
      <c r="F185" s="59">
        <v>1063.1758</v>
      </c>
      <c r="G185" s="59">
        <v>1055.9082000000001</v>
      </c>
      <c r="H185" s="59" t="e">
        <v>#N/A</v>
      </c>
      <c r="I185" s="60"/>
      <c r="J185" s="53">
        <v>42096</v>
      </c>
      <c r="K185" s="59">
        <v>374.4658</v>
      </c>
      <c r="L185" s="57">
        <v>289.03039999999999</v>
      </c>
      <c r="M185" s="57">
        <v>193.80699999999999</v>
      </c>
      <c r="N185" s="57">
        <v>448.52730000000003</v>
      </c>
      <c r="O185" s="57">
        <v>600.12249999999995</v>
      </c>
      <c r="P185" s="57">
        <v>343.42559999999997</v>
      </c>
    </row>
    <row r="186" spans="1:16">
      <c r="A186" s="58">
        <v>44471</v>
      </c>
      <c r="B186" s="59">
        <v>861.35640000000001</v>
      </c>
      <c r="C186" s="59">
        <v>991.30330000000004</v>
      </c>
      <c r="D186" s="59">
        <v>918.74130000000002</v>
      </c>
      <c r="E186" s="59">
        <v>900.35770000000002</v>
      </c>
      <c r="F186" s="59">
        <v>1064.5045</v>
      </c>
      <c r="G186" s="59">
        <v>1057.1102000000001</v>
      </c>
      <c r="H186" s="59" t="e">
        <v>#N/A</v>
      </c>
      <c r="I186" s="60"/>
      <c r="J186" s="53">
        <v>42097</v>
      </c>
      <c r="K186" s="59">
        <v>376.7475</v>
      </c>
      <c r="L186" s="57">
        <v>290.50380000000001</v>
      </c>
      <c r="M186" s="57">
        <v>194.2637</v>
      </c>
      <c r="N186" s="57">
        <v>450.78059999999999</v>
      </c>
      <c r="O186" s="57">
        <v>600.16510000000005</v>
      </c>
      <c r="P186" s="57">
        <v>345.58409999999998</v>
      </c>
    </row>
    <row r="187" spans="1:16">
      <c r="A187" s="58">
        <v>44472</v>
      </c>
      <c r="B187" s="59">
        <v>863.74789999999996</v>
      </c>
      <c r="C187" s="59">
        <v>992.7319</v>
      </c>
      <c r="D187" s="59">
        <v>921.28309999999999</v>
      </c>
      <c r="E187" s="59">
        <v>902.03250000000003</v>
      </c>
      <c r="F187" s="59">
        <v>1064.6929</v>
      </c>
      <c r="G187" s="59">
        <v>1059.4019000000001</v>
      </c>
      <c r="H187" s="59" t="e">
        <v>#N/A</v>
      </c>
      <c r="I187" s="60"/>
      <c r="J187" s="53">
        <v>42098</v>
      </c>
      <c r="K187" s="59">
        <v>378.31659999999999</v>
      </c>
      <c r="L187" s="57">
        <v>292.10399999999998</v>
      </c>
      <c r="M187" s="57">
        <v>195.12569999999999</v>
      </c>
      <c r="N187" s="57">
        <v>449.57780000000002</v>
      </c>
      <c r="O187" s="57">
        <v>601.89509999999996</v>
      </c>
      <c r="P187" s="57">
        <v>347.36989999999997</v>
      </c>
    </row>
    <row r="188" spans="1:16">
      <c r="A188" s="58">
        <v>44473</v>
      </c>
      <c r="B188" s="59">
        <v>866.33569999999997</v>
      </c>
      <c r="C188" s="59">
        <v>994.00660000000005</v>
      </c>
      <c r="D188" s="59">
        <v>922.71019999999999</v>
      </c>
      <c r="E188" s="59">
        <v>903.50189999999998</v>
      </c>
      <c r="F188" s="59">
        <v>1064.7743</v>
      </c>
      <c r="G188" s="59">
        <v>1061.8492000000001</v>
      </c>
      <c r="H188" s="59" t="e">
        <v>#N/A</v>
      </c>
      <c r="I188" s="60"/>
      <c r="J188" s="53">
        <v>42099</v>
      </c>
      <c r="K188" s="59">
        <v>369.68830000000003</v>
      </c>
      <c r="L188" s="57">
        <v>293.41309999999999</v>
      </c>
      <c r="M188" s="57">
        <v>195.262</v>
      </c>
      <c r="N188" s="57">
        <v>449.99</v>
      </c>
      <c r="O188" s="57">
        <v>604.37220000000002</v>
      </c>
      <c r="P188" s="57">
        <v>348.87029999999999</v>
      </c>
    </row>
    <row r="189" spans="1:16">
      <c r="A189" s="58">
        <v>44474</v>
      </c>
      <c r="B189" s="59">
        <v>868.07119999999998</v>
      </c>
      <c r="C189" s="59">
        <v>995.37130000000002</v>
      </c>
      <c r="D189" s="59">
        <v>925.82989999999995</v>
      </c>
      <c r="E189" s="59">
        <v>905.51170000000002</v>
      </c>
      <c r="F189" s="59">
        <v>1066.0771999999999</v>
      </c>
      <c r="G189" s="59">
        <v>1062.4730999999999</v>
      </c>
      <c r="H189" s="59" t="e">
        <v>#N/A</v>
      </c>
      <c r="I189" s="60"/>
      <c r="J189" s="53">
        <v>42100</v>
      </c>
      <c r="K189" s="59">
        <v>381.99950000000001</v>
      </c>
      <c r="L189" s="57">
        <v>294.44970000000001</v>
      </c>
      <c r="M189" s="57">
        <v>196.3348</v>
      </c>
      <c r="N189" s="57">
        <v>452.46100000000001</v>
      </c>
      <c r="O189" s="57">
        <v>606.57100000000003</v>
      </c>
      <c r="P189" s="57">
        <v>346.65190000000001</v>
      </c>
    </row>
    <row r="190" spans="1:16">
      <c r="A190" s="58">
        <v>44475</v>
      </c>
      <c r="B190" s="59">
        <v>870.17809999999997</v>
      </c>
      <c r="C190" s="59">
        <v>995.61710000000005</v>
      </c>
      <c r="D190" s="59">
        <v>927.13589999999999</v>
      </c>
      <c r="E190" s="59">
        <v>908.52139999999997</v>
      </c>
      <c r="F190" s="59">
        <v>1067.6904</v>
      </c>
      <c r="G190" s="59">
        <v>1063.212</v>
      </c>
      <c r="H190" s="59" t="e">
        <v>#N/A</v>
      </c>
      <c r="I190" s="60"/>
      <c r="J190" s="53">
        <v>42101</v>
      </c>
      <c r="K190" s="59">
        <v>387.06689999999998</v>
      </c>
      <c r="L190" s="57">
        <v>295.77780000000001</v>
      </c>
      <c r="M190" s="57">
        <v>198.84729999999999</v>
      </c>
      <c r="N190" s="57">
        <v>455.50689999999997</v>
      </c>
      <c r="O190" s="57">
        <v>609.02250000000004</v>
      </c>
      <c r="P190" s="57">
        <v>343.19009999999997</v>
      </c>
    </row>
    <row r="191" spans="1:16">
      <c r="A191" s="58">
        <v>44476</v>
      </c>
      <c r="B191" s="59">
        <v>871.95460000000003</v>
      </c>
      <c r="C191" s="59">
        <v>995.53840000000002</v>
      </c>
      <c r="D191" s="59">
        <v>929.25660000000005</v>
      </c>
      <c r="E191" s="59">
        <v>911.40300000000002</v>
      </c>
      <c r="F191" s="59">
        <v>1067.1545000000001</v>
      </c>
      <c r="G191" s="59">
        <v>1063.7260000000001</v>
      </c>
      <c r="H191" s="59" t="e">
        <v>#N/A</v>
      </c>
      <c r="I191" s="60"/>
      <c r="J191" s="53">
        <v>42102</v>
      </c>
      <c r="K191" s="59">
        <v>387.81659999999999</v>
      </c>
      <c r="L191" s="57">
        <v>298.08089999999999</v>
      </c>
      <c r="M191" s="57">
        <v>201.92429999999999</v>
      </c>
      <c r="N191" s="57">
        <v>457.21370000000002</v>
      </c>
      <c r="O191" s="57">
        <v>612.04340000000002</v>
      </c>
      <c r="P191" s="57">
        <v>340.62130000000002</v>
      </c>
    </row>
    <row r="192" spans="1:16">
      <c r="A192" s="58">
        <v>44477</v>
      </c>
      <c r="B192" s="59">
        <v>873.40319999999997</v>
      </c>
      <c r="C192" s="59">
        <v>996.47730000000001</v>
      </c>
      <c r="D192" s="59">
        <v>931.36839999999995</v>
      </c>
      <c r="E192" s="59">
        <v>913.06399999999996</v>
      </c>
      <c r="F192" s="59">
        <v>1067.2244000000001</v>
      </c>
      <c r="G192" s="59">
        <v>1064.2280000000001</v>
      </c>
      <c r="H192" s="59" t="e">
        <v>#N/A</v>
      </c>
      <c r="I192" s="60"/>
      <c r="J192" s="53">
        <v>42103</v>
      </c>
      <c r="K192" s="59">
        <v>389.53800000000001</v>
      </c>
      <c r="L192" s="57">
        <v>301.46539999999999</v>
      </c>
      <c r="M192" s="57">
        <v>203.76419999999999</v>
      </c>
      <c r="N192" s="57">
        <v>458.54469999999998</v>
      </c>
      <c r="O192" s="57">
        <v>615.64779999999996</v>
      </c>
      <c r="P192" s="57">
        <v>338.43520000000001</v>
      </c>
    </row>
    <row r="193" spans="1:16">
      <c r="A193" s="58">
        <v>44478</v>
      </c>
      <c r="B193" s="59">
        <v>875.00609999999995</v>
      </c>
      <c r="C193" s="59">
        <v>997.39649999999995</v>
      </c>
      <c r="D193" s="59">
        <v>931.95339999999999</v>
      </c>
      <c r="E193" s="59">
        <v>914.53210000000001</v>
      </c>
      <c r="F193" s="59">
        <v>1067.2929999999999</v>
      </c>
      <c r="G193" s="59">
        <v>1064.9359999999999</v>
      </c>
      <c r="H193" s="59" t="e">
        <v>#N/A</v>
      </c>
      <c r="I193" s="60"/>
      <c r="J193" s="53">
        <v>42104</v>
      </c>
      <c r="K193" s="59">
        <v>391.8886</v>
      </c>
      <c r="L193" s="57">
        <v>303.66950000000003</v>
      </c>
      <c r="M193" s="57">
        <v>205.02860000000001</v>
      </c>
      <c r="N193" s="57">
        <v>459.34879999999998</v>
      </c>
      <c r="O193" s="57">
        <v>619.33960000000002</v>
      </c>
      <c r="P193" s="57">
        <v>338.38659999999999</v>
      </c>
    </row>
    <row r="194" spans="1:16">
      <c r="A194" s="58">
        <v>44479</v>
      </c>
      <c r="B194" s="59">
        <v>877.01390000000004</v>
      </c>
      <c r="C194" s="59">
        <v>997.17250000000001</v>
      </c>
      <c r="D194" s="59">
        <v>932.13469999999995</v>
      </c>
      <c r="E194" s="59">
        <v>916.56359999999995</v>
      </c>
      <c r="F194" s="59">
        <v>1073.8747000000001</v>
      </c>
      <c r="G194" s="59">
        <v>1067.5392999999999</v>
      </c>
      <c r="H194" s="59" t="e">
        <v>#N/A</v>
      </c>
      <c r="I194" s="60"/>
      <c r="J194" s="53">
        <v>42105</v>
      </c>
      <c r="K194" s="59">
        <v>393.59800000000001</v>
      </c>
      <c r="L194" s="57">
        <v>305.68459999999999</v>
      </c>
      <c r="M194" s="57">
        <v>205.9907</v>
      </c>
      <c r="N194" s="57">
        <v>459.66649999999998</v>
      </c>
      <c r="O194" s="57">
        <v>623.43320000000006</v>
      </c>
      <c r="P194" s="57">
        <v>337.44499999999999</v>
      </c>
    </row>
    <row r="195" spans="1:16">
      <c r="A195" s="58">
        <v>44480</v>
      </c>
      <c r="B195" s="59">
        <v>878.89049999999997</v>
      </c>
      <c r="C195" s="59">
        <v>996.08690000000001</v>
      </c>
      <c r="D195" s="59">
        <v>932.62310000000002</v>
      </c>
      <c r="E195" s="59">
        <v>919.23950000000002</v>
      </c>
      <c r="F195" s="59">
        <v>1074.5385000000001</v>
      </c>
      <c r="G195" s="59">
        <v>1068.7445</v>
      </c>
      <c r="H195" s="59" t="e">
        <v>#N/A</v>
      </c>
      <c r="I195" s="60"/>
      <c r="J195" s="53">
        <v>42106</v>
      </c>
      <c r="K195" s="59">
        <v>394.81700000000001</v>
      </c>
      <c r="L195" s="57">
        <v>307.55889999999999</v>
      </c>
      <c r="M195" s="57">
        <v>206.66749999999999</v>
      </c>
      <c r="N195" s="57">
        <v>459.46089999999998</v>
      </c>
      <c r="O195" s="57">
        <v>628.66120000000001</v>
      </c>
      <c r="P195" s="57">
        <v>334.32229999999998</v>
      </c>
    </row>
    <row r="196" spans="1:16">
      <c r="A196" s="58">
        <v>44481</v>
      </c>
      <c r="B196" s="59">
        <v>879.39530000000002</v>
      </c>
      <c r="C196" s="59">
        <v>994.97590000000002</v>
      </c>
      <c r="D196" s="59">
        <v>934.16899999999998</v>
      </c>
      <c r="E196" s="59">
        <v>922.51350000000002</v>
      </c>
      <c r="F196" s="59">
        <v>1075.9745</v>
      </c>
      <c r="G196" s="59">
        <v>1068.0998</v>
      </c>
      <c r="H196" s="59" t="e">
        <v>#N/A</v>
      </c>
      <c r="I196" s="60"/>
      <c r="J196" s="53">
        <v>42107</v>
      </c>
      <c r="K196" s="59">
        <v>396.2201</v>
      </c>
      <c r="L196" s="57">
        <v>309.27289999999999</v>
      </c>
      <c r="M196" s="57">
        <v>208.036</v>
      </c>
      <c r="N196" s="57">
        <v>460.42169999999999</v>
      </c>
      <c r="O196" s="57">
        <v>631.67359999999996</v>
      </c>
      <c r="P196" s="57">
        <v>330.89800000000002</v>
      </c>
    </row>
    <row r="197" spans="1:16">
      <c r="A197" s="58">
        <v>44482</v>
      </c>
      <c r="B197" s="59">
        <v>879.04020000000003</v>
      </c>
      <c r="C197" s="59">
        <v>994.23630000000003</v>
      </c>
      <c r="D197" s="59">
        <v>935.99360000000001</v>
      </c>
      <c r="E197" s="59">
        <v>926.95770000000005</v>
      </c>
      <c r="F197" s="59">
        <v>1077.9843000000001</v>
      </c>
      <c r="G197" s="59">
        <v>1066.8966</v>
      </c>
      <c r="H197" s="59" t="e">
        <v>#N/A</v>
      </c>
      <c r="I197" s="60"/>
      <c r="J197" s="53">
        <v>42108</v>
      </c>
      <c r="K197" s="59">
        <v>397.51130000000001</v>
      </c>
      <c r="L197" s="57">
        <v>311.51670000000001</v>
      </c>
      <c r="M197" s="57">
        <v>210.7971</v>
      </c>
      <c r="N197" s="57">
        <v>448.50990000000002</v>
      </c>
      <c r="O197" s="57">
        <v>634.70569999999998</v>
      </c>
      <c r="P197" s="57">
        <v>327.69279999999998</v>
      </c>
    </row>
    <row r="198" spans="1:16">
      <c r="A198" s="58">
        <v>44483</v>
      </c>
      <c r="B198" s="59">
        <v>878.39210000000003</v>
      </c>
      <c r="C198" s="59">
        <v>993.72919999999999</v>
      </c>
      <c r="D198" s="59">
        <v>939.58489999999995</v>
      </c>
      <c r="E198" s="59">
        <v>930.90139999999997</v>
      </c>
      <c r="F198" s="59">
        <v>1078.6212</v>
      </c>
      <c r="G198" s="59">
        <v>1065.5206000000001</v>
      </c>
      <c r="H198" s="59" t="e">
        <v>#N/A</v>
      </c>
      <c r="I198" s="60"/>
      <c r="J198" s="53">
        <v>42109</v>
      </c>
      <c r="K198" s="59">
        <v>409.59730000000002</v>
      </c>
      <c r="L198" s="57">
        <v>314.53719999999998</v>
      </c>
      <c r="M198" s="57">
        <v>215.00489999999999</v>
      </c>
      <c r="N198" s="57">
        <v>463.15390000000002</v>
      </c>
      <c r="O198" s="57">
        <v>637.13689999999997</v>
      </c>
      <c r="P198" s="57">
        <v>324.78559999999999</v>
      </c>
    </row>
    <row r="199" spans="1:16">
      <c r="A199" s="58">
        <v>44484</v>
      </c>
      <c r="B199" s="59">
        <v>877.505</v>
      </c>
      <c r="C199" s="59">
        <v>994.79309999999998</v>
      </c>
      <c r="D199" s="59">
        <v>943.2432</v>
      </c>
      <c r="E199" s="59">
        <v>933.41150000000005</v>
      </c>
      <c r="F199" s="59">
        <v>1079.3136999999999</v>
      </c>
      <c r="G199" s="59">
        <v>1063.6604</v>
      </c>
      <c r="H199" s="59" t="e">
        <v>#N/A</v>
      </c>
      <c r="I199" s="60"/>
      <c r="J199" s="53">
        <v>42110</v>
      </c>
      <c r="K199" s="59">
        <v>411.82960000000003</v>
      </c>
      <c r="L199" s="57">
        <v>317.13319999999999</v>
      </c>
      <c r="M199" s="57">
        <v>217.31700000000001</v>
      </c>
      <c r="N199" s="57">
        <v>465.1662</v>
      </c>
      <c r="O199" s="57">
        <v>640.3252</v>
      </c>
      <c r="P199" s="57">
        <v>323.1053</v>
      </c>
    </row>
    <row r="200" spans="1:16">
      <c r="A200" s="58">
        <v>44485</v>
      </c>
      <c r="B200" s="59">
        <v>876.8211</v>
      </c>
      <c r="C200" s="59">
        <v>996.5711</v>
      </c>
      <c r="D200" s="59">
        <v>945.51859999999999</v>
      </c>
      <c r="E200" s="59">
        <v>935.69870000000003</v>
      </c>
      <c r="F200" s="59">
        <v>1079.7046</v>
      </c>
      <c r="G200" s="59">
        <v>1061.7088000000001</v>
      </c>
      <c r="H200" s="59" t="e">
        <v>#N/A</v>
      </c>
      <c r="I200" s="60"/>
      <c r="J200" s="53">
        <v>42111</v>
      </c>
      <c r="K200" s="59">
        <v>413.79640000000001</v>
      </c>
      <c r="L200" s="57">
        <v>319.50110000000001</v>
      </c>
      <c r="M200" s="57">
        <v>219.95910000000001</v>
      </c>
      <c r="N200" s="57">
        <v>467.92329999999998</v>
      </c>
      <c r="O200" s="57">
        <v>643.72310000000004</v>
      </c>
      <c r="P200" s="57">
        <v>323.08609999999999</v>
      </c>
    </row>
    <row r="201" spans="1:16">
      <c r="A201" s="58">
        <v>44486</v>
      </c>
      <c r="B201" s="59">
        <v>877.08159999999998</v>
      </c>
      <c r="C201" s="59">
        <v>996.89469999999994</v>
      </c>
      <c r="D201" s="59">
        <v>947.41589999999997</v>
      </c>
      <c r="E201" s="59">
        <v>937.5163</v>
      </c>
      <c r="F201" s="59">
        <v>1080.05</v>
      </c>
      <c r="G201" s="59">
        <v>1059.1869999999999</v>
      </c>
      <c r="H201" s="59" t="e">
        <v>#N/A</v>
      </c>
      <c r="I201" s="60"/>
      <c r="J201" s="53">
        <v>42112</v>
      </c>
      <c r="K201" s="59">
        <v>414.959</v>
      </c>
      <c r="L201" s="57">
        <v>320.48869999999999</v>
      </c>
      <c r="M201" s="57">
        <v>224.27879999999999</v>
      </c>
      <c r="N201" s="57">
        <v>472.0059</v>
      </c>
      <c r="O201" s="57">
        <v>647.59320000000002</v>
      </c>
      <c r="P201" s="57">
        <v>323.50189999999998</v>
      </c>
    </row>
    <row r="202" spans="1:16">
      <c r="A202" s="58">
        <v>44487</v>
      </c>
      <c r="B202" s="59">
        <v>877.4873</v>
      </c>
      <c r="C202" s="59">
        <v>996.73</v>
      </c>
      <c r="D202" s="59">
        <v>948.75229999999999</v>
      </c>
      <c r="E202" s="59">
        <v>939.10950000000003</v>
      </c>
      <c r="F202" s="59">
        <v>1080.1468</v>
      </c>
      <c r="G202" s="59">
        <v>1060.412</v>
      </c>
      <c r="H202" s="59" t="e">
        <v>#N/A</v>
      </c>
      <c r="I202" s="60"/>
      <c r="J202" s="53">
        <v>42113</v>
      </c>
      <c r="K202" s="59">
        <v>416.58510000000001</v>
      </c>
      <c r="L202" s="57">
        <v>319.60469999999998</v>
      </c>
      <c r="M202" s="57">
        <v>228.364</v>
      </c>
      <c r="N202" s="57">
        <v>477.19900000000001</v>
      </c>
      <c r="O202" s="57">
        <v>652.30589999999995</v>
      </c>
      <c r="P202" s="57">
        <v>322.96339999999998</v>
      </c>
    </row>
    <row r="203" spans="1:16">
      <c r="A203" s="58">
        <v>44488</v>
      </c>
      <c r="B203" s="59">
        <v>876.66459999999995</v>
      </c>
      <c r="C203" s="59">
        <v>996.01260000000002</v>
      </c>
      <c r="D203" s="59">
        <v>950.4588</v>
      </c>
      <c r="E203" s="59">
        <v>940.726</v>
      </c>
      <c r="F203" s="59">
        <v>1081.1596</v>
      </c>
      <c r="G203" s="59">
        <v>1058.9911999999999</v>
      </c>
      <c r="H203" s="59" t="e">
        <v>#N/A</v>
      </c>
      <c r="I203" s="60"/>
      <c r="J203" s="53">
        <v>42114</v>
      </c>
      <c r="K203" s="59">
        <v>418.23349999999999</v>
      </c>
      <c r="L203" s="57">
        <v>318.79070000000002</v>
      </c>
      <c r="M203" s="57">
        <v>232.61600000000001</v>
      </c>
      <c r="N203" s="57">
        <v>482.96199999999999</v>
      </c>
      <c r="O203" s="57">
        <v>655.30029999999999</v>
      </c>
      <c r="P203" s="57">
        <v>323.1026</v>
      </c>
    </row>
    <row r="204" spans="1:16">
      <c r="A204" s="58">
        <v>44489</v>
      </c>
      <c r="B204" s="59">
        <v>875.57950000000005</v>
      </c>
      <c r="C204" s="59">
        <v>994.97749999999996</v>
      </c>
      <c r="D204" s="59">
        <v>952.12609999999995</v>
      </c>
      <c r="E204" s="59">
        <v>943.58309999999994</v>
      </c>
      <c r="F204" s="59">
        <v>1080.8665000000001</v>
      </c>
      <c r="G204" s="59">
        <v>1057.9713999999999</v>
      </c>
      <c r="H204" s="59" t="e">
        <v>#N/A</v>
      </c>
      <c r="I204" s="60"/>
      <c r="J204" s="53">
        <v>42115</v>
      </c>
      <c r="K204" s="59">
        <v>420.13159999999999</v>
      </c>
      <c r="L204" s="57">
        <v>319.09129999999999</v>
      </c>
      <c r="M204" s="57">
        <v>237.83420000000001</v>
      </c>
      <c r="N204" s="57">
        <v>489.34789999999998</v>
      </c>
      <c r="O204" s="57">
        <v>659.08939999999996</v>
      </c>
      <c r="P204" s="57">
        <v>323.85309999999998</v>
      </c>
    </row>
    <row r="205" spans="1:16">
      <c r="A205" s="58">
        <v>44490</v>
      </c>
      <c r="B205" s="59">
        <v>874.63340000000005</v>
      </c>
      <c r="C205" s="59">
        <v>994.06659999999999</v>
      </c>
      <c r="D205" s="59">
        <v>954.82079999999996</v>
      </c>
      <c r="E205" s="59">
        <v>946.23080000000004</v>
      </c>
      <c r="F205" s="59">
        <v>1081.0658000000001</v>
      </c>
      <c r="G205" s="59">
        <v>1057.5235</v>
      </c>
      <c r="H205" s="59" t="e">
        <v>#N/A</v>
      </c>
      <c r="I205" s="60"/>
      <c r="J205" s="53">
        <v>42116</v>
      </c>
      <c r="K205" s="59">
        <v>422.1046</v>
      </c>
      <c r="L205" s="57">
        <v>321.12060000000002</v>
      </c>
      <c r="M205" s="57">
        <v>243.67250000000001</v>
      </c>
      <c r="N205" s="57">
        <v>495.71699999999998</v>
      </c>
      <c r="O205" s="57">
        <v>656.16909999999996</v>
      </c>
      <c r="P205" s="57">
        <v>324.59500000000003</v>
      </c>
    </row>
    <row r="206" spans="1:16">
      <c r="A206" s="58">
        <v>44491</v>
      </c>
      <c r="B206" s="59">
        <v>873.85879999999997</v>
      </c>
      <c r="C206" s="59">
        <v>993.87599999999998</v>
      </c>
      <c r="D206" s="59">
        <v>957.25170000000003</v>
      </c>
      <c r="E206" s="59">
        <v>947.17510000000004</v>
      </c>
      <c r="F206" s="59">
        <v>1080.9865</v>
      </c>
      <c r="G206" s="59">
        <v>1056.9218000000001</v>
      </c>
      <c r="H206" s="59" t="e">
        <v>#N/A</v>
      </c>
      <c r="I206" s="60"/>
      <c r="J206" s="53">
        <v>42117</v>
      </c>
      <c r="K206" s="59">
        <v>424.26620000000003</v>
      </c>
      <c r="L206" s="57">
        <v>323.25380000000001</v>
      </c>
      <c r="M206" s="57">
        <v>247.97880000000001</v>
      </c>
      <c r="N206" s="57">
        <v>500.65730000000002</v>
      </c>
      <c r="O206" s="57">
        <v>666.41920000000005</v>
      </c>
      <c r="P206" s="57">
        <v>325.69170000000003</v>
      </c>
    </row>
    <row r="207" spans="1:16">
      <c r="A207" s="58">
        <v>44492</v>
      </c>
      <c r="B207" s="59">
        <v>873.83820000000003</v>
      </c>
      <c r="C207" s="59">
        <v>993.87099999999998</v>
      </c>
      <c r="D207" s="59">
        <v>957.88220000000001</v>
      </c>
      <c r="E207" s="59">
        <v>948.04769999999996</v>
      </c>
      <c r="F207" s="59">
        <v>1080.3253</v>
      </c>
      <c r="G207" s="59">
        <v>1056.4621999999999</v>
      </c>
      <c r="H207" s="59" t="e">
        <v>#N/A</v>
      </c>
      <c r="I207" s="60"/>
      <c r="J207" s="53">
        <v>42118</v>
      </c>
      <c r="K207" s="59">
        <v>426.02499999999998</v>
      </c>
      <c r="L207" s="57">
        <v>324.7004</v>
      </c>
      <c r="M207" s="57">
        <v>251.30600000000001</v>
      </c>
      <c r="N207" s="57">
        <v>505.6961</v>
      </c>
      <c r="O207" s="57">
        <v>670.39959999999996</v>
      </c>
      <c r="P207" s="57">
        <v>328.54199999999997</v>
      </c>
    </row>
    <row r="208" spans="1:16">
      <c r="A208" s="58">
        <v>44493</v>
      </c>
      <c r="B208" s="59">
        <v>874.59529999999995</v>
      </c>
      <c r="C208" s="59">
        <v>992.85429999999997</v>
      </c>
      <c r="D208" s="59">
        <v>958.8107</v>
      </c>
      <c r="E208" s="59">
        <v>948.73779999999999</v>
      </c>
      <c r="F208" s="59">
        <v>1080.8611000000001</v>
      </c>
      <c r="G208" s="59">
        <v>1057.7665</v>
      </c>
      <c r="H208" s="59" t="e">
        <v>#N/A</v>
      </c>
      <c r="I208" s="60"/>
      <c r="J208" s="53">
        <v>42119</v>
      </c>
      <c r="K208" s="59">
        <v>426.38529999999997</v>
      </c>
      <c r="L208" s="57">
        <v>320.27080000000001</v>
      </c>
      <c r="M208" s="57">
        <v>254.92920000000001</v>
      </c>
      <c r="N208" s="57">
        <v>510.41390000000001</v>
      </c>
      <c r="O208" s="57">
        <v>673.89469999999994</v>
      </c>
      <c r="P208" s="57">
        <v>331.1925</v>
      </c>
    </row>
    <row r="209" spans="1:16">
      <c r="A209" s="58">
        <v>44494</v>
      </c>
      <c r="B209" s="59">
        <v>875.2577</v>
      </c>
      <c r="C209" s="59">
        <v>991.99170000000004</v>
      </c>
      <c r="D209" s="59">
        <v>960.19290000000001</v>
      </c>
      <c r="E209" s="59">
        <v>949.10860000000002</v>
      </c>
      <c r="F209" s="59">
        <v>1081.3472999999999</v>
      </c>
      <c r="G209" s="59">
        <v>1058.9575</v>
      </c>
      <c r="H209" s="59" t="e">
        <v>#N/A</v>
      </c>
      <c r="I209" s="60"/>
      <c r="J209" s="53">
        <v>42120</v>
      </c>
      <c r="K209" s="59">
        <v>425.6773</v>
      </c>
      <c r="L209" s="57">
        <v>325.75760000000002</v>
      </c>
      <c r="M209" s="57">
        <v>258.59199999999998</v>
      </c>
      <c r="N209" s="57">
        <v>515.14610000000005</v>
      </c>
      <c r="O209" s="57">
        <v>678.57899999999995</v>
      </c>
      <c r="P209" s="57">
        <v>331.88810000000001</v>
      </c>
    </row>
    <row r="210" spans="1:16">
      <c r="A210" s="58">
        <v>44495</v>
      </c>
      <c r="B210" s="59">
        <v>875.07590000000005</v>
      </c>
      <c r="C210" s="59">
        <v>991.32979999999998</v>
      </c>
      <c r="D210" s="59">
        <v>960.86720000000003</v>
      </c>
      <c r="E210" s="59">
        <v>949.20650000000001</v>
      </c>
      <c r="F210" s="59">
        <v>1082.8242</v>
      </c>
      <c r="G210" s="59">
        <v>1058.9165</v>
      </c>
      <c r="H210" s="59" t="e">
        <v>#N/A</v>
      </c>
      <c r="I210" s="60"/>
      <c r="J210" s="53">
        <v>42121</v>
      </c>
      <c r="K210" s="59">
        <v>424.86930000000001</v>
      </c>
      <c r="L210" s="57">
        <v>325.9529</v>
      </c>
      <c r="M210" s="57">
        <v>262.04640000000001</v>
      </c>
      <c r="N210" s="57">
        <v>519.63189999999997</v>
      </c>
      <c r="O210" s="57">
        <v>681.90629999999999</v>
      </c>
      <c r="P210" s="57">
        <v>332.53699999999998</v>
      </c>
    </row>
    <row r="211" spans="1:16">
      <c r="A211" s="58">
        <v>44496</v>
      </c>
      <c r="B211" s="59">
        <v>874.71640000000002</v>
      </c>
      <c r="C211" s="59">
        <v>990.6671</v>
      </c>
      <c r="D211" s="59">
        <v>961.63980000000004</v>
      </c>
      <c r="E211" s="59">
        <v>949.5761</v>
      </c>
      <c r="F211" s="59">
        <v>1083.8696</v>
      </c>
      <c r="G211" s="59">
        <v>1057.2565999999999</v>
      </c>
      <c r="H211" s="59" t="e">
        <v>#N/A</v>
      </c>
      <c r="I211" s="60"/>
      <c r="J211" s="53">
        <v>42122</v>
      </c>
      <c r="K211" s="59">
        <v>424.14909999999998</v>
      </c>
      <c r="L211" s="57">
        <v>326.51940000000002</v>
      </c>
      <c r="M211" s="57">
        <v>266.39260000000002</v>
      </c>
      <c r="N211" s="57">
        <v>523.8442</v>
      </c>
      <c r="O211" s="57">
        <v>684.86180000000002</v>
      </c>
      <c r="P211" s="57">
        <v>333.47899999999998</v>
      </c>
    </row>
    <row r="212" spans="1:16">
      <c r="A212" s="58">
        <v>44497</v>
      </c>
      <c r="B212" s="59">
        <v>874.31110000000001</v>
      </c>
      <c r="C212" s="59">
        <v>990.25329999999997</v>
      </c>
      <c r="D212" s="59">
        <v>963.32799999999997</v>
      </c>
      <c r="E212" s="59">
        <v>949.33900000000006</v>
      </c>
      <c r="F212" s="59">
        <v>1084.2003999999999</v>
      </c>
      <c r="G212" s="59">
        <v>1056.377</v>
      </c>
      <c r="H212" s="59" t="e">
        <v>#N/A</v>
      </c>
      <c r="I212" s="60"/>
      <c r="J212" s="53">
        <v>42123</v>
      </c>
      <c r="K212" s="59">
        <v>424.17140000000001</v>
      </c>
      <c r="L212" s="57">
        <v>328.57150000000001</v>
      </c>
      <c r="M212" s="57">
        <v>270.9024</v>
      </c>
      <c r="N212" s="57">
        <v>526.66989999999998</v>
      </c>
      <c r="O212" s="57">
        <v>688.33069999999998</v>
      </c>
      <c r="P212" s="57">
        <v>334.28730000000002</v>
      </c>
    </row>
    <row r="213" spans="1:16">
      <c r="A213" s="58">
        <v>44498</v>
      </c>
      <c r="B213" s="59">
        <v>875.34550000000002</v>
      </c>
      <c r="C213" s="59">
        <v>990.97789999999998</v>
      </c>
      <c r="D213" s="59">
        <v>964.8261</v>
      </c>
      <c r="E213" s="59">
        <v>947.89620000000002</v>
      </c>
      <c r="F213" s="59">
        <v>1083.0769</v>
      </c>
      <c r="G213" s="59">
        <v>1055.4185</v>
      </c>
      <c r="H213" s="59" t="e">
        <v>#N/A</v>
      </c>
      <c r="I213" s="60"/>
      <c r="J213" s="53">
        <v>42124</v>
      </c>
      <c r="K213" s="59">
        <v>425.82190000000003</v>
      </c>
      <c r="L213" s="57">
        <v>331.89330000000001</v>
      </c>
      <c r="M213" s="57">
        <v>274.01740000000001</v>
      </c>
      <c r="N213" s="57">
        <v>529.86479999999995</v>
      </c>
      <c r="O213" s="57">
        <v>691.85670000000005</v>
      </c>
      <c r="P213" s="57">
        <v>332.06639999999999</v>
      </c>
    </row>
    <row r="214" spans="1:16">
      <c r="A214" s="58">
        <v>44499</v>
      </c>
      <c r="B214" s="59">
        <v>875.03030000000001</v>
      </c>
      <c r="C214" s="59">
        <v>991.5335</v>
      </c>
      <c r="D214" s="59">
        <v>964.19970000000001</v>
      </c>
      <c r="E214" s="59">
        <v>948.36120000000005</v>
      </c>
      <c r="F214" s="59">
        <v>1081.9132999999999</v>
      </c>
      <c r="G214" s="59">
        <v>1055.8819000000001</v>
      </c>
      <c r="H214" s="59" t="e">
        <v>#N/A</v>
      </c>
      <c r="I214" s="60"/>
      <c r="J214" s="53">
        <v>42125</v>
      </c>
      <c r="K214" s="59">
        <v>426.80889999999999</v>
      </c>
      <c r="L214" s="57">
        <v>334.67430000000002</v>
      </c>
      <c r="M214" s="57">
        <v>279.06380000000001</v>
      </c>
      <c r="N214" s="57">
        <v>534.75149999999996</v>
      </c>
      <c r="O214" s="57">
        <v>698.17340000000002</v>
      </c>
      <c r="P214" s="57">
        <v>334.36829999999998</v>
      </c>
    </row>
    <row r="215" spans="1:16">
      <c r="A215" s="58">
        <v>44500</v>
      </c>
      <c r="B215" s="59">
        <v>876.62059999999997</v>
      </c>
      <c r="C215" s="59">
        <v>990.36149999999998</v>
      </c>
      <c r="D215" s="59">
        <v>963.3596</v>
      </c>
      <c r="E215" s="59">
        <v>947.0856</v>
      </c>
      <c r="F215" s="59">
        <v>1077.8951999999999</v>
      </c>
      <c r="G215" s="59">
        <v>1057.0844</v>
      </c>
      <c r="H215" s="59" t="e">
        <v>#N/A</v>
      </c>
      <c r="I215" s="60"/>
      <c r="J215" s="53">
        <v>42126</v>
      </c>
      <c r="K215" s="59">
        <v>428.85329999999999</v>
      </c>
      <c r="L215" s="57">
        <v>336.24790000000002</v>
      </c>
      <c r="M215" s="57">
        <v>281.37020000000001</v>
      </c>
      <c r="N215" s="57">
        <v>538.73540000000003</v>
      </c>
      <c r="O215" s="57">
        <v>702.16020000000003</v>
      </c>
      <c r="P215" s="57">
        <v>336.75349999999997</v>
      </c>
    </row>
    <row r="216" spans="1:16">
      <c r="A216" s="58">
        <v>44501</v>
      </c>
      <c r="B216" s="59">
        <v>877.28089999999997</v>
      </c>
      <c r="C216" s="59">
        <v>989.56330000000003</v>
      </c>
      <c r="D216" s="59">
        <v>962.94929999999999</v>
      </c>
      <c r="E216" s="59">
        <v>947.23620000000005</v>
      </c>
      <c r="F216" s="59">
        <v>1078.6206999999999</v>
      </c>
      <c r="G216" s="59">
        <v>1058.9245000000001</v>
      </c>
      <c r="H216" s="59" t="e">
        <v>#N/A</v>
      </c>
      <c r="I216" s="60"/>
      <c r="J216" s="53">
        <v>42127</v>
      </c>
      <c r="K216" s="59">
        <v>431.49459999999999</v>
      </c>
      <c r="L216" s="57">
        <v>338.30759999999998</v>
      </c>
      <c r="M216" s="57">
        <v>283.31009999999998</v>
      </c>
      <c r="N216" s="57">
        <v>542.60410000000002</v>
      </c>
      <c r="O216" s="57">
        <v>706.07839999999999</v>
      </c>
      <c r="P216" s="57">
        <v>337.90030000000002</v>
      </c>
    </row>
    <row r="217" spans="1:16">
      <c r="A217" s="58">
        <v>44502</v>
      </c>
      <c r="B217" s="59">
        <v>875.42049999999995</v>
      </c>
      <c r="C217" s="59">
        <v>987.61689999999999</v>
      </c>
      <c r="D217" s="59">
        <v>961.63980000000004</v>
      </c>
      <c r="E217" s="59">
        <v>947.12980000000005</v>
      </c>
      <c r="F217" s="59">
        <v>1080.0555999999999</v>
      </c>
      <c r="G217" s="59">
        <v>1059.5613000000001</v>
      </c>
      <c r="H217" s="59" t="e">
        <v>#N/A</v>
      </c>
      <c r="I217" s="60"/>
      <c r="J217" s="53">
        <v>42128</v>
      </c>
      <c r="K217" s="59">
        <v>434.3322</v>
      </c>
      <c r="L217" s="57">
        <v>339.94240000000002</v>
      </c>
      <c r="M217" s="57">
        <v>286.62529999999998</v>
      </c>
      <c r="N217" s="57">
        <v>546.62260000000003</v>
      </c>
      <c r="O217" s="57">
        <v>709.67110000000002</v>
      </c>
      <c r="P217" s="57">
        <v>339.2192</v>
      </c>
    </row>
    <row r="218" spans="1:16">
      <c r="A218" s="58">
        <v>44503</v>
      </c>
      <c r="B218" s="59">
        <v>873.39909999999998</v>
      </c>
      <c r="C218" s="59">
        <v>984.33519999999999</v>
      </c>
      <c r="D218" s="59">
        <v>960.94050000000004</v>
      </c>
      <c r="E218" s="59">
        <v>947.47709999999995</v>
      </c>
      <c r="F218" s="59">
        <v>1081.3646000000001</v>
      </c>
      <c r="G218" s="59">
        <v>1058.4665</v>
      </c>
      <c r="H218" s="59" t="e">
        <v>#N/A</v>
      </c>
      <c r="I218" s="60"/>
      <c r="J218" s="53">
        <v>42129</v>
      </c>
      <c r="K218" s="59">
        <v>438.37959999999998</v>
      </c>
      <c r="L218" s="57">
        <v>342.81110000000001</v>
      </c>
      <c r="M218" s="57">
        <v>290.84949999999998</v>
      </c>
      <c r="N218" s="57">
        <v>550.13750000000005</v>
      </c>
      <c r="O218" s="57">
        <v>712.9556</v>
      </c>
      <c r="P218" s="57">
        <v>339.54700000000003</v>
      </c>
    </row>
    <row r="219" spans="1:16">
      <c r="A219" s="58">
        <v>44504</v>
      </c>
      <c r="B219" s="59">
        <v>871.70050000000003</v>
      </c>
      <c r="C219" s="59">
        <v>981.43499999999995</v>
      </c>
      <c r="D219" s="59">
        <v>961.05669999999998</v>
      </c>
      <c r="E219" s="59">
        <v>948.04010000000005</v>
      </c>
      <c r="F219" s="59">
        <v>1081.8515</v>
      </c>
      <c r="G219" s="59">
        <v>1056.3698999999999</v>
      </c>
      <c r="H219" s="59" t="e">
        <v>#N/A</v>
      </c>
      <c r="I219" s="60"/>
      <c r="J219" s="53">
        <v>42130</v>
      </c>
      <c r="K219" s="59">
        <v>442.43490000000003</v>
      </c>
      <c r="L219" s="57">
        <v>345.71210000000002</v>
      </c>
      <c r="M219" s="57">
        <v>295.04250000000002</v>
      </c>
      <c r="N219" s="57">
        <v>552.0521</v>
      </c>
      <c r="O219" s="57">
        <v>716.19880000000001</v>
      </c>
      <c r="P219" s="57">
        <v>339.52850000000001</v>
      </c>
    </row>
    <row r="220" spans="1:16">
      <c r="A220" s="58">
        <v>44505</v>
      </c>
      <c r="B220" s="59">
        <v>870.28060000000005</v>
      </c>
      <c r="C220" s="59">
        <v>979.63350000000003</v>
      </c>
      <c r="D220" s="59">
        <v>960.95389999999998</v>
      </c>
      <c r="E220" s="59">
        <v>948.05529999999999</v>
      </c>
      <c r="F220" s="59">
        <v>1081.7113999999999</v>
      </c>
      <c r="G220" s="59">
        <v>1054.0039999999999</v>
      </c>
      <c r="H220" s="59" t="e">
        <v>#N/A</v>
      </c>
      <c r="I220" s="60"/>
      <c r="J220" s="53">
        <v>42131</v>
      </c>
      <c r="K220" s="59">
        <v>447.40469999999999</v>
      </c>
      <c r="L220" s="57">
        <v>348.9923</v>
      </c>
      <c r="M220" s="57">
        <v>299.69</v>
      </c>
      <c r="N220" s="57">
        <v>554.54939999999999</v>
      </c>
      <c r="O220" s="57">
        <v>719.91139999999996</v>
      </c>
      <c r="P220" s="57">
        <v>340.08850000000001</v>
      </c>
    </row>
    <row r="221" spans="1:16">
      <c r="A221" s="58">
        <v>44506</v>
      </c>
      <c r="B221" s="59">
        <v>869.84929999999997</v>
      </c>
      <c r="C221" s="59">
        <v>977.75559999999996</v>
      </c>
      <c r="D221" s="59">
        <v>958.52319999999997</v>
      </c>
      <c r="E221" s="59">
        <v>947.77890000000002</v>
      </c>
      <c r="F221" s="59">
        <v>1081.3533</v>
      </c>
      <c r="G221" s="59">
        <v>1052.3696</v>
      </c>
      <c r="H221" s="59" t="e">
        <v>#N/A</v>
      </c>
      <c r="I221" s="60"/>
      <c r="J221" s="53">
        <v>42132</v>
      </c>
      <c r="K221" s="59">
        <v>452.20359999999999</v>
      </c>
      <c r="L221" s="57">
        <v>350.70209999999997</v>
      </c>
      <c r="M221" s="57">
        <v>304.2088</v>
      </c>
      <c r="N221" s="57">
        <v>557.58330000000001</v>
      </c>
      <c r="O221" s="57">
        <v>724.4624</v>
      </c>
      <c r="P221" s="57">
        <v>343.21640000000002</v>
      </c>
    </row>
    <row r="222" spans="1:16">
      <c r="A222" s="58">
        <v>44507</v>
      </c>
      <c r="B222" s="59">
        <v>870.44899999999996</v>
      </c>
      <c r="C222" s="59">
        <v>973.26570000000004</v>
      </c>
      <c r="D222" s="59">
        <v>955.5326</v>
      </c>
      <c r="E222" s="59">
        <v>948.32230000000004</v>
      </c>
      <c r="F222" s="59">
        <v>1081.136</v>
      </c>
      <c r="G222" s="59">
        <v>1051.7611999999999</v>
      </c>
      <c r="H222" s="59" t="e">
        <v>#N/A</v>
      </c>
      <c r="I222" s="60"/>
      <c r="J222" s="53">
        <v>42133</v>
      </c>
      <c r="K222" s="59">
        <v>456.39249999999998</v>
      </c>
      <c r="L222" s="57">
        <v>351.5256</v>
      </c>
      <c r="M222" s="57">
        <v>308.5265</v>
      </c>
      <c r="N222" s="57">
        <v>560.41849999999999</v>
      </c>
      <c r="O222" s="57">
        <v>729.9538</v>
      </c>
      <c r="P222" s="57">
        <v>347.72649999999999</v>
      </c>
    </row>
    <row r="223" spans="1:16">
      <c r="A223" s="58">
        <v>44508</v>
      </c>
      <c r="B223" s="59">
        <v>871.16010000000006</v>
      </c>
      <c r="C223" s="59">
        <v>968.40020000000004</v>
      </c>
      <c r="D223" s="59">
        <v>952.16330000000005</v>
      </c>
      <c r="E223" s="59">
        <v>947.22749999999996</v>
      </c>
      <c r="F223" s="59">
        <v>1080.2739999999999</v>
      </c>
      <c r="G223" s="59">
        <v>1051.4504999999999</v>
      </c>
      <c r="H223" s="59" t="e">
        <v>#N/A</v>
      </c>
      <c r="I223" s="60"/>
      <c r="J223" s="53">
        <v>42134</v>
      </c>
      <c r="K223" s="59">
        <v>460.61369999999999</v>
      </c>
      <c r="L223" s="57">
        <v>352.87209999999999</v>
      </c>
      <c r="M223" s="57">
        <v>313.14870000000002</v>
      </c>
      <c r="N223" s="57">
        <v>563.50379999999996</v>
      </c>
      <c r="O223" s="57">
        <v>734.51210000000003</v>
      </c>
      <c r="P223" s="57">
        <v>352.0505</v>
      </c>
    </row>
    <row r="224" spans="1:16">
      <c r="A224" s="58">
        <v>44509</v>
      </c>
      <c r="B224" s="59">
        <v>870.81910000000005</v>
      </c>
      <c r="C224" s="59">
        <v>962.82270000000005</v>
      </c>
      <c r="D224" s="59">
        <v>949.9846</v>
      </c>
      <c r="E224" s="59">
        <v>947.10149999999999</v>
      </c>
      <c r="F224" s="59">
        <v>1080.2271000000001</v>
      </c>
      <c r="G224" s="59">
        <v>1049.4042999999999</v>
      </c>
      <c r="H224" s="59" t="e">
        <v>#N/A</v>
      </c>
      <c r="I224" s="60"/>
      <c r="J224" s="53">
        <v>42135</v>
      </c>
      <c r="K224" s="59">
        <v>464.68860000000001</v>
      </c>
      <c r="L224" s="57">
        <v>354.91820000000001</v>
      </c>
      <c r="M224" s="57">
        <v>318.01209999999998</v>
      </c>
      <c r="N224" s="57">
        <v>567.49429999999995</v>
      </c>
      <c r="O224" s="57">
        <v>738.17750000000001</v>
      </c>
      <c r="P224" s="57">
        <v>355.67649999999998</v>
      </c>
    </row>
    <row r="225" spans="1:16">
      <c r="A225" s="58">
        <v>44510</v>
      </c>
      <c r="B225" s="59">
        <v>870.28560000000004</v>
      </c>
      <c r="C225" s="59">
        <v>957.63440000000003</v>
      </c>
      <c r="D225" s="59">
        <v>947.31169999999997</v>
      </c>
      <c r="E225" s="59">
        <v>946.20299999999997</v>
      </c>
      <c r="F225" s="59">
        <v>1079.9730999999999</v>
      </c>
      <c r="G225" s="59">
        <v>1046.4157</v>
      </c>
      <c r="H225" s="59" t="e">
        <v>#N/A</v>
      </c>
      <c r="I225" s="60"/>
      <c r="J225" s="53">
        <v>42136</v>
      </c>
      <c r="K225" s="59">
        <v>468.7099</v>
      </c>
      <c r="L225" s="57">
        <v>357.61739999999998</v>
      </c>
      <c r="M225" s="57">
        <v>323.24579999999997</v>
      </c>
      <c r="N225" s="57">
        <v>571.48710000000005</v>
      </c>
      <c r="O225" s="57">
        <v>739.80870000000004</v>
      </c>
      <c r="P225" s="57">
        <v>358.86340000000001</v>
      </c>
    </row>
    <row r="226" spans="1:16">
      <c r="A226" s="58">
        <v>44511</v>
      </c>
      <c r="B226" s="59">
        <v>870.07560000000001</v>
      </c>
      <c r="C226" s="59">
        <v>953.48400000000004</v>
      </c>
      <c r="D226" s="59">
        <v>945.85249999999996</v>
      </c>
      <c r="E226" s="59">
        <v>947.21109999999999</v>
      </c>
      <c r="F226" s="59">
        <v>1078.5797</v>
      </c>
      <c r="G226" s="59">
        <v>1044.2826</v>
      </c>
      <c r="H226" s="59" t="e">
        <v>#N/A</v>
      </c>
      <c r="I226" s="60"/>
      <c r="J226" s="53">
        <v>42137</v>
      </c>
      <c r="K226" s="59">
        <v>472.90550000000002</v>
      </c>
      <c r="L226" s="57">
        <v>361.3313</v>
      </c>
      <c r="M226" s="57">
        <v>327.35969999999998</v>
      </c>
      <c r="N226" s="57">
        <v>574.32259999999997</v>
      </c>
      <c r="O226" s="57">
        <v>741.96640000000002</v>
      </c>
      <c r="P226" s="57">
        <v>362.5172</v>
      </c>
    </row>
    <row r="227" spans="1:16">
      <c r="A227" s="58">
        <v>44512</v>
      </c>
      <c r="B227" s="59">
        <v>869.22180000000003</v>
      </c>
      <c r="C227" s="59">
        <v>949.42729999999995</v>
      </c>
      <c r="D227" s="59">
        <v>944.24789999999996</v>
      </c>
      <c r="E227" s="59">
        <v>946.69410000000005</v>
      </c>
      <c r="F227" s="59">
        <v>1076.6898000000001</v>
      </c>
      <c r="G227" s="59">
        <v>1042.0347999999999</v>
      </c>
      <c r="H227" s="59" t="e">
        <v>#N/A</v>
      </c>
      <c r="I227" s="60"/>
      <c r="J227" s="53">
        <v>42138</v>
      </c>
      <c r="K227" s="59">
        <v>477.39519999999999</v>
      </c>
      <c r="L227" s="57">
        <v>364.98020000000002</v>
      </c>
      <c r="M227" s="57">
        <v>332.60610000000003</v>
      </c>
      <c r="N227" s="57">
        <v>577.11159999999995</v>
      </c>
      <c r="O227" s="57">
        <v>744.34479999999996</v>
      </c>
      <c r="P227" s="57">
        <v>365.89400000000001</v>
      </c>
    </row>
    <row r="228" spans="1:16">
      <c r="A228" s="58">
        <v>44513</v>
      </c>
      <c r="B228" s="59">
        <v>868.53020000000004</v>
      </c>
      <c r="C228" s="59">
        <v>945.7604</v>
      </c>
      <c r="D228" s="59">
        <v>940.97730000000001</v>
      </c>
      <c r="E228" s="59">
        <v>945.7242</v>
      </c>
      <c r="F228" s="59">
        <v>1074.5867000000001</v>
      </c>
      <c r="G228" s="59">
        <v>1039.979</v>
      </c>
      <c r="H228" s="59" t="e">
        <v>#N/A</v>
      </c>
      <c r="I228" s="60"/>
      <c r="J228" s="53">
        <v>42139</v>
      </c>
      <c r="K228" s="59">
        <v>481.3383</v>
      </c>
      <c r="L228" s="57">
        <v>368.27929999999998</v>
      </c>
      <c r="M228" s="57">
        <v>336.64839999999998</v>
      </c>
      <c r="N228" s="57">
        <v>579.53049999999996</v>
      </c>
      <c r="O228" s="57">
        <v>747.01880000000006</v>
      </c>
      <c r="P228" s="57">
        <v>369.74619999999999</v>
      </c>
    </row>
    <row r="229" spans="1:16">
      <c r="A229" s="58">
        <v>44514</v>
      </c>
      <c r="B229" s="59">
        <v>867.51</v>
      </c>
      <c r="C229" s="59">
        <v>940.90970000000004</v>
      </c>
      <c r="D229" s="59">
        <v>936.10170000000005</v>
      </c>
      <c r="E229" s="59">
        <v>944.60919999999999</v>
      </c>
      <c r="F229" s="59">
        <v>1072.2254</v>
      </c>
      <c r="G229" s="59">
        <v>1039.8126</v>
      </c>
      <c r="H229" s="59" t="e">
        <v>#N/A</v>
      </c>
      <c r="I229" s="60"/>
      <c r="J229" s="53">
        <v>42140</v>
      </c>
      <c r="K229" s="59">
        <v>484.82490000000001</v>
      </c>
      <c r="L229" s="57">
        <v>371.505</v>
      </c>
      <c r="M229" s="57">
        <v>340.7165</v>
      </c>
      <c r="N229" s="57">
        <v>582.21690000000001</v>
      </c>
      <c r="O229" s="57">
        <v>751.09439999999995</v>
      </c>
      <c r="P229" s="57">
        <v>373.75060000000002</v>
      </c>
    </row>
    <row r="230" spans="1:16">
      <c r="A230" s="58">
        <v>44515</v>
      </c>
      <c r="B230" s="59">
        <v>867.75450000000001</v>
      </c>
      <c r="C230" s="59">
        <v>936.01160000000004</v>
      </c>
      <c r="D230" s="59">
        <v>931.94420000000002</v>
      </c>
      <c r="E230" s="59">
        <v>942.88099999999997</v>
      </c>
      <c r="F230" s="59">
        <v>1070.6229000000001</v>
      </c>
      <c r="G230" s="59">
        <v>1040.133</v>
      </c>
      <c r="H230" s="59" t="e">
        <v>#N/A</v>
      </c>
      <c r="I230" s="60"/>
      <c r="J230" s="53">
        <v>42141</v>
      </c>
      <c r="K230" s="59">
        <v>487.7081</v>
      </c>
      <c r="L230" s="57">
        <v>375.07560000000001</v>
      </c>
      <c r="M230" s="57">
        <v>344.73840000000001</v>
      </c>
      <c r="N230" s="57">
        <v>585.58680000000004</v>
      </c>
      <c r="O230" s="57">
        <v>755.47630000000004</v>
      </c>
      <c r="P230" s="57">
        <v>376.23410000000001</v>
      </c>
    </row>
    <row r="231" spans="1:16">
      <c r="A231" s="58">
        <v>44516</v>
      </c>
      <c r="B231" s="59">
        <v>866.77030000000002</v>
      </c>
      <c r="C231" s="59">
        <v>932.63340000000005</v>
      </c>
      <c r="D231" s="59">
        <v>928.98050000000001</v>
      </c>
      <c r="E231" s="59">
        <v>940.31960000000004</v>
      </c>
      <c r="F231" s="59">
        <v>1069.1777</v>
      </c>
      <c r="G231" s="59">
        <v>1038.5651</v>
      </c>
      <c r="H231" s="59" t="e">
        <v>#N/A</v>
      </c>
      <c r="I231" s="60"/>
      <c r="J231" s="53">
        <v>42142</v>
      </c>
      <c r="K231" s="59">
        <v>490.97489999999999</v>
      </c>
      <c r="L231" s="57">
        <v>378.584</v>
      </c>
      <c r="M231" s="57">
        <v>348.51119999999997</v>
      </c>
      <c r="N231" s="57">
        <v>590.37279999999998</v>
      </c>
      <c r="O231" s="57">
        <v>759.27599999999995</v>
      </c>
      <c r="P231" s="57">
        <v>377.89699999999999</v>
      </c>
    </row>
    <row r="232" spans="1:16">
      <c r="A232" s="58">
        <v>44517</v>
      </c>
      <c r="B232" s="59">
        <v>865.58219999999994</v>
      </c>
      <c r="C232" s="59">
        <v>929.04089999999997</v>
      </c>
      <c r="D232" s="59">
        <v>924.54229999999995</v>
      </c>
      <c r="E232" s="59">
        <v>938.13049999999998</v>
      </c>
      <c r="F232" s="59">
        <v>1068.0663</v>
      </c>
      <c r="G232" s="59">
        <v>1036.8462</v>
      </c>
      <c r="H232" s="59" t="e">
        <v>#N/A</v>
      </c>
      <c r="I232" s="60"/>
      <c r="J232" s="53">
        <v>42143</v>
      </c>
      <c r="K232" s="59">
        <v>494.37439999999998</v>
      </c>
      <c r="L232" s="57">
        <v>382.12979999999999</v>
      </c>
      <c r="M232" s="57">
        <v>353.29520000000002</v>
      </c>
      <c r="N232" s="57">
        <v>595.24609999999996</v>
      </c>
      <c r="O232" s="57">
        <v>762.63630000000001</v>
      </c>
      <c r="P232" s="57">
        <v>379.76089999999999</v>
      </c>
    </row>
    <row r="233" spans="1:16">
      <c r="A233" s="58">
        <v>44518</v>
      </c>
      <c r="B233" s="59">
        <v>864.70309999999995</v>
      </c>
      <c r="C233" s="59">
        <v>925.67930000000001</v>
      </c>
      <c r="D233" s="59">
        <v>923.22799999999995</v>
      </c>
      <c r="E233" s="59">
        <v>935.428</v>
      </c>
      <c r="F233" s="59">
        <v>1065.4493</v>
      </c>
      <c r="G233" s="59">
        <v>1035.454</v>
      </c>
      <c r="H233" s="59" t="e">
        <v>#N/A</v>
      </c>
      <c r="I233" s="60"/>
      <c r="J233" s="53">
        <v>42144</v>
      </c>
      <c r="K233" s="59">
        <v>498.3426</v>
      </c>
      <c r="L233" s="57">
        <v>386.54880000000003</v>
      </c>
      <c r="M233" s="57">
        <v>358.45350000000002</v>
      </c>
      <c r="N233" s="57">
        <v>599.322</v>
      </c>
      <c r="O233" s="57">
        <v>765.23099999999999</v>
      </c>
      <c r="P233" s="57">
        <v>382.6123</v>
      </c>
    </row>
    <row r="234" spans="1:16">
      <c r="A234" s="58">
        <v>44519</v>
      </c>
      <c r="B234" s="59">
        <v>863.50490000000002</v>
      </c>
      <c r="C234" s="59">
        <v>923.27599999999995</v>
      </c>
      <c r="D234" s="59">
        <v>920.9502</v>
      </c>
      <c r="E234" s="59">
        <v>931.40210000000002</v>
      </c>
      <c r="F234" s="59">
        <v>1061.8299</v>
      </c>
      <c r="G234" s="59">
        <v>1033.1633999999999</v>
      </c>
      <c r="H234" s="59" t="e">
        <v>#N/A</v>
      </c>
      <c r="I234" s="60"/>
      <c r="J234" s="53">
        <v>42145</v>
      </c>
      <c r="K234" s="59">
        <v>503.22030000000001</v>
      </c>
      <c r="L234" s="57">
        <v>391.43639999999999</v>
      </c>
      <c r="M234" s="57">
        <v>363.54739999999998</v>
      </c>
      <c r="N234" s="57">
        <v>603.54600000000005</v>
      </c>
      <c r="O234" s="57">
        <v>769.38289999999995</v>
      </c>
      <c r="P234" s="57">
        <v>386.08280000000002</v>
      </c>
    </row>
    <row r="235" spans="1:16">
      <c r="A235" s="58">
        <v>44520</v>
      </c>
      <c r="B235" s="59">
        <v>862.74649999999997</v>
      </c>
      <c r="C235" s="59">
        <v>921.37459999999999</v>
      </c>
      <c r="D235" s="59">
        <v>914.72329999999999</v>
      </c>
      <c r="E235" s="59">
        <v>925.50070000000005</v>
      </c>
      <c r="F235" s="59">
        <v>1057.1749</v>
      </c>
      <c r="G235" s="59">
        <v>1029.7099000000001</v>
      </c>
      <c r="H235" s="59" t="e">
        <v>#N/A</v>
      </c>
      <c r="I235" s="60"/>
      <c r="J235" s="53">
        <v>42146</v>
      </c>
      <c r="K235" s="59">
        <v>508.2285</v>
      </c>
      <c r="L235" s="57">
        <v>395.47309999999999</v>
      </c>
      <c r="M235" s="57">
        <v>367.97239999999999</v>
      </c>
      <c r="N235" s="57">
        <v>607.8972</v>
      </c>
      <c r="O235" s="57">
        <v>774.26990000000001</v>
      </c>
      <c r="P235" s="57">
        <v>389.91410000000002</v>
      </c>
    </row>
    <row r="236" spans="1:16">
      <c r="A236" s="58">
        <v>44521</v>
      </c>
      <c r="B236" s="59">
        <v>860.86519999999996</v>
      </c>
      <c r="C236" s="59">
        <v>918.99180000000001</v>
      </c>
      <c r="D236" s="59">
        <v>911.00660000000005</v>
      </c>
      <c r="E236" s="59">
        <v>920.02099999999996</v>
      </c>
      <c r="F236" s="59">
        <v>1053.2063000000001</v>
      </c>
      <c r="G236" s="59">
        <v>1027.4247</v>
      </c>
      <c r="H236" s="59" t="e">
        <v>#N/A</v>
      </c>
      <c r="I236" s="60"/>
      <c r="J236" s="53">
        <v>42147</v>
      </c>
      <c r="K236" s="59">
        <v>512.01969999999994</v>
      </c>
      <c r="L236" s="57">
        <v>399.58589999999998</v>
      </c>
      <c r="M236" s="57">
        <v>372.2398</v>
      </c>
      <c r="N236" s="57">
        <v>612.41430000000003</v>
      </c>
      <c r="O236" s="57">
        <v>779.15530000000001</v>
      </c>
      <c r="P236" s="57">
        <v>394.03399999999999</v>
      </c>
    </row>
    <row r="237" spans="1:16">
      <c r="A237" s="58">
        <v>44522</v>
      </c>
      <c r="B237" s="59">
        <v>857.76310000000001</v>
      </c>
      <c r="C237" s="59">
        <v>916.42269999999996</v>
      </c>
      <c r="D237" s="59">
        <v>908.22159999999997</v>
      </c>
      <c r="E237" s="59">
        <v>914.32399999999996</v>
      </c>
      <c r="F237" s="59">
        <v>1050.8570999999999</v>
      </c>
      <c r="G237" s="59">
        <v>1024.8042</v>
      </c>
      <c r="H237" s="59" t="e">
        <v>#N/A</v>
      </c>
      <c r="I237" s="60"/>
      <c r="J237" s="53">
        <v>42148</v>
      </c>
      <c r="K237" s="59">
        <v>515.38890000000004</v>
      </c>
      <c r="L237" s="57">
        <v>403.53019999999998</v>
      </c>
      <c r="M237" s="57">
        <v>375.75540000000001</v>
      </c>
      <c r="N237" s="57">
        <v>617.38639999999998</v>
      </c>
      <c r="O237" s="57">
        <v>783.63139999999999</v>
      </c>
      <c r="P237" s="57">
        <v>397.4776</v>
      </c>
    </row>
    <row r="238" spans="1:16">
      <c r="A238" s="58">
        <v>44523</v>
      </c>
      <c r="B238" s="59">
        <v>852.55060000000003</v>
      </c>
      <c r="C238" s="59">
        <v>913.17560000000003</v>
      </c>
      <c r="D238" s="59">
        <v>905.16920000000005</v>
      </c>
      <c r="E238" s="59">
        <v>909.32</v>
      </c>
      <c r="F238" s="59">
        <v>1050.6139000000001</v>
      </c>
      <c r="G238" s="59">
        <v>1020.833</v>
      </c>
      <c r="H238" s="59" t="e">
        <v>#N/A</v>
      </c>
      <c r="I238" s="60"/>
      <c r="J238" s="53">
        <v>42149</v>
      </c>
      <c r="K238" s="59">
        <v>518.89940000000001</v>
      </c>
      <c r="L238" s="57">
        <v>408.20580000000001</v>
      </c>
      <c r="M238" s="57">
        <v>380.33699999999999</v>
      </c>
      <c r="N238" s="57">
        <v>622.44320000000005</v>
      </c>
      <c r="O238" s="57">
        <v>786.91719999999998</v>
      </c>
      <c r="P238" s="57">
        <v>399.94920000000002</v>
      </c>
    </row>
    <row r="239" spans="1:16">
      <c r="A239" s="58">
        <v>44524</v>
      </c>
      <c r="B239" s="59">
        <v>847.17499999999995</v>
      </c>
      <c r="C239" s="59">
        <v>909.7672</v>
      </c>
      <c r="D239" s="59">
        <v>901.6454</v>
      </c>
      <c r="E239" s="59">
        <v>906.11419999999998</v>
      </c>
      <c r="F239" s="59">
        <v>1050.5431000000001</v>
      </c>
      <c r="G239" s="59">
        <v>1016.4574</v>
      </c>
      <c r="H239" s="59" t="e">
        <v>#N/A</v>
      </c>
      <c r="I239" s="60"/>
      <c r="J239" s="53">
        <v>42150</v>
      </c>
      <c r="K239" s="59">
        <v>522.89869999999996</v>
      </c>
      <c r="L239" s="57">
        <v>412.99029999999999</v>
      </c>
      <c r="M239" s="57">
        <v>385.9255</v>
      </c>
      <c r="N239" s="57">
        <v>629.17179999999996</v>
      </c>
      <c r="O239" s="57">
        <v>790.39980000000003</v>
      </c>
      <c r="P239" s="57">
        <v>401.86950000000002</v>
      </c>
    </row>
    <row r="240" spans="1:16">
      <c r="A240" s="58">
        <v>44525</v>
      </c>
      <c r="B240" s="59">
        <v>842.14009999999996</v>
      </c>
      <c r="C240" s="59">
        <v>905.56740000000002</v>
      </c>
      <c r="D240" s="59">
        <v>899.10019999999997</v>
      </c>
      <c r="E240" s="59">
        <v>903.10950000000003</v>
      </c>
      <c r="F240" s="59">
        <v>1049.0447999999999</v>
      </c>
      <c r="G240" s="59">
        <v>1011.0927</v>
      </c>
      <c r="H240" s="59" t="e">
        <v>#N/A</v>
      </c>
      <c r="I240" s="60"/>
      <c r="J240" s="53">
        <v>42151</v>
      </c>
      <c r="K240" s="59">
        <v>526.85350000000005</v>
      </c>
      <c r="L240" s="57">
        <v>418.47629999999998</v>
      </c>
      <c r="M240" s="57">
        <v>391.63600000000002</v>
      </c>
      <c r="N240" s="57">
        <v>633.52800000000002</v>
      </c>
      <c r="O240" s="57">
        <v>792.67430000000002</v>
      </c>
      <c r="P240" s="57">
        <v>403.60599999999999</v>
      </c>
    </row>
    <row r="241" spans="1:16">
      <c r="A241" s="58">
        <v>44526</v>
      </c>
      <c r="B241" s="59">
        <v>837.03530000000001</v>
      </c>
      <c r="C241" s="59">
        <v>902.33889999999997</v>
      </c>
      <c r="D241" s="59">
        <v>896.23320000000001</v>
      </c>
      <c r="E241" s="59">
        <v>893.94359999999995</v>
      </c>
      <c r="F241" s="59">
        <v>1048.3329000000001</v>
      </c>
      <c r="G241" s="59">
        <v>1005.333</v>
      </c>
      <c r="H241" s="59" t="e">
        <v>#N/A</v>
      </c>
      <c r="I241" s="60"/>
      <c r="J241" s="53">
        <v>42152</v>
      </c>
      <c r="K241" s="59">
        <v>531.00829999999996</v>
      </c>
      <c r="L241" s="57">
        <v>424.03390000000002</v>
      </c>
      <c r="M241" s="57">
        <v>396.2851</v>
      </c>
      <c r="N241" s="57">
        <v>637.21990000000005</v>
      </c>
      <c r="O241" s="57">
        <v>795.3501</v>
      </c>
      <c r="P241" s="57">
        <v>406.36700000000002</v>
      </c>
    </row>
    <row r="242" spans="1:16">
      <c r="A242" s="58">
        <v>44527</v>
      </c>
      <c r="B242" s="59">
        <v>832.41420000000005</v>
      </c>
      <c r="C242" s="59">
        <v>899.26639999999998</v>
      </c>
      <c r="D242" s="59">
        <v>890.73559999999998</v>
      </c>
      <c r="E242" s="59">
        <v>893.45989999999995</v>
      </c>
      <c r="F242" s="59">
        <v>1047.6993</v>
      </c>
      <c r="G242" s="59">
        <v>999.44129999999996</v>
      </c>
      <c r="H242" s="59" t="e">
        <v>#N/A</v>
      </c>
      <c r="I242" s="60"/>
      <c r="J242" s="53">
        <v>42153</v>
      </c>
      <c r="K242" s="59">
        <v>535.30690000000004</v>
      </c>
      <c r="L242" s="57">
        <v>428.14159999999998</v>
      </c>
      <c r="M242" s="57">
        <v>400.2747</v>
      </c>
      <c r="N242" s="57">
        <v>641.47140000000002</v>
      </c>
      <c r="O242" s="57">
        <v>798.1934</v>
      </c>
      <c r="P242" s="57">
        <v>410.86689999999999</v>
      </c>
    </row>
    <row r="243" spans="1:16">
      <c r="A243" s="58">
        <v>44528</v>
      </c>
      <c r="B243" s="59">
        <v>828.75919999999996</v>
      </c>
      <c r="C243" s="59">
        <v>893.42560000000003</v>
      </c>
      <c r="D243" s="59">
        <v>884.91679999999997</v>
      </c>
      <c r="E243" s="59">
        <v>889.20410000000004</v>
      </c>
      <c r="F243" s="59">
        <v>1047.3607999999999</v>
      </c>
      <c r="G243" s="59">
        <v>994.6499</v>
      </c>
      <c r="H243" s="59" t="e">
        <v>#N/A</v>
      </c>
      <c r="I243" s="60"/>
      <c r="J243" s="53">
        <v>42154</v>
      </c>
      <c r="K243" s="59">
        <v>531.78049999999996</v>
      </c>
      <c r="L243" s="57">
        <v>432.25099999999998</v>
      </c>
      <c r="M243" s="57">
        <v>404.16180000000003</v>
      </c>
      <c r="N243" s="57">
        <v>646.50379999999996</v>
      </c>
      <c r="O243" s="57">
        <v>793.50930000000005</v>
      </c>
      <c r="P243" s="57">
        <v>415.84379999999999</v>
      </c>
    </row>
    <row r="244" spans="1:16">
      <c r="A244" s="58">
        <v>44529</v>
      </c>
      <c r="B244" s="59">
        <v>825.84119999999996</v>
      </c>
      <c r="C244" s="59">
        <v>885.83420000000001</v>
      </c>
      <c r="D244" s="59">
        <v>878.42</v>
      </c>
      <c r="E244" s="59">
        <v>885.45510000000002</v>
      </c>
      <c r="F244" s="59">
        <v>1046.7961</v>
      </c>
      <c r="G244" s="59">
        <v>989.73630000000003</v>
      </c>
      <c r="H244" s="59" t="e">
        <v>#N/A</v>
      </c>
      <c r="I244" s="60"/>
      <c r="J244" s="53">
        <v>42155</v>
      </c>
      <c r="K244" s="59">
        <v>536.3646</v>
      </c>
      <c r="L244" s="57">
        <v>436.04050000000001</v>
      </c>
      <c r="M244" s="57">
        <v>407.8193</v>
      </c>
      <c r="N244" s="57">
        <v>651.85469999999998</v>
      </c>
      <c r="O244" s="57">
        <v>805.58540000000005</v>
      </c>
      <c r="P244" s="57">
        <v>418.36149999999998</v>
      </c>
    </row>
    <row r="245" spans="1:16">
      <c r="A245" s="58">
        <v>44530</v>
      </c>
      <c r="B245" s="59">
        <v>821.18960000000004</v>
      </c>
      <c r="C245" s="59">
        <v>877.8664</v>
      </c>
      <c r="D245" s="59">
        <v>871.10429999999997</v>
      </c>
      <c r="E245" s="59">
        <v>881.43759999999997</v>
      </c>
      <c r="F245" s="59">
        <v>1043.7686000000001</v>
      </c>
      <c r="G245" s="59">
        <v>983.69309999999996</v>
      </c>
      <c r="H245" s="59" t="e">
        <v>#N/A</v>
      </c>
      <c r="I245" s="60"/>
      <c r="J245" s="53">
        <v>42156</v>
      </c>
      <c r="K245" s="59">
        <v>542.99710000000005</v>
      </c>
      <c r="L245" s="57">
        <v>440.59559999999999</v>
      </c>
      <c r="M245" s="57">
        <v>411.399</v>
      </c>
      <c r="N245" s="57">
        <v>657.8682</v>
      </c>
      <c r="O245" s="57">
        <v>808.84879999999998</v>
      </c>
      <c r="P245" s="57">
        <v>422.8963</v>
      </c>
    </row>
    <row r="246" spans="1:16">
      <c r="A246" s="58">
        <v>44531</v>
      </c>
      <c r="B246" s="59">
        <v>817.40800000000002</v>
      </c>
      <c r="C246" s="59">
        <v>871.54759999999999</v>
      </c>
      <c r="D246" s="59">
        <v>865.34050000000002</v>
      </c>
      <c r="E246" s="59">
        <v>878.7124</v>
      </c>
      <c r="F246" s="59">
        <v>1044.1757</v>
      </c>
      <c r="G246" s="59">
        <v>977.31989999999996</v>
      </c>
      <c r="H246" s="59" t="e">
        <v>#N/A</v>
      </c>
      <c r="I246" s="60"/>
      <c r="J246" s="53">
        <v>42157</v>
      </c>
      <c r="K246" s="59">
        <v>545.45680000000004</v>
      </c>
      <c r="L246" s="57">
        <v>445.59589999999997</v>
      </c>
      <c r="M246" s="57">
        <v>416.41590000000002</v>
      </c>
      <c r="N246" s="57">
        <v>664.12929999999994</v>
      </c>
      <c r="O246" s="57">
        <v>811.66459999999995</v>
      </c>
      <c r="P246" s="57">
        <v>427.42059999999998</v>
      </c>
    </row>
    <row r="247" spans="1:16">
      <c r="A247" s="58">
        <v>44532</v>
      </c>
      <c r="B247" s="59">
        <v>813.75319999999999</v>
      </c>
      <c r="C247" s="59">
        <v>865.18629999999996</v>
      </c>
      <c r="D247" s="59">
        <v>858.5752</v>
      </c>
      <c r="E247" s="59">
        <v>877.15689999999995</v>
      </c>
      <c r="F247" s="59">
        <v>1040.3744999999999</v>
      </c>
      <c r="G247" s="59">
        <v>970.00750000000005</v>
      </c>
      <c r="H247" s="59" t="e">
        <v>#N/A</v>
      </c>
      <c r="I247" s="60"/>
      <c r="J247" s="53">
        <v>42158</v>
      </c>
      <c r="K247" s="59">
        <v>548.45050000000003</v>
      </c>
      <c r="L247" s="57">
        <v>451.35449999999997</v>
      </c>
      <c r="M247" s="57">
        <v>421.4237</v>
      </c>
      <c r="N247" s="57">
        <v>669.12620000000004</v>
      </c>
      <c r="O247" s="57">
        <v>814.45820000000003</v>
      </c>
      <c r="P247" s="57">
        <v>431.90359999999998</v>
      </c>
    </row>
    <row r="248" spans="1:16">
      <c r="A248" s="58">
        <v>44533</v>
      </c>
      <c r="B248" s="59">
        <v>809.88930000000005</v>
      </c>
      <c r="C248" s="59">
        <v>859.75070000000005</v>
      </c>
      <c r="D248" s="59">
        <v>853.26710000000003</v>
      </c>
      <c r="E248" s="59">
        <v>874.69619999999998</v>
      </c>
      <c r="F248" s="59">
        <v>1036.81</v>
      </c>
      <c r="G248" s="59">
        <v>962.8229</v>
      </c>
      <c r="H248" s="59" t="e">
        <v>#N/A</v>
      </c>
      <c r="I248" s="60"/>
      <c r="J248" s="53">
        <v>42159</v>
      </c>
      <c r="K248" s="59">
        <v>552.42290000000003</v>
      </c>
      <c r="L248" s="57">
        <v>457.22919999999999</v>
      </c>
      <c r="M248" s="57">
        <v>425.42739999999998</v>
      </c>
      <c r="N248" s="57">
        <v>673.69590000000005</v>
      </c>
      <c r="O248" s="57">
        <v>817.39459999999997</v>
      </c>
      <c r="P248" s="57">
        <v>436.37580000000003</v>
      </c>
    </row>
    <row r="249" spans="1:16">
      <c r="A249" s="58">
        <v>44534</v>
      </c>
      <c r="B249" s="59">
        <v>806.47789999999998</v>
      </c>
      <c r="C249" s="59">
        <v>853.88340000000005</v>
      </c>
      <c r="D249" s="59">
        <v>846.85879999999997</v>
      </c>
      <c r="E249" s="59">
        <v>871.0086</v>
      </c>
      <c r="F249" s="59">
        <v>1032.6735000000001</v>
      </c>
      <c r="G249" s="59">
        <v>956.30229999999995</v>
      </c>
      <c r="H249" s="59" t="e">
        <v>#N/A</v>
      </c>
      <c r="I249" s="60"/>
      <c r="J249" s="53">
        <v>42160</v>
      </c>
      <c r="K249" s="59">
        <v>556.61099999999999</v>
      </c>
      <c r="L249" s="57">
        <v>461.44389999999999</v>
      </c>
      <c r="M249" s="57">
        <v>428.55369999999999</v>
      </c>
      <c r="N249" s="57">
        <v>677.94640000000004</v>
      </c>
      <c r="O249" s="57">
        <v>820.40260000000001</v>
      </c>
      <c r="P249" s="57">
        <v>441.315</v>
      </c>
    </row>
    <row r="250" spans="1:16">
      <c r="A250" s="58">
        <v>44535</v>
      </c>
      <c r="B250" s="59">
        <v>803.95159999999998</v>
      </c>
      <c r="C250" s="59">
        <v>846.11860000000001</v>
      </c>
      <c r="D250" s="59">
        <v>840.88649999999996</v>
      </c>
      <c r="E250" s="59">
        <v>866.75519999999995</v>
      </c>
      <c r="F250" s="59">
        <v>1028.2235000000001</v>
      </c>
      <c r="G250" s="59">
        <v>951.53120000000001</v>
      </c>
      <c r="H250" s="59" t="e">
        <v>#N/A</v>
      </c>
      <c r="I250" s="60"/>
      <c r="J250" s="53">
        <v>42161</v>
      </c>
      <c r="K250" s="59">
        <v>559.87109999999996</v>
      </c>
      <c r="L250" s="57">
        <v>466.59690000000001</v>
      </c>
      <c r="M250" s="57">
        <v>432.03300000000002</v>
      </c>
      <c r="N250" s="57">
        <v>682.63890000000004</v>
      </c>
      <c r="O250" s="57">
        <v>824.18349999999998</v>
      </c>
      <c r="P250" s="57">
        <v>446.72989999999999</v>
      </c>
    </row>
    <row r="251" spans="1:16">
      <c r="A251" s="58">
        <v>44536</v>
      </c>
      <c r="B251" s="59">
        <v>801.70569999999998</v>
      </c>
      <c r="C251" s="59">
        <v>838.0104</v>
      </c>
      <c r="D251" s="59">
        <v>835.14610000000005</v>
      </c>
      <c r="E251" s="59">
        <v>858.6508</v>
      </c>
      <c r="F251" s="59">
        <v>1025.1623</v>
      </c>
      <c r="G251" s="59">
        <v>946.71230000000003</v>
      </c>
      <c r="H251" s="59" t="e">
        <v>#N/A</v>
      </c>
      <c r="I251" s="60"/>
      <c r="J251" s="53">
        <v>42162</v>
      </c>
      <c r="K251" s="59">
        <v>563.11040000000003</v>
      </c>
      <c r="L251" s="57">
        <v>470.70049999999998</v>
      </c>
      <c r="M251" s="57">
        <v>435.57</v>
      </c>
      <c r="N251" s="57">
        <v>687.41330000000005</v>
      </c>
      <c r="O251" s="57">
        <v>827.97739999999999</v>
      </c>
      <c r="P251" s="57">
        <v>450.54910000000001</v>
      </c>
    </row>
    <row r="252" spans="1:16">
      <c r="A252" s="58">
        <v>44537</v>
      </c>
      <c r="B252" s="59">
        <v>798.86479999999995</v>
      </c>
      <c r="C252" s="59">
        <v>831.06700000000001</v>
      </c>
      <c r="D252" s="59">
        <v>828.69129999999996</v>
      </c>
      <c r="E252" s="59">
        <v>860.95479999999998</v>
      </c>
      <c r="F252" s="59">
        <v>1023.678</v>
      </c>
      <c r="G252" s="59">
        <v>940.13800000000003</v>
      </c>
      <c r="H252" s="59" t="e">
        <v>#N/A</v>
      </c>
      <c r="I252" s="60"/>
      <c r="J252" s="53">
        <v>42163</v>
      </c>
      <c r="K252" s="59">
        <v>568.47640000000001</v>
      </c>
      <c r="L252" s="57">
        <v>474.0111</v>
      </c>
      <c r="M252" s="57">
        <v>439.4314</v>
      </c>
      <c r="N252" s="57">
        <v>692.75429999999994</v>
      </c>
      <c r="O252" s="57">
        <v>830.39099999999996</v>
      </c>
      <c r="P252" s="57">
        <v>454.18369999999999</v>
      </c>
    </row>
    <row r="253" spans="1:16">
      <c r="A253" s="58">
        <v>44538</v>
      </c>
      <c r="B253" s="59">
        <v>795.83870000000002</v>
      </c>
      <c r="C253" s="59">
        <v>825.35080000000005</v>
      </c>
      <c r="D253" s="59">
        <v>822.64840000000004</v>
      </c>
      <c r="E253" s="59">
        <v>859.47199999999998</v>
      </c>
      <c r="F253" s="59">
        <v>1023.4855</v>
      </c>
      <c r="G253" s="59">
        <v>933.92079999999999</v>
      </c>
      <c r="H253" s="59" t="e">
        <v>#N/A</v>
      </c>
      <c r="I253" s="60"/>
      <c r="J253" s="53">
        <v>42164</v>
      </c>
      <c r="K253" s="59">
        <v>569.84500000000003</v>
      </c>
      <c r="L253" s="57">
        <v>478.79590000000002</v>
      </c>
      <c r="M253" s="57">
        <v>444.3657</v>
      </c>
      <c r="N253" s="57">
        <v>698.0453</v>
      </c>
      <c r="O253" s="57">
        <v>832.08100000000002</v>
      </c>
      <c r="P253" s="57">
        <v>456.68740000000003</v>
      </c>
    </row>
    <row r="254" spans="1:16">
      <c r="A254" s="58">
        <v>44539</v>
      </c>
      <c r="B254" s="59">
        <v>792.06989999999996</v>
      </c>
      <c r="C254" s="59">
        <v>820.25210000000004</v>
      </c>
      <c r="D254" s="59">
        <v>816.60569999999996</v>
      </c>
      <c r="E254" s="59">
        <v>857.71870000000001</v>
      </c>
      <c r="F254" s="59">
        <v>1020.4603</v>
      </c>
      <c r="G254" s="59">
        <v>926.09450000000004</v>
      </c>
      <c r="H254" s="59" t="e">
        <v>#N/A</v>
      </c>
      <c r="I254" s="60"/>
      <c r="J254" s="53">
        <v>42165</v>
      </c>
      <c r="K254" s="59">
        <v>573.57159999999999</v>
      </c>
      <c r="L254" s="57">
        <v>483.83949999999999</v>
      </c>
      <c r="M254" s="57">
        <v>449.55110000000002</v>
      </c>
      <c r="N254" s="57">
        <v>702.90189999999996</v>
      </c>
      <c r="O254" s="57">
        <v>833.84789999999998</v>
      </c>
      <c r="P254" s="57">
        <v>459.97129999999999</v>
      </c>
    </row>
    <row r="255" spans="1:16">
      <c r="A255" s="58">
        <v>44540</v>
      </c>
      <c r="B255" s="59">
        <v>787.57749999999999</v>
      </c>
      <c r="C255" s="59">
        <v>816.44780000000003</v>
      </c>
      <c r="D255" s="59">
        <v>810.36469999999997</v>
      </c>
      <c r="E255" s="59">
        <v>852.92550000000006</v>
      </c>
      <c r="F255" s="59">
        <v>1017.0365</v>
      </c>
      <c r="G255" s="59">
        <v>918.96600000000001</v>
      </c>
      <c r="H255" s="59" t="e">
        <v>#N/A</v>
      </c>
      <c r="I255" s="60"/>
      <c r="J255" s="53">
        <v>42166</v>
      </c>
      <c r="K255" s="59">
        <v>578.16070000000002</v>
      </c>
      <c r="L255" s="57">
        <v>489.49529999999999</v>
      </c>
      <c r="M255" s="57">
        <v>453.20440000000002</v>
      </c>
      <c r="N255" s="57">
        <v>707.08510000000001</v>
      </c>
      <c r="O255" s="57">
        <v>836.45140000000004</v>
      </c>
      <c r="P255" s="57">
        <v>463.65649999999999</v>
      </c>
    </row>
    <row r="256" spans="1:16">
      <c r="A256" s="58">
        <v>44541</v>
      </c>
      <c r="B256" s="59">
        <v>782.98739999999998</v>
      </c>
      <c r="C256" s="59">
        <v>812.76949999999999</v>
      </c>
      <c r="D256" s="59">
        <v>803.92240000000004</v>
      </c>
      <c r="E256" s="59">
        <v>847.41719999999998</v>
      </c>
      <c r="F256" s="59">
        <v>1011.8918</v>
      </c>
      <c r="G256" s="59">
        <v>912.25829999999996</v>
      </c>
      <c r="H256" s="59" t="e">
        <v>#N/A</v>
      </c>
      <c r="I256" s="60"/>
      <c r="J256" s="53">
        <v>42167</v>
      </c>
      <c r="K256" s="59">
        <v>582.89599999999996</v>
      </c>
      <c r="L256" s="57">
        <v>493.84969999999998</v>
      </c>
      <c r="M256" s="57">
        <v>457.36360000000002</v>
      </c>
      <c r="N256" s="57">
        <v>711.39409999999998</v>
      </c>
      <c r="O256" s="57">
        <v>839.45780000000002</v>
      </c>
      <c r="P256" s="57">
        <v>468.3732</v>
      </c>
    </row>
    <row r="257" spans="1:16">
      <c r="A257" s="58">
        <v>44542</v>
      </c>
      <c r="B257" s="59">
        <v>779.56799999999998</v>
      </c>
      <c r="C257" s="59">
        <v>806.63940000000002</v>
      </c>
      <c r="D257" s="59">
        <v>794.18409999999994</v>
      </c>
      <c r="E257" s="59">
        <v>836.05859999999996</v>
      </c>
      <c r="F257" s="59">
        <v>1006.9582</v>
      </c>
      <c r="G257" s="59">
        <v>907.23400000000004</v>
      </c>
      <c r="H257" s="59" t="e">
        <v>#N/A</v>
      </c>
      <c r="I257" s="60"/>
      <c r="J257" s="53">
        <v>42168</v>
      </c>
      <c r="K257" s="59">
        <v>586.9221</v>
      </c>
      <c r="L257" s="57">
        <v>497.6223</v>
      </c>
      <c r="M257" s="57">
        <v>461.25470000000001</v>
      </c>
      <c r="N257" s="57">
        <v>715.79399999999998</v>
      </c>
      <c r="O257" s="57">
        <v>843.51840000000004</v>
      </c>
      <c r="P257" s="57">
        <v>473.35599999999999</v>
      </c>
    </row>
    <row r="258" spans="1:16">
      <c r="A258" s="58">
        <v>44543</v>
      </c>
      <c r="B258" s="59">
        <v>776.34299999999996</v>
      </c>
      <c r="C258" s="59">
        <v>800.43439999999998</v>
      </c>
      <c r="D258" s="59">
        <v>786.23940000000005</v>
      </c>
      <c r="E258" s="59">
        <v>833.90459999999996</v>
      </c>
      <c r="F258" s="59">
        <v>1003.1355</v>
      </c>
      <c r="G258" s="59">
        <v>903.23749999999995</v>
      </c>
      <c r="H258" s="59" t="e">
        <v>#N/A</v>
      </c>
      <c r="I258" s="60"/>
      <c r="J258" s="53">
        <v>42169</v>
      </c>
      <c r="K258" s="59">
        <v>590.61400000000003</v>
      </c>
      <c r="L258" s="57">
        <v>501.0677</v>
      </c>
      <c r="M258" s="57">
        <v>465.40640000000002</v>
      </c>
      <c r="N258" s="57">
        <v>720.1268</v>
      </c>
      <c r="O258" s="57">
        <v>847.50340000000006</v>
      </c>
      <c r="P258" s="57">
        <v>477.31189999999998</v>
      </c>
    </row>
    <row r="259" spans="1:16">
      <c r="A259" s="58">
        <v>44544</v>
      </c>
      <c r="B259" s="59">
        <v>771.73760000000004</v>
      </c>
      <c r="C259" s="59">
        <v>794.03809999999999</v>
      </c>
      <c r="D259" s="59">
        <v>779.59590000000003</v>
      </c>
      <c r="E259" s="59">
        <v>826.36320000000001</v>
      </c>
      <c r="F259" s="59">
        <v>1001.4365</v>
      </c>
      <c r="G259" s="59">
        <v>898.34140000000002</v>
      </c>
      <c r="H259" s="59" t="e">
        <v>#N/A</v>
      </c>
      <c r="I259" s="60"/>
      <c r="J259" s="53">
        <v>42170</v>
      </c>
      <c r="K259" s="59">
        <v>594.61950000000002</v>
      </c>
      <c r="L259" s="57">
        <v>504.52179999999998</v>
      </c>
      <c r="M259" s="57">
        <v>470.20240000000001</v>
      </c>
      <c r="N259" s="57">
        <v>725.48919999999998</v>
      </c>
      <c r="O259" s="57">
        <v>849.70029999999997</v>
      </c>
      <c r="P259" s="57">
        <v>480.44439999999997</v>
      </c>
    </row>
    <row r="260" spans="1:16">
      <c r="A260" s="58">
        <v>44545</v>
      </c>
      <c r="B260" s="59">
        <v>767.37419999999997</v>
      </c>
      <c r="C260" s="59">
        <v>787.33159999999998</v>
      </c>
      <c r="D260" s="59">
        <v>774.0702</v>
      </c>
      <c r="E260" s="59">
        <v>820.40599999999995</v>
      </c>
      <c r="F260" s="59">
        <v>1000.1487</v>
      </c>
      <c r="G260" s="59">
        <v>893.32330000000002</v>
      </c>
      <c r="H260" s="59" t="e">
        <v>#N/A</v>
      </c>
      <c r="I260" s="60"/>
      <c r="J260" s="53">
        <v>42171</v>
      </c>
      <c r="K260" s="59">
        <v>598.41769999999997</v>
      </c>
      <c r="L260" s="57">
        <v>508.01389999999998</v>
      </c>
      <c r="M260" s="57">
        <v>475.3322</v>
      </c>
      <c r="N260" s="57">
        <v>730.61040000000003</v>
      </c>
      <c r="O260" s="57">
        <v>851.77980000000002</v>
      </c>
      <c r="P260" s="57">
        <v>483.30720000000002</v>
      </c>
    </row>
    <row r="261" spans="1:16">
      <c r="A261" s="58">
        <v>44546</v>
      </c>
      <c r="B261" s="59">
        <v>763.53060000000005</v>
      </c>
      <c r="C261" s="59">
        <v>780.53819999999996</v>
      </c>
      <c r="D261" s="59">
        <v>768.44359999999995</v>
      </c>
      <c r="E261" s="59">
        <v>814.61159999999995</v>
      </c>
      <c r="F261" s="59">
        <v>997.28099999999995</v>
      </c>
      <c r="G261" s="59">
        <v>888.38300000000004</v>
      </c>
      <c r="H261" s="59" t="e">
        <v>#N/A</v>
      </c>
      <c r="I261" s="60"/>
      <c r="J261" s="53">
        <v>42172</v>
      </c>
      <c r="K261" s="59">
        <v>602.77210000000002</v>
      </c>
      <c r="L261" s="57">
        <v>511.9753</v>
      </c>
      <c r="M261" s="57">
        <v>480.4914</v>
      </c>
      <c r="N261" s="57">
        <v>734.92570000000001</v>
      </c>
      <c r="O261" s="57">
        <v>853.74710000000005</v>
      </c>
      <c r="P261" s="57">
        <v>486.2328</v>
      </c>
    </row>
    <row r="262" spans="1:16">
      <c r="A262" s="58">
        <v>44547</v>
      </c>
      <c r="B262" s="59">
        <v>760.67049999999995</v>
      </c>
      <c r="C262" s="59">
        <v>774.85550000000001</v>
      </c>
      <c r="D262" s="59">
        <v>763.12729999999999</v>
      </c>
      <c r="E262" s="59">
        <v>808.04079999999999</v>
      </c>
      <c r="F262" s="59">
        <v>994.83730000000003</v>
      </c>
      <c r="G262" s="59">
        <v>883.67769999999996</v>
      </c>
      <c r="H262" s="59" t="e">
        <v>#N/A</v>
      </c>
      <c r="I262" s="60"/>
      <c r="J262" s="53">
        <v>42173</v>
      </c>
      <c r="K262" s="59">
        <v>608.44079999999997</v>
      </c>
      <c r="L262" s="57">
        <v>515.77819999999997</v>
      </c>
      <c r="M262" s="57">
        <v>484.55160000000001</v>
      </c>
      <c r="N262" s="57">
        <v>739.35680000000002</v>
      </c>
      <c r="O262" s="57">
        <v>856.05539999999996</v>
      </c>
      <c r="P262" s="57">
        <v>490.05070000000001</v>
      </c>
    </row>
    <row r="263" spans="1:16">
      <c r="A263" s="58">
        <v>44548</v>
      </c>
      <c r="B263" s="59">
        <v>758.0068</v>
      </c>
      <c r="C263" s="59">
        <v>769.39779999999996</v>
      </c>
      <c r="D263" s="59">
        <v>755.5566</v>
      </c>
      <c r="E263" s="59">
        <v>801.83230000000003</v>
      </c>
      <c r="F263" s="59">
        <v>992.78989999999999</v>
      </c>
      <c r="G263" s="59">
        <v>879.61689999999999</v>
      </c>
      <c r="H263" s="59" t="e">
        <v>#N/A</v>
      </c>
      <c r="I263" s="60"/>
      <c r="J263" s="53">
        <v>42174</v>
      </c>
      <c r="K263" s="59">
        <v>613.01490000000001</v>
      </c>
      <c r="L263" s="57">
        <v>518.21259999999995</v>
      </c>
      <c r="M263" s="57">
        <v>488.29070000000002</v>
      </c>
      <c r="N263" s="57">
        <v>743.2663</v>
      </c>
      <c r="O263" s="57">
        <v>858.58960000000002</v>
      </c>
      <c r="P263" s="57">
        <v>494.1069</v>
      </c>
    </row>
    <row r="264" spans="1:16">
      <c r="A264" s="58">
        <v>44549</v>
      </c>
      <c r="B264" s="59">
        <v>756.61270000000002</v>
      </c>
      <c r="C264" s="59">
        <v>761.98270000000002</v>
      </c>
      <c r="D264" s="59">
        <v>747.67110000000002</v>
      </c>
      <c r="E264" s="59">
        <v>795.94889999999998</v>
      </c>
      <c r="F264" s="59">
        <v>991.9991</v>
      </c>
      <c r="G264" s="59">
        <v>876.91160000000002</v>
      </c>
      <c r="H264" s="59" t="e">
        <v>#N/A</v>
      </c>
      <c r="I264" s="60"/>
      <c r="J264" s="53">
        <v>42175</v>
      </c>
      <c r="K264" s="59">
        <v>618.26530000000002</v>
      </c>
      <c r="L264" s="57">
        <v>520.58100000000002</v>
      </c>
      <c r="M264" s="57">
        <v>491.84399999999999</v>
      </c>
      <c r="N264" s="57">
        <v>747.56579999999997</v>
      </c>
      <c r="O264" s="57">
        <v>862.37350000000004</v>
      </c>
      <c r="P264" s="57">
        <v>498.30709999999999</v>
      </c>
    </row>
    <row r="265" spans="1:16">
      <c r="A265" s="58">
        <v>44550</v>
      </c>
      <c r="B265" s="59">
        <v>755.37490000000003</v>
      </c>
      <c r="C265" s="59">
        <v>754.03430000000003</v>
      </c>
      <c r="D265" s="59">
        <v>740.27099999999996</v>
      </c>
      <c r="E265" s="59">
        <v>790.60940000000005</v>
      </c>
      <c r="F265" s="59">
        <v>991.37019999999995</v>
      </c>
      <c r="G265" s="59">
        <v>873.8365</v>
      </c>
      <c r="H265" s="59" t="e">
        <v>#N/A</v>
      </c>
      <c r="I265" s="60"/>
      <c r="J265" s="53">
        <v>42176</v>
      </c>
      <c r="K265" s="59">
        <v>622.68089999999995</v>
      </c>
      <c r="L265" s="57">
        <v>522.64760000000001</v>
      </c>
      <c r="M265" s="57">
        <v>495.43090000000001</v>
      </c>
      <c r="N265" s="57">
        <v>751.81179999999995</v>
      </c>
      <c r="O265" s="57">
        <v>866.46389999999997</v>
      </c>
      <c r="P265" s="57">
        <v>501.53539999999998</v>
      </c>
    </row>
    <row r="266" spans="1:16">
      <c r="A266" s="58">
        <v>44551</v>
      </c>
      <c r="B266" s="59">
        <v>752.80110000000002</v>
      </c>
      <c r="C266" s="59">
        <v>747.00239999999997</v>
      </c>
      <c r="D266" s="59">
        <v>734.06079999999997</v>
      </c>
      <c r="E266" s="59">
        <v>787.16070000000002</v>
      </c>
      <c r="F266" s="59">
        <v>991.65740000000005</v>
      </c>
      <c r="G266" s="59">
        <v>869.57420000000002</v>
      </c>
      <c r="H266" s="59" t="e">
        <v>#N/A</v>
      </c>
      <c r="I266" s="60"/>
      <c r="J266" s="53">
        <v>42177</v>
      </c>
      <c r="K266" s="59">
        <v>627.15650000000005</v>
      </c>
      <c r="L266" s="57">
        <v>526.26390000000004</v>
      </c>
      <c r="M266" s="57">
        <v>491.74</v>
      </c>
      <c r="N266" s="57">
        <v>757.02970000000005</v>
      </c>
      <c r="O266" s="57">
        <v>869.43420000000003</v>
      </c>
      <c r="P266" s="57">
        <v>503.54050000000001</v>
      </c>
    </row>
    <row r="267" spans="1:16">
      <c r="A267" s="58">
        <v>44552</v>
      </c>
      <c r="B267" s="59">
        <v>750.6934</v>
      </c>
      <c r="C267" s="59">
        <v>740.55280000000005</v>
      </c>
      <c r="D267" s="59">
        <v>729.39790000000005</v>
      </c>
      <c r="E267" s="59">
        <v>785.16690000000006</v>
      </c>
      <c r="F267" s="59">
        <v>991.98699999999997</v>
      </c>
      <c r="G267" s="59">
        <v>865.91049999999996</v>
      </c>
      <c r="H267" s="59" t="e">
        <v>#N/A</v>
      </c>
      <c r="I267" s="60"/>
      <c r="J267" s="53">
        <v>42178</v>
      </c>
      <c r="K267" s="59">
        <v>631.57860000000005</v>
      </c>
      <c r="L267" s="57">
        <v>529.00930000000005</v>
      </c>
      <c r="M267" s="57">
        <v>496.64139999999998</v>
      </c>
      <c r="N267" s="57">
        <v>762.71450000000004</v>
      </c>
      <c r="O267" s="57">
        <v>871.98509999999999</v>
      </c>
      <c r="P267" s="57">
        <v>505.66030000000001</v>
      </c>
    </row>
    <row r="268" spans="1:16">
      <c r="A268" s="58">
        <v>44553</v>
      </c>
      <c r="B268" s="59">
        <v>748.60659999999996</v>
      </c>
      <c r="C268" s="59">
        <v>735.22580000000005</v>
      </c>
      <c r="D268" s="59">
        <v>726.95050000000003</v>
      </c>
      <c r="E268" s="59">
        <v>782.99450000000002</v>
      </c>
      <c r="F268" s="59">
        <v>991.94740000000002</v>
      </c>
      <c r="G268" s="59">
        <v>863.39589999999998</v>
      </c>
      <c r="H268" s="59" t="e">
        <v>#N/A</v>
      </c>
      <c r="I268" s="60"/>
      <c r="J268" s="53">
        <v>42179</v>
      </c>
      <c r="K268" s="59">
        <v>636.17510000000004</v>
      </c>
      <c r="L268" s="57">
        <v>533.11789999999996</v>
      </c>
      <c r="M268" s="57">
        <v>501.50779999999997</v>
      </c>
      <c r="N268" s="57">
        <v>767.04499999999996</v>
      </c>
      <c r="O268" s="57">
        <v>874.35829999999999</v>
      </c>
      <c r="P268" s="57">
        <v>507.87090000000001</v>
      </c>
    </row>
    <row r="269" spans="1:16">
      <c r="A269" s="58">
        <v>44554</v>
      </c>
      <c r="B269" s="59">
        <v>747.13940000000002</v>
      </c>
      <c r="C269" s="59">
        <v>732.42190000000005</v>
      </c>
      <c r="D269" s="59">
        <v>725.29309999999998</v>
      </c>
      <c r="E269" s="59">
        <v>780.36369999999999</v>
      </c>
      <c r="F269" s="59">
        <v>991.99270000000001</v>
      </c>
      <c r="G269" s="59">
        <v>861.17809999999997</v>
      </c>
      <c r="H269" s="59" t="e">
        <v>#N/A</v>
      </c>
      <c r="I269" s="60"/>
      <c r="J269" s="53">
        <v>42180</v>
      </c>
      <c r="K269" s="59">
        <v>641.62760000000003</v>
      </c>
      <c r="L269" s="57">
        <v>537.31780000000003</v>
      </c>
      <c r="M269" s="57">
        <v>512.96270000000004</v>
      </c>
      <c r="N269" s="57">
        <v>771.42139999999995</v>
      </c>
      <c r="O269" s="57">
        <v>876.74239999999998</v>
      </c>
      <c r="P269" s="57">
        <v>510.56990000000002</v>
      </c>
    </row>
    <row r="270" spans="1:16">
      <c r="A270" s="58">
        <v>44555</v>
      </c>
      <c r="B270" s="59">
        <v>745.99040000000002</v>
      </c>
      <c r="C270" s="59">
        <v>730.98649999999998</v>
      </c>
      <c r="D270" s="59">
        <v>723.89819999999997</v>
      </c>
      <c r="E270" s="59">
        <v>778.13459999999998</v>
      </c>
      <c r="F270" s="59">
        <v>992.07960000000003</v>
      </c>
      <c r="G270" s="59">
        <v>857.1721</v>
      </c>
      <c r="H270" s="59" t="e">
        <v>#N/A</v>
      </c>
      <c r="I270" s="60"/>
      <c r="J270" s="53">
        <v>42181</v>
      </c>
      <c r="K270" s="59">
        <v>647.00559999999996</v>
      </c>
      <c r="L270" s="57">
        <v>540.75760000000002</v>
      </c>
      <c r="M270" s="57">
        <v>516.32010000000002</v>
      </c>
      <c r="N270" s="57">
        <v>775.79060000000004</v>
      </c>
      <c r="O270" s="57">
        <v>879.58699999999999</v>
      </c>
      <c r="P270" s="57">
        <v>514.58150000000001</v>
      </c>
    </row>
    <row r="271" spans="1:16">
      <c r="A271" s="58">
        <v>44556</v>
      </c>
      <c r="B271" s="59">
        <v>745.15219999999999</v>
      </c>
      <c r="C271" s="59">
        <v>728.5607</v>
      </c>
      <c r="D271" s="59">
        <v>721.63329999999996</v>
      </c>
      <c r="E271" s="59">
        <v>775.04589999999996</v>
      </c>
      <c r="F271" s="59">
        <v>991.625</v>
      </c>
      <c r="G271" s="59">
        <v>855.24779999999998</v>
      </c>
      <c r="H271" s="59" t="e">
        <v>#N/A</v>
      </c>
      <c r="I271" s="60"/>
      <c r="J271" s="53">
        <v>42182</v>
      </c>
      <c r="K271" s="59">
        <v>651.34220000000005</v>
      </c>
      <c r="L271" s="57">
        <v>543.41449999999998</v>
      </c>
      <c r="M271" s="57">
        <v>519.31610000000001</v>
      </c>
      <c r="N271" s="57">
        <v>779.98810000000003</v>
      </c>
      <c r="O271" s="57">
        <v>883.39610000000005</v>
      </c>
      <c r="P271" s="57">
        <v>518.99620000000004</v>
      </c>
    </row>
    <row r="272" spans="1:16">
      <c r="A272" s="58">
        <v>44557</v>
      </c>
      <c r="B272" s="59">
        <v>743.67679999999996</v>
      </c>
      <c r="C272" s="59">
        <v>723.83609999999999</v>
      </c>
      <c r="D272" s="59">
        <v>716.76099999999997</v>
      </c>
      <c r="E272" s="59">
        <v>770.84640000000002</v>
      </c>
      <c r="F272" s="59">
        <v>989.91139999999996</v>
      </c>
      <c r="G272" s="59">
        <v>851.10220000000004</v>
      </c>
      <c r="H272" s="59" t="e">
        <v>#N/A</v>
      </c>
      <c r="I272" s="60"/>
      <c r="J272" s="53">
        <v>42183</v>
      </c>
      <c r="K272" s="59">
        <v>655.24839999999995</v>
      </c>
      <c r="L272" s="57">
        <v>546.25289999999995</v>
      </c>
      <c r="M272" s="57">
        <v>524.18209999999999</v>
      </c>
      <c r="N272" s="57">
        <v>784.29449999999997</v>
      </c>
      <c r="O272" s="57">
        <v>887.45010000000002</v>
      </c>
      <c r="P272" s="57">
        <v>522.32029999999997</v>
      </c>
    </row>
    <row r="273" spans="1:16">
      <c r="A273" s="58">
        <v>44558</v>
      </c>
      <c r="B273" s="59">
        <v>740.9828</v>
      </c>
      <c r="C273" s="59">
        <v>718.31550000000004</v>
      </c>
      <c r="D273" s="59">
        <v>711.69970000000001</v>
      </c>
      <c r="E273" s="59">
        <v>766.93989999999997</v>
      </c>
      <c r="F273" s="59">
        <v>987.87159999999994</v>
      </c>
      <c r="G273" s="59">
        <v>845.51930000000004</v>
      </c>
      <c r="H273" s="59" t="e">
        <v>#N/A</v>
      </c>
      <c r="I273" s="60"/>
      <c r="J273" s="53">
        <v>42184</v>
      </c>
      <c r="K273" s="59">
        <v>659.06799999999998</v>
      </c>
      <c r="L273" s="57">
        <v>550.48519999999996</v>
      </c>
      <c r="M273" s="57">
        <v>528.47389999999996</v>
      </c>
      <c r="N273" s="57">
        <v>789.2867</v>
      </c>
      <c r="O273" s="57">
        <v>890.25789999999995</v>
      </c>
      <c r="P273" s="57">
        <v>525.6232</v>
      </c>
    </row>
    <row r="274" spans="1:16">
      <c r="A274" s="58">
        <v>44559</v>
      </c>
      <c r="B274" s="59">
        <v>737.86829999999998</v>
      </c>
      <c r="C274" s="59">
        <v>712.11279999999999</v>
      </c>
      <c r="D274" s="59">
        <v>706.92639999999994</v>
      </c>
      <c r="E274" s="59">
        <v>764.64290000000005</v>
      </c>
      <c r="F274" s="59">
        <v>985.32360000000006</v>
      </c>
      <c r="G274" s="59">
        <v>839.8623</v>
      </c>
      <c r="H274" s="59" t="e">
        <v>#N/A</v>
      </c>
      <c r="I274" s="60"/>
      <c r="J274" s="53">
        <v>42185</v>
      </c>
      <c r="K274" s="59">
        <v>662.87720000000002</v>
      </c>
      <c r="L274" s="57">
        <v>554.16070000000002</v>
      </c>
      <c r="M274" s="57">
        <v>533.31460000000004</v>
      </c>
      <c r="N274" s="57">
        <v>794.20349999999996</v>
      </c>
      <c r="O274" s="57">
        <v>891.41359999999997</v>
      </c>
      <c r="P274" s="57">
        <v>528.49059999999997</v>
      </c>
    </row>
    <row r="275" spans="1:16">
      <c r="A275" s="58">
        <v>44560</v>
      </c>
      <c r="B275" s="59">
        <v>734.70489999999995</v>
      </c>
      <c r="C275" s="59">
        <v>705.96669999999995</v>
      </c>
      <c r="D275" s="59">
        <v>704.56600000000003</v>
      </c>
      <c r="E275" s="59">
        <v>763.13419999999996</v>
      </c>
      <c r="F275" s="59">
        <v>981.9067</v>
      </c>
      <c r="G275" s="59">
        <v>834.14589999999998</v>
      </c>
      <c r="H275" s="59" t="e">
        <v>#N/A</v>
      </c>
      <c r="I275" s="60"/>
      <c r="J275" s="53">
        <v>42186</v>
      </c>
      <c r="K275" s="59">
        <v>667.27440000000001</v>
      </c>
      <c r="L275" s="57">
        <v>558.58029999999997</v>
      </c>
      <c r="M275" s="57">
        <v>538.6123</v>
      </c>
      <c r="N275" s="57">
        <v>798.34810000000004</v>
      </c>
      <c r="O275" s="57">
        <v>894.88350000000003</v>
      </c>
      <c r="P275" s="57">
        <v>530.66869999999994</v>
      </c>
    </row>
    <row r="276" spans="1:16">
      <c r="A276" s="58">
        <v>44561</v>
      </c>
      <c r="B276" s="59">
        <v>736.47850000000005</v>
      </c>
      <c r="C276" s="59">
        <v>700.65549999999996</v>
      </c>
      <c r="D276" s="59">
        <v>703.40039999999999</v>
      </c>
      <c r="E276" s="59">
        <v>761.14210000000003</v>
      </c>
      <c r="F276" s="59">
        <v>978.79139999999995</v>
      </c>
      <c r="G276" s="59">
        <v>829.00369999999998</v>
      </c>
      <c r="H276" s="59" t="e">
        <v>#N/A</v>
      </c>
      <c r="I276" s="60"/>
      <c r="J276" s="53">
        <v>42187</v>
      </c>
      <c r="K276" s="59">
        <v>672.69060000000002</v>
      </c>
      <c r="L276" s="57">
        <v>563.15110000000004</v>
      </c>
      <c r="M276" s="57">
        <v>542.9307</v>
      </c>
      <c r="N276" s="57">
        <v>801.59929999999997</v>
      </c>
      <c r="O276" s="57">
        <v>897.04729999999995</v>
      </c>
      <c r="P276" s="57">
        <v>531.27089999999998</v>
      </c>
    </row>
    <row r="277" spans="1:16">
      <c r="A277" s="58">
        <v>44562</v>
      </c>
      <c r="B277" s="59">
        <v>733.35019999999997</v>
      </c>
      <c r="C277" s="59">
        <v>702.85540000000003</v>
      </c>
      <c r="D277" s="59">
        <v>701.26390000000004</v>
      </c>
      <c r="E277" s="59">
        <v>760.13019999999995</v>
      </c>
      <c r="F277" s="59">
        <v>975.9008</v>
      </c>
      <c r="G277" s="59">
        <v>824.63689999999997</v>
      </c>
      <c r="H277" s="59" t="e">
        <v>#N/A</v>
      </c>
      <c r="I277" s="60"/>
      <c r="J277" s="53">
        <v>42188</v>
      </c>
      <c r="K277" s="59">
        <v>679.42909999999995</v>
      </c>
      <c r="L277" s="57">
        <v>570.10990000000004</v>
      </c>
      <c r="M277" s="57">
        <v>546.97770000000003</v>
      </c>
      <c r="N277" s="57">
        <v>805.01289999999995</v>
      </c>
      <c r="O277" s="57">
        <v>900.36009999999999</v>
      </c>
      <c r="P277" s="57">
        <v>538.46190000000001</v>
      </c>
    </row>
    <row r="278" spans="1:16">
      <c r="A278" s="58">
        <v>44563</v>
      </c>
      <c r="B278" s="59">
        <v>729.58870000000002</v>
      </c>
      <c r="C278" s="59">
        <v>688.20780000000002</v>
      </c>
      <c r="D278" s="59">
        <v>697.69809999999995</v>
      </c>
      <c r="E278" s="59">
        <v>756.00080000000003</v>
      </c>
      <c r="F278" s="59">
        <v>969.77980000000002</v>
      </c>
      <c r="G278" s="59">
        <v>818.63779999999997</v>
      </c>
      <c r="H278" s="59" t="e">
        <v>#N/A</v>
      </c>
      <c r="I278" s="60"/>
      <c r="J278" s="53">
        <v>42189</v>
      </c>
      <c r="K278" s="59">
        <v>683.32600000000002</v>
      </c>
      <c r="L278" s="57">
        <v>573.21569999999997</v>
      </c>
      <c r="M278" s="57">
        <v>551.53920000000005</v>
      </c>
      <c r="N278" s="57">
        <v>808.42729999999995</v>
      </c>
      <c r="O278" s="57">
        <v>904.56060000000002</v>
      </c>
      <c r="P278" s="57">
        <v>543.51900000000001</v>
      </c>
    </row>
    <row r="279" spans="1:16">
      <c r="A279" s="58">
        <v>44564</v>
      </c>
      <c r="B279" s="59">
        <v>725.35730000000001</v>
      </c>
      <c r="C279" s="59">
        <v>680.31230000000005</v>
      </c>
      <c r="D279" s="59">
        <v>693.59249999999997</v>
      </c>
      <c r="E279" s="59">
        <v>749.72289999999998</v>
      </c>
      <c r="F279" s="59">
        <v>965.3152</v>
      </c>
      <c r="G279" s="59">
        <v>810.76009999999997</v>
      </c>
      <c r="H279" s="59" t="e">
        <v>#N/A</v>
      </c>
      <c r="I279" s="60"/>
      <c r="J279" s="53">
        <v>42190</v>
      </c>
      <c r="K279" s="59">
        <v>687.75699999999995</v>
      </c>
      <c r="L279" s="57">
        <v>577.70389999999998</v>
      </c>
      <c r="M279" s="57">
        <v>555.58090000000004</v>
      </c>
      <c r="N279" s="57">
        <v>812.01900000000001</v>
      </c>
      <c r="O279" s="57">
        <v>908.87929999999994</v>
      </c>
      <c r="P279" s="57">
        <v>547.98779999999999</v>
      </c>
    </row>
    <row r="280" spans="1:16">
      <c r="A280" s="58">
        <v>44565</v>
      </c>
      <c r="B280" s="59">
        <v>719.32659999999998</v>
      </c>
      <c r="C280" s="59">
        <v>672.72439999999995</v>
      </c>
      <c r="D280" s="59">
        <v>689.84799999999996</v>
      </c>
      <c r="E280" s="59">
        <v>743.79110000000003</v>
      </c>
      <c r="F280" s="59">
        <v>961.11609999999996</v>
      </c>
      <c r="G280" s="59">
        <v>803.70119999999997</v>
      </c>
      <c r="H280" s="59" t="e">
        <v>#N/A</v>
      </c>
      <c r="I280" s="60"/>
      <c r="J280" s="53">
        <v>42191</v>
      </c>
      <c r="K280" s="59">
        <v>691.83799999999997</v>
      </c>
      <c r="L280" s="57">
        <v>581.31420000000003</v>
      </c>
      <c r="M280" s="57">
        <v>559.97889999999995</v>
      </c>
      <c r="N280" s="57">
        <v>816.87469999999996</v>
      </c>
      <c r="O280" s="57">
        <v>911.21379999999999</v>
      </c>
      <c r="P280" s="57">
        <v>551.59209999999996</v>
      </c>
    </row>
    <row r="281" spans="1:16">
      <c r="A281" s="58">
        <v>44566</v>
      </c>
      <c r="B281" s="59">
        <v>713.30050000000006</v>
      </c>
      <c r="C281" s="59">
        <v>663.65239999999994</v>
      </c>
      <c r="D281" s="59">
        <v>686.08169999999996</v>
      </c>
      <c r="E281" s="59">
        <v>739.24969999999996</v>
      </c>
      <c r="F281" s="59">
        <v>956.67489999999998</v>
      </c>
      <c r="G281" s="59">
        <v>794.35429999999997</v>
      </c>
      <c r="H281" s="59" t="e">
        <v>#N/A</v>
      </c>
      <c r="I281" s="60"/>
      <c r="J281" s="53">
        <v>42192</v>
      </c>
      <c r="K281" s="59">
        <v>695.88520000000005</v>
      </c>
      <c r="L281" s="57">
        <v>583.8107</v>
      </c>
      <c r="M281" s="57">
        <v>565.56100000000004</v>
      </c>
      <c r="N281" s="57">
        <v>821.67089999999996</v>
      </c>
      <c r="O281" s="57">
        <v>912.60630000000003</v>
      </c>
      <c r="P281" s="57">
        <v>554.08399999999995</v>
      </c>
    </row>
    <row r="282" spans="1:16">
      <c r="A282" s="58">
        <v>44567</v>
      </c>
      <c r="B282" s="59">
        <v>707.79330000000004</v>
      </c>
      <c r="C282" s="59">
        <v>654.04169999999999</v>
      </c>
      <c r="D282" s="59">
        <v>682.87210000000005</v>
      </c>
      <c r="E282" s="59">
        <v>735.00509999999997</v>
      </c>
      <c r="F282" s="59">
        <v>950.8175</v>
      </c>
      <c r="G282" s="59">
        <v>785.33820000000003</v>
      </c>
      <c r="H282" s="59" t="e">
        <v>#N/A</v>
      </c>
      <c r="I282" s="60"/>
      <c r="J282" s="53">
        <v>42193</v>
      </c>
      <c r="K282" s="59">
        <v>700.55070000000001</v>
      </c>
      <c r="L282" s="57">
        <v>589.57309999999995</v>
      </c>
      <c r="M282" s="57">
        <v>570.94330000000002</v>
      </c>
      <c r="N282" s="57">
        <v>824.96730000000002</v>
      </c>
      <c r="O282" s="57">
        <v>913.74720000000002</v>
      </c>
      <c r="P282" s="57">
        <v>556.35540000000003</v>
      </c>
    </row>
    <row r="283" spans="1:16">
      <c r="A283" s="58">
        <v>44568</v>
      </c>
      <c r="B283" s="59">
        <v>702.07749999999999</v>
      </c>
      <c r="C283" s="59">
        <v>646.45839999999998</v>
      </c>
      <c r="D283" s="59">
        <v>678.59540000000004</v>
      </c>
      <c r="E283" s="59">
        <v>729.53369999999995</v>
      </c>
      <c r="F283" s="59">
        <v>944.57240000000002</v>
      </c>
      <c r="G283" s="59">
        <v>775.03489999999999</v>
      </c>
      <c r="H283" s="59" t="e">
        <v>#N/A</v>
      </c>
      <c r="I283" s="60"/>
      <c r="J283" s="53">
        <v>42194</v>
      </c>
      <c r="K283" s="59">
        <v>706.22239999999999</v>
      </c>
      <c r="L283" s="57">
        <v>595.65369999999996</v>
      </c>
      <c r="M283" s="57">
        <v>575.06349999999998</v>
      </c>
      <c r="N283" s="57">
        <v>827.59810000000004</v>
      </c>
      <c r="O283" s="57">
        <v>914.88589999999999</v>
      </c>
      <c r="P283" s="57">
        <v>559.60050000000001</v>
      </c>
    </row>
    <row r="284" spans="1:16">
      <c r="A284" s="58">
        <v>44569</v>
      </c>
      <c r="B284" s="59">
        <v>696.80939999999998</v>
      </c>
      <c r="C284" s="59">
        <v>638.94140000000004</v>
      </c>
      <c r="D284" s="59">
        <v>671.99890000000005</v>
      </c>
      <c r="E284" s="59">
        <v>724.4819</v>
      </c>
      <c r="F284" s="59">
        <v>938.63149999999996</v>
      </c>
      <c r="G284" s="59">
        <v>762.96569999999997</v>
      </c>
      <c r="H284" s="59" t="e">
        <v>#N/A</v>
      </c>
      <c r="I284" s="60"/>
      <c r="J284" s="53">
        <v>42195</v>
      </c>
      <c r="K284" s="59">
        <v>711.83889999999997</v>
      </c>
      <c r="L284" s="57">
        <v>598.95090000000005</v>
      </c>
      <c r="M284" s="57">
        <v>577.77650000000006</v>
      </c>
      <c r="N284" s="57">
        <v>830.83770000000004</v>
      </c>
      <c r="O284" s="57">
        <v>917.08010000000002</v>
      </c>
      <c r="P284" s="57">
        <v>564.20650000000001</v>
      </c>
    </row>
    <row r="285" spans="1:16">
      <c r="A285" s="58">
        <v>44570</v>
      </c>
      <c r="B285" s="59">
        <v>692.89970000000005</v>
      </c>
      <c r="C285" s="59">
        <v>630.3827</v>
      </c>
      <c r="D285" s="59">
        <v>665.51</v>
      </c>
      <c r="E285" s="59">
        <v>718.94730000000004</v>
      </c>
      <c r="F285" s="59">
        <v>933.03240000000005</v>
      </c>
      <c r="G285" s="59">
        <v>753.90639999999996</v>
      </c>
      <c r="H285" s="59" t="e">
        <v>#N/A</v>
      </c>
      <c r="I285" s="60"/>
      <c r="J285" s="53">
        <v>42196</v>
      </c>
      <c r="K285" s="59">
        <v>715.44730000000004</v>
      </c>
      <c r="L285" s="57">
        <v>602.75739999999996</v>
      </c>
      <c r="M285" s="57">
        <v>581.46669999999995</v>
      </c>
      <c r="N285" s="57">
        <v>834.21619999999996</v>
      </c>
      <c r="O285" s="57">
        <v>920.52530000000002</v>
      </c>
      <c r="P285" s="57">
        <v>568.95950000000005</v>
      </c>
    </row>
    <row r="286" spans="1:16">
      <c r="A286" s="58">
        <v>44571</v>
      </c>
      <c r="B286" s="59">
        <v>689.50080000000003</v>
      </c>
      <c r="C286" s="59">
        <v>621.95060000000001</v>
      </c>
      <c r="D286" s="59">
        <v>659.40539999999999</v>
      </c>
      <c r="E286" s="59">
        <v>712.52850000000001</v>
      </c>
      <c r="F286" s="59">
        <v>928.23680000000002</v>
      </c>
      <c r="G286" s="59">
        <v>745.33900000000006</v>
      </c>
      <c r="H286" s="59" t="e">
        <v>#N/A</v>
      </c>
      <c r="I286" s="60"/>
      <c r="J286" s="53">
        <v>42197</v>
      </c>
      <c r="K286" s="59">
        <v>719.51130000000001</v>
      </c>
      <c r="L286" s="57">
        <v>604.74699999999996</v>
      </c>
      <c r="M286" s="57">
        <v>584.99480000000005</v>
      </c>
      <c r="N286" s="57">
        <v>838.11339999999996</v>
      </c>
      <c r="O286" s="57">
        <v>924.81719999999996</v>
      </c>
      <c r="P286" s="57">
        <v>572.21469999999999</v>
      </c>
    </row>
    <row r="287" spans="1:16">
      <c r="A287" s="58">
        <v>44572</v>
      </c>
      <c r="B287" s="59">
        <v>684.75149999999996</v>
      </c>
      <c r="C287" s="59">
        <v>613.95069999999998</v>
      </c>
      <c r="D287" s="59">
        <v>653.10059999999999</v>
      </c>
      <c r="E287" s="59">
        <v>708.6</v>
      </c>
      <c r="F287" s="59">
        <v>923.41240000000005</v>
      </c>
      <c r="G287" s="59">
        <v>735.44470000000001</v>
      </c>
      <c r="H287" s="59" t="e">
        <v>#N/A</v>
      </c>
      <c r="I287" s="60"/>
      <c r="J287" s="53">
        <v>42198</v>
      </c>
      <c r="K287" s="59">
        <v>723.77499999999998</v>
      </c>
      <c r="L287" s="57">
        <v>607.81150000000002</v>
      </c>
      <c r="M287" s="57">
        <v>588.7509</v>
      </c>
      <c r="N287" s="57">
        <v>842.67020000000002</v>
      </c>
      <c r="O287" s="57">
        <v>927.73599999999999</v>
      </c>
      <c r="P287" s="57">
        <v>574.13990000000001</v>
      </c>
    </row>
    <row r="288" spans="1:16">
      <c r="A288" s="58">
        <v>44573</v>
      </c>
      <c r="B288" s="59">
        <v>680.42100000000005</v>
      </c>
      <c r="C288" s="59">
        <v>606.303</v>
      </c>
      <c r="D288" s="59">
        <v>646.84389999999996</v>
      </c>
      <c r="E288" s="59">
        <v>705.78009999999995</v>
      </c>
      <c r="F288" s="59">
        <v>918.72159999999997</v>
      </c>
      <c r="G288" s="59">
        <v>725.79380000000003</v>
      </c>
      <c r="H288" s="59" t="e">
        <v>#N/A</v>
      </c>
      <c r="I288" s="60"/>
      <c r="J288" s="53">
        <v>42199</v>
      </c>
      <c r="K288" s="59">
        <v>728.25750000000005</v>
      </c>
      <c r="L288" s="57">
        <v>612.82249999999999</v>
      </c>
      <c r="M288" s="57">
        <v>594.12950000000001</v>
      </c>
      <c r="N288" s="57">
        <v>847.41330000000005</v>
      </c>
      <c r="O288" s="57">
        <v>928.63750000000005</v>
      </c>
      <c r="P288" s="57">
        <v>576.15459999999996</v>
      </c>
    </row>
    <row r="289" spans="1:16">
      <c r="A289" s="58">
        <v>44574</v>
      </c>
      <c r="B289" s="59">
        <v>675.41160000000002</v>
      </c>
      <c r="C289" s="59">
        <v>598.55380000000002</v>
      </c>
      <c r="D289" s="59">
        <v>641.52940000000001</v>
      </c>
      <c r="E289" s="59">
        <v>703.90959999999995</v>
      </c>
      <c r="F289" s="59">
        <v>913.08</v>
      </c>
      <c r="G289" s="59">
        <v>716.58579999999995</v>
      </c>
      <c r="H289" s="59" t="e">
        <v>#N/A</v>
      </c>
      <c r="I289" s="60"/>
      <c r="J289" s="53">
        <v>42200</v>
      </c>
      <c r="K289" s="59">
        <v>733.18830000000003</v>
      </c>
      <c r="L289" s="57">
        <v>617.59889999999996</v>
      </c>
      <c r="M289" s="57">
        <v>599.54989999999998</v>
      </c>
      <c r="N289" s="57">
        <v>850.98969999999997</v>
      </c>
      <c r="O289" s="57">
        <v>928.35810000000004</v>
      </c>
      <c r="P289" s="57">
        <v>578.29960000000005</v>
      </c>
    </row>
    <row r="290" spans="1:16">
      <c r="A290" s="58">
        <v>44575</v>
      </c>
      <c r="B290" s="59">
        <v>669.31719999999996</v>
      </c>
      <c r="C290" s="59">
        <v>592.10919999999999</v>
      </c>
      <c r="D290" s="59">
        <v>636.19659999999999</v>
      </c>
      <c r="E290" s="59">
        <v>695.04390000000001</v>
      </c>
      <c r="F290" s="59">
        <v>907.15369999999996</v>
      </c>
      <c r="G290" s="59">
        <v>706.80740000000003</v>
      </c>
      <c r="H290" s="59" t="e">
        <v>#N/A</v>
      </c>
      <c r="I290" s="60"/>
      <c r="J290" s="53">
        <v>42201</v>
      </c>
      <c r="K290" s="59">
        <v>738.61440000000005</v>
      </c>
      <c r="L290" s="57">
        <v>622.81899999999996</v>
      </c>
      <c r="M290" s="57">
        <v>603.73829999999998</v>
      </c>
      <c r="N290" s="57">
        <v>853.64649999999995</v>
      </c>
      <c r="O290" s="57">
        <v>929.10019999999997</v>
      </c>
      <c r="P290" s="57">
        <v>581.10289999999998</v>
      </c>
    </row>
    <row r="291" spans="1:16">
      <c r="A291" s="58">
        <v>44576</v>
      </c>
      <c r="B291" s="59">
        <v>662.89300000000003</v>
      </c>
      <c r="C291" s="59">
        <v>585.64869999999996</v>
      </c>
      <c r="D291" s="59">
        <v>628.99710000000005</v>
      </c>
      <c r="E291" s="59">
        <v>686.61069999999995</v>
      </c>
      <c r="F291" s="59">
        <v>901.18219999999997</v>
      </c>
      <c r="G291" s="59">
        <v>696.04560000000004</v>
      </c>
      <c r="H291" s="59" t="e">
        <v>#N/A</v>
      </c>
      <c r="I291" s="60"/>
      <c r="J291" s="53">
        <v>42202</v>
      </c>
      <c r="K291" s="59">
        <v>744.27840000000003</v>
      </c>
      <c r="L291" s="57">
        <v>625.78909999999996</v>
      </c>
      <c r="M291" s="57">
        <v>606.44370000000004</v>
      </c>
      <c r="N291" s="57">
        <v>856.22</v>
      </c>
      <c r="O291" s="57">
        <v>929.97889999999995</v>
      </c>
      <c r="P291" s="57">
        <v>584.5521</v>
      </c>
    </row>
    <row r="292" spans="1:16">
      <c r="A292" s="58">
        <v>44577</v>
      </c>
      <c r="B292" s="59">
        <v>657.19849999999997</v>
      </c>
      <c r="C292" s="59">
        <v>576.72140000000002</v>
      </c>
      <c r="D292" s="59">
        <v>622.0539</v>
      </c>
      <c r="E292" s="59">
        <v>680.68200000000002</v>
      </c>
      <c r="F292" s="59">
        <v>894.9941</v>
      </c>
      <c r="G292" s="59">
        <v>687.0933</v>
      </c>
      <c r="H292" s="59" t="e">
        <v>#N/A</v>
      </c>
      <c r="I292" s="60"/>
      <c r="J292" s="53">
        <v>42203</v>
      </c>
      <c r="K292" s="59">
        <v>748.83640000000003</v>
      </c>
      <c r="L292" s="57">
        <v>629.08100000000002</v>
      </c>
      <c r="M292" s="57">
        <v>609.7296</v>
      </c>
      <c r="N292" s="57">
        <v>859.08</v>
      </c>
      <c r="O292" s="57">
        <v>931.18989999999997</v>
      </c>
      <c r="P292" s="57">
        <v>588.13879999999995</v>
      </c>
    </row>
    <row r="293" spans="1:16">
      <c r="A293" s="58">
        <v>44578</v>
      </c>
      <c r="B293" s="59">
        <v>651.05690000000004</v>
      </c>
      <c r="C293" s="59">
        <v>566.77459999999996</v>
      </c>
      <c r="D293" s="59">
        <v>614.55740000000003</v>
      </c>
      <c r="E293" s="59">
        <v>674.42259999999999</v>
      </c>
      <c r="F293" s="59">
        <v>888.78920000000005</v>
      </c>
      <c r="G293" s="59">
        <v>678.57259999999997</v>
      </c>
      <c r="H293" s="59" t="e">
        <v>#N/A</v>
      </c>
      <c r="I293" s="60"/>
      <c r="J293" s="53">
        <v>42204</v>
      </c>
      <c r="K293" s="59">
        <v>753.53499999999997</v>
      </c>
      <c r="L293" s="57">
        <v>632.86149999999998</v>
      </c>
      <c r="M293" s="57">
        <v>613.2713</v>
      </c>
      <c r="N293" s="57">
        <v>861.95889999999997</v>
      </c>
      <c r="O293" s="57">
        <v>933.46519999999998</v>
      </c>
      <c r="P293" s="57">
        <v>590.59730000000002</v>
      </c>
    </row>
    <row r="294" spans="1:16">
      <c r="A294" s="58">
        <v>44579</v>
      </c>
      <c r="B294" s="59">
        <v>642.26260000000002</v>
      </c>
      <c r="C294" s="59">
        <v>556.72640000000001</v>
      </c>
      <c r="D294" s="59">
        <v>607.21550000000002</v>
      </c>
      <c r="E294" s="59">
        <v>667.14959999999996</v>
      </c>
      <c r="F294" s="59">
        <v>882.60500000000002</v>
      </c>
      <c r="G294" s="59">
        <v>668.44719999999995</v>
      </c>
      <c r="H294" s="59" t="e">
        <v>#N/A</v>
      </c>
      <c r="I294" s="60"/>
      <c r="J294" s="53">
        <v>42205</v>
      </c>
      <c r="K294" s="59">
        <v>758.01949999999999</v>
      </c>
      <c r="L294" s="57">
        <v>637.7636</v>
      </c>
      <c r="M294" s="57">
        <v>616.76589999999999</v>
      </c>
      <c r="N294" s="57">
        <v>865.97730000000001</v>
      </c>
      <c r="O294" s="57">
        <v>934.25660000000005</v>
      </c>
      <c r="P294" s="57">
        <v>592.53790000000004</v>
      </c>
    </row>
    <row r="295" spans="1:16">
      <c r="A295" s="58">
        <v>44580</v>
      </c>
      <c r="B295" s="59">
        <v>633.41759999999999</v>
      </c>
      <c r="C295" s="59">
        <v>546.75170000000003</v>
      </c>
      <c r="D295" s="59">
        <v>599.77760000000001</v>
      </c>
      <c r="E295" s="59">
        <v>660.51520000000005</v>
      </c>
      <c r="F295" s="59">
        <v>875.82470000000001</v>
      </c>
      <c r="G295" s="59">
        <v>659.9085</v>
      </c>
      <c r="H295" s="59" t="e">
        <v>#N/A</v>
      </c>
      <c r="I295" s="60"/>
      <c r="J295" s="53">
        <v>42206</v>
      </c>
      <c r="K295" s="59">
        <v>762.22739999999999</v>
      </c>
      <c r="L295" s="57">
        <v>641.94709999999998</v>
      </c>
      <c r="M295" s="57">
        <v>621.44410000000005</v>
      </c>
      <c r="N295" s="57">
        <v>870.19889999999998</v>
      </c>
      <c r="O295" s="57">
        <v>934.57240000000002</v>
      </c>
      <c r="P295" s="57">
        <v>594.39610000000005</v>
      </c>
    </row>
    <row r="296" spans="1:16">
      <c r="A296" s="58">
        <v>44581</v>
      </c>
      <c r="B296" s="59">
        <v>624.85350000000005</v>
      </c>
      <c r="C296" s="59">
        <v>537.42589999999996</v>
      </c>
      <c r="D296" s="59">
        <v>593.54309999999998</v>
      </c>
      <c r="E296" s="59">
        <v>653.64469999999994</v>
      </c>
      <c r="F296" s="59">
        <v>868.2568</v>
      </c>
      <c r="G296" s="59">
        <v>652.68089999999995</v>
      </c>
      <c r="H296" s="59" t="e">
        <v>#N/A</v>
      </c>
      <c r="I296" s="60"/>
      <c r="J296" s="53">
        <v>42207</v>
      </c>
      <c r="K296" s="59">
        <v>766.85670000000005</v>
      </c>
      <c r="L296" s="57">
        <v>647.28120000000001</v>
      </c>
      <c r="M296" s="57">
        <v>626.26279999999997</v>
      </c>
      <c r="N296" s="57">
        <v>873.03729999999996</v>
      </c>
      <c r="O296" s="57">
        <v>935.05880000000002</v>
      </c>
      <c r="P296" s="57">
        <v>595.90719999999999</v>
      </c>
    </row>
    <row r="297" spans="1:16">
      <c r="A297" s="58">
        <v>44582</v>
      </c>
      <c r="B297" s="59">
        <v>616.36450000000002</v>
      </c>
      <c r="C297" s="59">
        <v>529.95219999999995</v>
      </c>
      <c r="D297" s="59">
        <v>588.08029999999997</v>
      </c>
      <c r="E297" s="59">
        <v>645.16650000000004</v>
      </c>
      <c r="F297" s="59">
        <v>859.7509</v>
      </c>
      <c r="G297" s="59">
        <v>646.32889999999998</v>
      </c>
      <c r="H297" s="59" t="e">
        <v>#N/A</v>
      </c>
      <c r="I297" s="60"/>
      <c r="J297" s="53">
        <v>42208</v>
      </c>
      <c r="K297" s="59">
        <v>772.47029999999995</v>
      </c>
      <c r="L297" s="57">
        <v>652.58730000000003</v>
      </c>
      <c r="M297" s="57">
        <v>629.95960000000002</v>
      </c>
      <c r="N297" s="57">
        <v>875.98940000000005</v>
      </c>
      <c r="O297" s="57">
        <v>935.50450000000001</v>
      </c>
      <c r="P297" s="57">
        <v>599.85770000000002</v>
      </c>
    </row>
    <row r="298" spans="1:16">
      <c r="A298" s="58">
        <v>44583</v>
      </c>
      <c r="B298" s="59">
        <v>608.48860000000002</v>
      </c>
      <c r="C298" s="59">
        <v>522.17150000000004</v>
      </c>
      <c r="D298" s="59">
        <v>581.32600000000002</v>
      </c>
      <c r="E298" s="59">
        <v>636.3569</v>
      </c>
      <c r="F298" s="59">
        <v>851.32100000000003</v>
      </c>
      <c r="G298" s="59">
        <v>639.57140000000004</v>
      </c>
      <c r="H298" s="59" t="e">
        <v>#N/A</v>
      </c>
      <c r="I298" s="60"/>
      <c r="J298" s="53">
        <v>42209</v>
      </c>
      <c r="K298" s="59">
        <v>777.77260000000001</v>
      </c>
      <c r="L298" s="57">
        <v>656.36609999999996</v>
      </c>
      <c r="M298" s="57">
        <v>633.23019999999997</v>
      </c>
      <c r="N298" s="57">
        <v>879.54489999999998</v>
      </c>
      <c r="O298" s="57">
        <v>936.26800000000003</v>
      </c>
      <c r="P298" s="57">
        <v>604.48649999999998</v>
      </c>
    </row>
    <row r="299" spans="1:16">
      <c r="A299" s="58">
        <v>44584</v>
      </c>
      <c r="B299" s="59">
        <v>602.70870000000002</v>
      </c>
      <c r="C299" s="59">
        <v>512.62869999999998</v>
      </c>
      <c r="D299" s="59">
        <v>575.56169999999997</v>
      </c>
      <c r="E299" s="59">
        <v>622.79</v>
      </c>
      <c r="F299" s="59">
        <v>843.04700000000003</v>
      </c>
      <c r="G299" s="59">
        <v>633.44820000000004</v>
      </c>
      <c r="H299" s="59" t="e">
        <v>#N/A</v>
      </c>
      <c r="I299" s="60"/>
      <c r="J299" s="53">
        <v>42210</v>
      </c>
      <c r="K299" s="59">
        <v>782.15419999999995</v>
      </c>
      <c r="L299" s="57">
        <v>660.34969999999998</v>
      </c>
      <c r="M299" s="57">
        <v>636.63940000000002</v>
      </c>
      <c r="N299" s="57">
        <v>882.58989999999994</v>
      </c>
      <c r="O299" s="57">
        <v>936.81079999999997</v>
      </c>
      <c r="P299" s="57">
        <v>608.98760000000004</v>
      </c>
    </row>
    <row r="300" spans="1:16">
      <c r="A300" s="58">
        <v>44585</v>
      </c>
      <c r="B300" s="59">
        <v>598.05050000000006</v>
      </c>
      <c r="C300" s="59">
        <v>503.33280000000002</v>
      </c>
      <c r="D300" s="59">
        <v>570.58029999999997</v>
      </c>
      <c r="E300" s="59">
        <v>618.29070000000002</v>
      </c>
      <c r="F300" s="59">
        <v>834.73260000000005</v>
      </c>
      <c r="G300" s="59">
        <v>626.82129999999995</v>
      </c>
      <c r="H300" s="59" t="e">
        <v>#N/A</v>
      </c>
      <c r="I300" s="60"/>
      <c r="J300" s="53">
        <v>42211</v>
      </c>
      <c r="K300" s="59">
        <v>785.99480000000005</v>
      </c>
      <c r="L300" s="57">
        <v>665.26350000000002</v>
      </c>
      <c r="M300" s="57">
        <v>640.09339999999997</v>
      </c>
      <c r="N300" s="57">
        <v>885.38840000000005</v>
      </c>
      <c r="O300" s="57">
        <v>940.21310000000005</v>
      </c>
      <c r="P300" s="57">
        <v>612.52419999999995</v>
      </c>
    </row>
    <row r="301" spans="1:16">
      <c r="A301" s="58">
        <v>44586</v>
      </c>
      <c r="B301" s="59">
        <v>593.2373</v>
      </c>
      <c r="C301" s="59">
        <v>494.0222</v>
      </c>
      <c r="D301" s="59">
        <v>564.41909999999996</v>
      </c>
      <c r="E301" s="59">
        <v>610.42110000000002</v>
      </c>
      <c r="F301" s="59">
        <v>827.87469999999996</v>
      </c>
      <c r="G301" s="59">
        <v>617.94970000000001</v>
      </c>
      <c r="H301" s="59" t="e">
        <v>#N/A</v>
      </c>
      <c r="I301" s="60"/>
      <c r="J301" s="53">
        <v>42212</v>
      </c>
      <c r="K301" s="59">
        <v>790.07849999999996</v>
      </c>
      <c r="L301" s="57">
        <v>669.72810000000004</v>
      </c>
      <c r="M301" s="57">
        <v>643.73519999999996</v>
      </c>
      <c r="N301" s="57">
        <v>889.27930000000003</v>
      </c>
      <c r="O301" s="57">
        <v>942.55960000000005</v>
      </c>
      <c r="P301" s="57">
        <v>615.99959999999999</v>
      </c>
    </row>
    <row r="302" spans="1:16">
      <c r="A302" s="58">
        <v>44587</v>
      </c>
      <c r="B302" s="59">
        <v>588.94100000000003</v>
      </c>
      <c r="C302" s="59">
        <v>484.74430000000001</v>
      </c>
      <c r="D302" s="59">
        <v>558.1431</v>
      </c>
      <c r="E302" s="59">
        <v>605.41240000000005</v>
      </c>
      <c r="F302" s="59">
        <v>821.98410000000001</v>
      </c>
      <c r="G302" s="59">
        <v>609.23530000000005</v>
      </c>
      <c r="H302" s="59" t="e">
        <v>#N/A</v>
      </c>
      <c r="I302" s="60"/>
      <c r="J302" s="53">
        <v>42213</v>
      </c>
      <c r="K302" s="59">
        <v>793.97910000000002</v>
      </c>
      <c r="L302" s="57">
        <v>674.70590000000004</v>
      </c>
      <c r="M302" s="57">
        <v>648.52380000000005</v>
      </c>
      <c r="N302" s="57">
        <v>893.6037</v>
      </c>
      <c r="O302" s="57">
        <v>945.7663</v>
      </c>
      <c r="P302" s="57">
        <v>620.01</v>
      </c>
    </row>
    <row r="303" spans="1:16">
      <c r="A303" s="58">
        <v>44588</v>
      </c>
      <c r="B303" s="59">
        <v>584.67679999999996</v>
      </c>
      <c r="C303" s="59">
        <v>476.27420000000001</v>
      </c>
      <c r="D303" s="59">
        <v>553.79280000000006</v>
      </c>
      <c r="E303" s="59">
        <v>601.00810000000001</v>
      </c>
      <c r="F303" s="59">
        <v>815.09090000000003</v>
      </c>
      <c r="G303" s="59">
        <v>600.67449999999997</v>
      </c>
      <c r="H303" s="59" t="e">
        <v>#N/A</v>
      </c>
      <c r="I303" s="60"/>
      <c r="J303" s="53">
        <v>42214</v>
      </c>
      <c r="K303" s="59">
        <v>798.30730000000005</v>
      </c>
      <c r="L303" s="57">
        <v>680.18769999999995</v>
      </c>
      <c r="M303" s="57">
        <v>653.51909999999998</v>
      </c>
      <c r="N303" s="57">
        <v>896.94439999999997</v>
      </c>
      <c r="O303" s="57">
        <v>947.80449999999996</v>
      </c>
      <c r="P303" s="57">
        <v>624.11199999999997</v>
      </c>
    </row>
    <row r="304" spans="1:16">
      <c r="A304" s="58">
        <v>44589</v>
      </c>
      <c r="B304" s="59">
        <v>580.49609999999996</v>
      </c>
      <c r="C304" s="59">
        <v>470.23129999999998</v>
      </c>
      <c r="D304" s="59">
        <v>550.5883</v>
      </c>
      <c r="E304" s="59">
        <v>594.08550000000002</v>
      </c>
      <c r="F304" s="59">
        <v>806.56759999999997</v>
      </c>
      <c r="G304" s="59">
        <v>593.66300000000001</v>
      </c>
      <c r="H304" s="59" t="e">
        <v>#N/A</v>
      </c>
      <c r="I304" s="60"/>
      <c r="J304" s="53">
        <v>42215</v>
      </c>
      <c r="K304" s="59">
        <v>803.22529999999995</v>
      </c>
      <c r="L304" s="57">
        <v>684.04089999999997</v>
      </c>
      <c r="M304" s="57">
        <v>657.92679999999996</v>
      </c>
      <c r="N304" s="57">
        <v>900.51300000000003</v>
      </c>
      <c r="O304" s="57">
        <v>949.59469999999999</v>
      </c>
      <c r="P304" s="57">
        <v>628.11869999999999</v>
      </c>
    </row>
    <row r="305" spans="1:16">
      <c r="A305" s="58">
        <v>44590</v>
      </c>
      <c r="B305" s="59">
        <v>576.66650000000004</v>
      </c>
      <c r="C305" s="59">
        <v>464.4074</v>
      </c>
      <c r="D305" s="59">
        <v>545.67859999999996</v>
      </c>
      <c r="E305" s="59">
        <v>586.71320000000003</v>
      </c>
      <c r="F305" s="59">
        <v>799.4402</v>
      </c>
      <c r="G305" s="59">
        <v>587.92150000000004</v>
      </c>
      <c r="H305" s="59" t="e">
        <v>#N/A</v>
      </c>
      <c r="I305" s="60"/>
      <c r="J305" s="53">
        <v>42216</v>
      </c>
      <c r="K305" s="59">
        <v>808.6875</v>
      </c>
      <c r="L305" s="57">
        <v>689.61310000000003</v>
      </c>
      <c r="M305" s="57">
        <v>662.53300000000002</v>
      </c>
      <c r="N305" s="57">
        <v>904.37670000000003</v>
      </c>
      <c r="O305" s="57">
        <v>947.85090000000002</v>
      </c>
      <c r="P305" s="57">
        <v>632.61159999999995</v>
      </c>
    </row>
    <row r="306" spans="1:16">
      <c r="A306" s="58">
        <v>44591</v>
      </c>
      <c r="B306" s="59">
        <v>573.53440000000001</v>
      </c>
      <c r="C306" s="59">
        <v>457.74209999999999</v>
      </c>
      <c r="D306" s="59">
        <v>539.97940000000006</v>
      </c>
      <c r="E306" s="59">
        <v>578.8972</v>
      </c>
      <c r="F306" s="59">
        <v>794.02319999999997</v>
      </c>
      <c r="G306" s="59">
        <v>582.56690000000003</v>
      </c>
      <c r="H306" s="59" t="e">
        <v>#N/A</v>
      </c>
      <c r="I306" s="60"/>
      <c r="J306" s="53">
        <v>42217</v>
      </c>
      <c r="K306" s="59">
        <v>812.92470000000003</v>
      </c>
      <c r="L306" s="57">
        <v>692.76779999999997</v>
      </c>
      <c r="M306" s="57">
        <v>666.78989999999999</v>
      </c>
      <c r="N306" s="57">
        <v>906.53620000000001</v>
      </c>
      <c r="O306" s="57">
        <v>954.0421</v>
      </c>
      <c r="P306" s="57">
        <v>636.38689999999997</v>
      </c>
    </row>
    <row r="307" spans="1:16">
      <c r="A307" s="58">
        <v>44592</v>
      </c>
      <c r="B307" s="59">
        <v>570.8614</v>
      </c>
      <c r="C307" s="59">
        <v>450.7604</v>
      </c>
      <c r="D307" s="59">
        <v>534.11929999999995</v>
      </c>
      <c r="E307" s="59">
        <v>571.18489999999997</v>
      </c>
      <c r="F307" s="59">
        <v>789.06719999999996</v>
      </c>
      <c r="G307" s="59">
        <v>576.05359999999996</v>
      </c>
      <c r="H307" s="59" t="e">
        <v>#N/A</v>
      </c>
      <c r="I307" s="60"/>
      <c r="J307" s="53">
        <v>42218</v>
      </c>
      <c r="K307" s="59">
        <v>816.89710000000002</v>
      </c>
      <c r="L307" s="57">
        <v>696.47749999999996</v>
      </c>
      <c r="M307" s="57">
        <v>670.78899999999999</v>
      </c>
      <c r="N307" s="57">
        <v>909.82240000000002</v>
      </c>
      <c r="O307" s="57">
        <v>957.26220000000001</v>
      </c>
      <c r="P307" s="57">
        <v>640.24369999999999</v>
      </c>
    </row>
    <row r="308" spans="1:16">
      <c r="A308" s="58">
        <v>44593</v>
      </c>
      <c r="B308" s="59">
        <v>567.68060000000003</v>
      </c>
      <c r="C308" s="59">
        <v>445.69929999999999</v>
      </c>
      <c r="D308" s="59">
        <v>528.01919999999996</v>
      </c>
      <c r="E308" s="59">
        <v>564.51229999999998</v>
      </c>
      <c r="F308" s="59">
        <v>787.03830000000005</v>
      </c>
      <c r="G308" s="59">
        <v>568.43100000000004</v>
      </c>
      <c r="H308" s="59" t="e">
        <v>#N/A</v>
      </c>
      <c r="I308" s="60"/>
      <c r="J308" s="53">
        <v>42219</v>
      </c>
      <c r="K308" s="59">
        <v>821.29039999999998</v>
      </c>
      <c r="L308" s="57">
        <v>700.83349999999996</v>
      </c>
      <c r="M308" s="57">
        <v>674.93430000000001</v>
      </c>
      <c r="N308" s="57">
        <v>913.67909999999995</v>
      </c>
      <c r="O308" s="57">
        <v>959.40440000000001</v>
      </c>
      <c r="P308" s="57">
        <v>643.61080000000004</v>
      </c>
    </row>
    <row r="309" spans="1:16">
      <c r="A309" s="58">
        <v>44594</v>
      </c>
      <c r="B309" s="59">
        <v>564.16920000000005</v>
      </c>
      <c r="C309" s="59">
        <v>440.79289999999997</v>
      </c>
      <c r="D309" s="59">
        <v>521.52909999999997</v>
      </c>
      <c r="E309" s="59">
        <v>559.12109999999996</v>
      </c>
      <c r="F309" s="59">
        <v>784.83799999999997</v>
      </c>
      <c r="G309" s="59">
        <v>561.77160000000003</v>
      </c>
      <c r="H309" s="59" t="e">
        <v>#N/A</v>
      </c>
      <c r="I309" s="60"/>
      <c r="J309" s="53">
        <v>42220</v>
      </c>
      <c r="K309" s="59">
        <v>825.38760000000002</v>
      </c>
      <c r="L309" s="57">
        <v>705.59849999999994</v>
      </c>
      <c r="M309" s="57">
        <v>680.06679999999994</v>
      </c>
      <c r="N309" s="57">
        <v>917.7328</v>
      </c>
      <c r="O309" s="57">
        <v>961.36509999999998</v>
      </c>
      <c r="P309" s="57">
        <v>646.83770000000004</v>
      </c>
    </row>
    <row r="310" spans="1:16">
      <c r="A310" s="58">
        <v>44595</v>
      </c>
      <c r="B310" s="59">
        <v>559.73030000000006</v>
      </c>
      <c r="C310" s="59">
        <v>436.62349999999998</v>
      </c>
      <c r="D310" s="59">
        <v>515.84360000000004</v>
      </c>
      <c r="E310" s="59">
        <v>554.1961</v>
      </c>
      <c r="F310" s="59">
        <v>780.76689999999996</v>
      </c>
      <c r="G310" s="59">
        <v>553.28229999999996</v>
      </c>
      <c r="H310" s="59" t="e">
        <v>#N/A</v>
      </c>
      <c r="I310" s="60"/>
      <c r="J310" s="53">
        <v>42221</v>
      </c>
      <c r="K310" s="59">
        <v>829.6481</v>
      </c>
      <c r="L310" s="57">
        <v>710.99249999999995</v>
      </c>
      <c r="M310" s="57">
        <v>685.29349999999999</v>
      </c>
      <c r="N310" s="57">
        <v>921.13220000000001</v>
      </c>
      <c r="O310" s="57">
        <v>963.16750000000002</v>
      </c>
      <c r="P310" s="57">
        <v>650.48900000000003</v>
      </c>
    </row>
    <row r="311" spans="1:16">
      <c r="A311" s="58">
        <v>44596</v>
      </c>
      <c r="B311" s="59">
        <v>555.23699999999997</v>
      </c>
      <c r="C311" s="59">
        <v>433.43209999999999</v>
      </c>
      <c r="D311" s="59">
        <v>509.72469999999998</v>
      </c>
      <c r="E311" s="59">
        <v>547.4144</v>
      </c>
      <c r="F311" s="59">
        <v>775.69579999999996</v>
      </c>
      <c r="G311" s="59">
        <v>547.54290000000003</v>
      </c>
      <c r="H311" s="59" t="e">
        <v>#N/A</v>
      </c>
      <c r="I311" s="60"/>
      <c r="J311" s="53">
        <v>42222</v>
      </c>
      <c r="K311" s="59">
        <v>834.39480000000003</v>
      </c>
      <c r="L311" s="57">
        <v>716.53129999999999</v>
      </c>
      <c r="M311" s="57">
        <v>689.25360000000001</v>
      </c>
      <c r="N311" s="57">
        <v>924.43200000000002</v>
      </c>
      <c r="O311" s="57">
        <v>965.24570000000006</v>
      </c>
      <c r="P311" s="57">
        <v>654.79259999999999</v>
      </c>
    </row>
    <row r="312" spans="1:16">
      <c r="A312" s="58">
        <v>44597</v>
      </c>
      <c r="B312" s="59">
        <v>551.34799999999996</v>
      </c>
      <c r="C312" s="59">
        <v>429.98739999999998</v>
      </c>
      <c r="D312" s="59">
        <v>500.79809999999998</v>
      </c>
      <c r="E312" s="59">
        <v>540.95349999999996</v>
      </c>
      <c r="F312" s="59">
        <v>769.81640000000004</v>
      </c>
      <c r="G312" s="59">
        <v>542.14589999999998</v>
      </c>
      <c r="H312" s="59" t="e">
        <v>#N/A</v>
      </c>
      <c r="I312" s="60"/>
      <c r="J312" s="53">
        <v>42223</v>
      </c>
      <c r="K312" s="59">
        <v>839.92550000000006</v>
      </c>
      <c r="L312" s="57">
        <v>721.34159999999997</v>
      </c>
      <c r="M312" s="57">
        <v>693.78499999999997</v>
      </c>
      <c r="N312" s="57">
        <v>928.02880000000005</v>
      </c>
      <c r="O312" s="57">
        <v>967.7192</v>
      </c>
      <c r="P312" s="57">
        <v>659.40340000000003</v>
      </c>
    </row>
    <row r="313" spans="1:16">
      <c r="A313" s="58">
        <v>44598</v>
      </c>
      <c r="B313" s="59">
        <v>548.6825</v>
      </c>
      <c r="C313" s="59">
        <v>424.20179999999999</v>
      </c>
      <c r="D313" s="59">
        <v>491.23410000000001</v>
      </c>
      <c r="E313" s="59">
        <v>531.02380000000005</v>
      </c>
      <c r="F313" s="59">
        <v>762.45669999999996</v>
      </c>
      <c r="G313" s="59">
        <v>537.7568</v>
      </c>
      <c r="H313" s="59" t="e">
        <v>#N/A</v>
      </c>
      <c r="I313" s="60"/>
      <c r="J313" s="53">
        <v>42224</v>
      </c>
      <c r="K313" s="59">
        <v>844.41020000000003</v>
      </c>
      <c r="L313" s="57">
        <v>725.3424</v>
      </c>
      <c r="M313" s="57">
        <v>697.96619999999996</v>
      </c>
      <c r="N313" s="57">
        <v>931.423</v>
      </c>
      <c r="O313" s="57">
        <v>971.03819999999996</v>
      </c>
      <c r="P313" s="57">
        <v>663.97119999999995</v>
      </c>
    </row>
    <row r="314" spans="1:16">
      <c r="A314" s="58">
        <v>44599</v>
      </c>
      <c r="B314" s="59">
        <v>546.1902</v>
      </c>
      <c r="C314" s="59">
        <v>418.00279999999998</v>
      </c>
      <c r="D314" s="59">
        <v>481.5324</v>
      </c>
      <c r="E314" s="59">
        <v>530.2165</v>
      </c>
      <c r="F314" s="59">
        <v>756.78229999999996</v>
      </c>
      <c r="G314" s="59">
        <v>531.86040000000003</v>
      </c>
      <c r="H314" s="59" t="e">
        <v>#N/A</v>
      </c>
      <c r="I314" s="60"/>
      <c r="J314" s="53">
        <v>42225</v>
      </c>
      <c r="K314" s="59">
        <v>847.71090000000004</v>
      </c>
      <c r="L314" s="57">
        <v>729.40419999999995</v>
      </c>
      <c r="M314" s="57">
        <v>702.36360000000002</v>
      </c>
      <c r="N314" s="57">
        <v>935.60760000000005</v>
      </c>
      <c r="O314" s="57">
        <v>974.66669999999999</v>
      </c>
      <c r="P314" s="57">
        <v>667.46450000000004</v>
      </c>
    </row>
    <row r="315" spans="1:16">
      <c r="A315" s="58">
        <v>44600</v>
      </c>
      <c r="B315" s="59">
        <v>542.74400000000003</v>
      </c>
      <c r="C315" s="59">
        <v>411.05309999999997</v>
      </c>
      <c r="D315" s="59">
        <v>472.18239999999997</v>
      </c>
      <c r="E315" s="59">
        <v>525.73990000000003</v>
      </c>
      <c r="F315" s="59">
        <v>752.30420000000004</v>
      </c>
      <c r="G315" s="59">
        <v>522.39440000000002</v>
      </c>
      <c r="H315" s="59" t="e">
        <v>#N/A</v>
      </c>
      <c r="I315" s="60"/>
      <c r="J315" s="53">
        <v>42226</v>
      </c>
      <c r="K315" s="59">
        <v>850.97559999999999</v>
      </c>
      <c r="L315" s="57">
        <v>733.67639999999994</v>
      </c>
      <c r="M315" s="57">
        <v>707.28009999999995</v>
      </c>
      <c r="N315" s="57">
        <v>939.70060000000001</v>
      </c>
      <c r="O315" s="57">
        <v>976.70180000000005</v>
      </c>
      <c r="P315" s="57">
        <v>671.09529999999995</v>
      </c>
    </row>
    <row r="316" spans="1:16">
      <c r="A316" s="58">
        <v>44601</v>
      </c>
      <c r="B316" s="59">
        <v>539.05700000000002</v>
      </c>
      <c r="C316" s="59">
        <v>403.03550000000001</v>
      </c>
      <c r="D316" s="59">
        <v>463.60329999999999</v>
      </c>
      <c r="E316" s="59">
        <v>522.68849999999998</v>
      </c>
      <c r="F316" s="59">
        <v>749.07979999999998</v>
      </c>
      <c r="G316" s="59">
        <v>512.34780000000001</v>
      </c>
      <c r="H316" s="59" t="e">
        <v>#N/A</v>
      </c>
      <c r="I316" s="60"/>
      <c r="J316" s="53">
        <v>42227</v>
      </c>
      <c r="K316" s="59">
        <v>854.36869999999999</v>
      </c>
      <c r="L316" s="57">
        <v>738.59090000000003</v>
      </c>
      <c r="M316" s="57">
        <v>712.73689999999999</v>
      </c>
      <c r="N316" s="57">
        <v>943.97659999999996</v>
      </c>
      <c r="O316" s="57">
        <v>978.6508</v>
      </c>
      <c r="P316" s="57">
        <v>673.88490000000002</v>
      </c>
    </row>
    <row r="317" spans="1:16">
      <c r="A317" s="58">
        <v>44602</v>
      </c>
      <c r="B317" s="59">
        <v>534.94190000000003</v>
      </c>
      <c r="C317" s="59">
        <v>394.94380000000001</v>
      </c>
      <c r="D317" s="59">
        <v>457.70769999999999</v>
      </c>
      <c r="E317" s="59">
        <v>519.78440000000001</v>
      </c>
      <c r="F317" s="59">
        <v>745.23829999999998</v>
      </c>
      <c r="G317" s="59">
        <v>502.39170000000001</v>
      </c>
      <c r="H317" s="59" t="e">
        <v>#N/A</v>
      </c>
      <c r="I317" s="60"/>
      <c r="J317" s="53">
        <v>42228</v>
      </c>
      <c r="K317" s="59">
        <v>858.28599999999994</v>
      </c>
      <c r="L317" s="57">
        <v>744.43579999999997</v>
      </c>
      <c r="M317" s="57">
        <v>718.06330000000003</v>
      </c>
      <c r="N317" s="57">
        <v>947.27610000000004</v>
      </c>
      <c r="O317" s="57">
        <v>980.78099999999995</v>
      </c>
      <c r="P317" s="57">
        <v>677.97760000000005</v>
      </c>
    </row>
    <row r="318" spans="1:16">
      <c r="A318" s="58">
        <v>44603</v>
      </c>
      <c r="B318" s="59">
        <v>530.51620000000003</v>
      </c>
      <c r="C318" s="59">
        <v>388.92309999999998</v>
      </c>
      <c r="D318" s="59">
        <v>452.46019999999999</v>
      </c>
      <c r="E318" s="59">
        <v>514.07529999999997</v>
      </c>
      <c r="F318" s="59">
        <v>740.0367</v>
      </c>
      <c r="G318" s="59">
        <v>491.96449999999999</v>
      </c>
      <c r="H318" s="59" t="e">
        <v>#N/A</v>
      </c>
      <c r="I318" s="60"/>
      <c r="J318" s="53">
        <v>42229</v>
      </c>
      <c r="K318" s="59">
        <v>862.75049999999999</v>
      </c>
      <c r="L318" s="57">
        <v>748.66129999999998</v>
      </c>
      <c r="M318" s="57">
        <v>722.40840000000003</v>
      </c>
      <c r="N318" s="57">
        <v>949.93269999999995</v>
      </c>
      <c r="O318" s="57">
        <v>982.86410000000001</v>
      </c>
      <c r="P318" s="57">
        <v>681.87959999999998</v>
      </c>
    </row>
    <row r="319" spans="1:16">
      <c r="A319" s="58">
        <v>44604</v>
      </c>
      <c r="B319" s="59">
        <v>526.3546</v>
      </c>
      <c r="C319" s="59">
        <v>384.56729999999999</v>
      </c>
      <c r="D319" s="59">
        <v>444.65980000000002</v>
      </c>
      <c r="E319" s="59">
        <v>509.08440000000002</v>
      </c>
      <c r="F319" s="59">
        <v>734.54539999999997</v>
      </c>
      <c r="G319" s="59">
        <v>481.8218</v>
      </c>
      <c r="H319" s="59" t="e">
        <v>#N/A</v>
      </c>
      <c r="I319" s="60"/>
      <c r="J319" s="53">
        <v>42230</v>
      </c>
      <c r="K319" s="59">
        <v>867.05010000000004</v>
      </c>
      <c r="L319" s="57">
        <v>755.6703</v>
      </c>
      <c r="M319" s="57">
        <v>726.96270000000004</v>
      </c>
      <c r="N319" s="57">
        <v>953.55759999999998</v>
      </c>
      <c r="O319" s="57">
        <v>985.40070000000003</v>
      </c>
      <c r="P319" s="57">
        <v>685.79750000000001</v>
      </c>
    </row>
    <row r="320" spans="1:16">
      <c r="A320" s="58">
        <v>44605</v>
      </c>
      <c r="B320" s="59">
        <v>523.26499999999999</v>
      </c>
      <c r="C320" s="59">
        <v>379.05790000000002</v>
      </c>
      <c r="D320" s="59">
        <v>436.59870000000001</v>
      </c>
      <c r="E320" s="59">
        <v>503.9556</v>
      </c>
      <c r="F320" s="59">
        <v>728.7396</v>
      </c>
      <c r="G320" s="59">
        <v>471.92009999999999</v>
      </c>
      <c r="H320" s="59" t="e">
        <v>#N/A</v>
      </c>
      <c r="I320" s="60"/>
      <c r="J320" s="53">
        <v>42231</v>
      </c>
      <c r="K320" s="59">
        <v>870.81020000000001</v>
      </c>
      <c r="L320" s="57">
        <v>760.54759999999999</v>
      </c>
      <c r="M320" s="57">
        <v>732.09209999999996</v>
      </c>
      <c r="N320" s="57">
        <v>957.37339999999995</v>
      </c>
      <c r="O320" s="57">
        <v>988.47739999999999</v>
      </c>
      <c r="P320" s="57">
        <v>690.97370000000001</v>
      </c>
    </row>
    <row r="321" spans="1:16">
      <c r="A321" s="58">
        <v>44606</v>
      </c>
      <c r="B321" s="59">
        <v>520.37559999999996</v>
      </c>
      <c r="C321" s="59">
        <v>372.87009999999998</v>
      </c>
      <c r="D321" s="59">
        <v>429.52089999999998</v>
      </c>
      <c r="E321" s="59">
        <v>499.6429</v>
      </c>
      <c r="F321" s="59">
        <v>723.9085</v>
      </c>
      <c r="G321" s="59">
        <v>463.06130000000002</v>
      </c>
      <c r="H321" s="59" t="e">
        <v>#N/A</v>
      </c>
      <c r="I321" s="60"/>
      <c r="J321" s="53">
        <v>42232</v>
      </c>
      <c r="K321" s="59">
        <v>873.97310000000004</v>
      </c>
      <c r="L321" s="57">
        <v>766.14980000000003</v>
      </c>
      <c r="M321" s="57">
        <v>736.8211</v>
      </c>
      <c r="N321" s="57">
        <v>960.77549999999997</v>
      </c>
      <c r="O321" s="57">
        <v>991.74760000000003</v>
      </c>
      <c r="P321" s="57">
        <v>694.86929999999995</v>
      </c>
    </row>
    <row r="322" spans="1:16">
      <c r="A322" s="58">
        <v>44607</v>
      </c>
      <c r="B322" s="59">
        <v>515.67399999999998</v>
      </c>
      <c r="C322" s="59">
        <v>368.0059</v>
      </c>
      <c r="D322" s="59">
        <v>422.52769999999998</v>
      </c>
      <c r="E322" s="59">
        <v>496.12650000000002</v>
      </c>
      <c r="F322" s="59">
        <v>721.64970000000005</v>
      </c>
      <c r="G322" s="59">
        <v>454.16239999999999</v>
      </c>
      <c r="H322" s="59" t="e">
        <v>#N/A</v>
      </c>
      <c r="I322" s="60"/>
      <c r="J322" s="53">
        <v>42233</v>
      </c>
      <c r="K322" s="59">
        <v>877.0797</v>
      </c>
      <c r="L322" s="57">
        <v>771.327</v>
      </c>
      <c r="M322" s="57">
        <v>741.82870000000003</v>
      </c>
      <c r="N322" s="57">
        <v>964.6925</v>
      </c>
      <c r="O322" s="57">
        <v>994.1567</v>
      </c>
      <c r="P322" s="57">
        <v>698.14229999999998</v>
      </c>
    </row>
    <row r="323" spans="1:16">
      <c r="A323" s="58">
        <v>44608</v>
      </c>
      <c r="B323" s="59">
        <v>510.31079999999997</v>
      </c>
      <c r="C323" s="59">
        <v>363.1927</v>
      </c>
      <c r="D323" s="59">
        <v>416.0557</v>
      </c>
      <c r="E323" s="59">
        <v>494.31150000000002</v>
      </c>
      <c r="F323" s="59">
        <v>719.93899999999996</v>
      </c>
      <c r="G323" s="59">
        <v>447.06760000000003</v>
      </c>
      <c r="H323" s="59" t="e">
        <v>#N/A</v>
      </c>
      <c r="I323" s="60"/>
      <c r="J323" s="53">
        <v>42234</v>
      </c>
      <c r="K323" s="59">
        <v>880.35469999999998</v>
      </c>
      <c r="L323" s="57">
        <v>776.53210000000001</v>
      </c>
      <c r="M323" s="57">
        <v>747.32579999999996</v>
      </c>
      <c r="N323" s="57">
        <v>969.11479999999995</v>
      </c>
      <c r="O323" s="57">
        <v>996.19849999999997</v>
      </c>
      <c r="P323" s="57">
        <v>701.49670000000003</v>
      </c>
    </row>
    <row r="324" spans="1:16">
      <c r="A324" s="58">
        <v>44609</v>
      </c>
      <c r="B324" s="59">
        <v>504.68790000000001</v>
      </c>
      <c r="C324" s="59">
        <v>358.78179999999998</v>
      </c>
      <c r="D324" s="59">
        <v>410.88139999999999</v>
      </c>
      <c r="E324" s="59">
        <v>488.9085</v>
      </c>
      <c r="F324" s="59">
        <v>716.40819999999997</v>
      </c>
      <c r="G324" s="59">
        <v>441.67660000000001</v>
      </c>
      <c r="H324" s="59" t="e">
        <v>#N/A</v>
      </c>
      <c r="I324" s="60"/>
      <c r="J324" s="53">
        <v>42235</v>
      </c>
      <c r="K324" s="59">
        <v>884.5634</v>
      </c>
      <c r="L324" s="57">
        <v>781.88459999999998</v>
      </c>
      <c r="M324" s="57">
        <v>752.74360000000001</v>
      </c>
      <c r="N324" s="57">
        <v>974.16809999999998</v>
      </c>
      <c r="O324" s="57">
        <v>998.24390000000005</v>
      </c>
      <c r="P324" s="57">
        <v>704.94050000000004</v>
      </c>
    </row>
    <row r="325" spans="1:16">
      <c r="A325" s="58">
        <v>44610</v>
      </c>
      <c r="B325" s="59">
        <v>499.27260000000001</v>
      </c>
      <c r="C325" s="59">
        <v>355.93060000000003</v>
      </c>
      <c r="D325" s="59">
        <v>405.42259999999999</v>
      </c>
      <c r="E325" s="59">
        <v>490.10989999999998</v>
      </c>
      <c r="F325" s="59">
        <v>712.1395</v>
      </c>
      <c r="G325" s="59">
        <v>436.61470000000003</v>
      </c>
      <c r="H325" s="59" t="e">
        <v>#N/A</v>
      </c>
      <c r="I325" s="60"/>
      <c r="J325" s="53">
        <v>42236</v>
      </c>
      <c r="K325" s="59">
        <v>889.10770000000002</v>
      </c>
      <c r="L325" s="57">
        <v>787.03039999999999</v>
      </c>
      <c r="M325" s="57">
        <v>756.67870000000005</v>
      </c>
      <c r="N325" s="57">
        <v>977.39819999999997</v>
      </c>
      <c r="O325" s="57">
        <v>1000.2682</v>
      </c>
      <c r="P325" s="57">
        <v>708.69529999999997</v>
      </c>
    </row>
    <row r="326" spans="1:16">
      <c r="A326" s="58">
        <v>44611</v>
      </c>
      <c r="B326" s="59">
        <v>494.71570000000003</v>
      </c>
      <c r="C326" s="59">
        <v>353.00760000000002</v>
      </c>
      <c r="D326" s="59">
        <v>397.91520000000003</v>
      </c>
      <c r="E326" s="59">
        <v>487.20530000000002</v>
      </c>
      <c r="F326" s="59">
        <v>707.40300000000002</v>
      </c>
      <c r="G326" s="59">
        <v>431.75150000000002</v>
      </c>
      <c r="H326" s="59" t="e">
        <v>#N/A</v>
      </c>
      <c r="I326" s="60"/>
      <c r="J326" s="53">
        <v>42237</v>
      </c>
      <c r="K326" s="59">
        <v>893.24090000000001</v>
      </c>
      <c r="L326" s="57">
        <v>791.07029999999997</v>
      </c>
      <c r="M326" s="57">
        <v>760.63480000000004</v>
      </c>
      <c r="N326" s="57">
        <v>980.35320000000002</v>
      </c>
      <c r="O326" s="57">
        <v>1002.939</v>
      </c>
      <c r="P326" s="57">
        <v>712.77459999999996</v>
      </c>
    </row>
    <row r="327" spans="1:16">
      <c r="A327" s="58">
        <v>44612</v>
      </c>
      <c r="B327" s="59">
        <v>491.93720000000002</v>
      </c>
      <c r="C327" s="59">
        <v>348.28739999999999</v>
      </c>
      <c r="D327" s="59">
        <v>390.51049999999998</v>
      </c>
      <c r="E327" s="59">
        <v>484.01990000000001</v>
      </c>
      <c r="F327" s="59">
        <v>703.47329999999999</v>
      </c>
      <c r="G327" s="59">
        <v>429.12580000000003</v>
      </c>
      <c r="H327" s="59" t="e">
        <v>#N/A</v>
      </c>
      <c r="I327" s="60"/>
      <c r="J327" s="53">
        <v>42238</v>
      </c>
      <c r="K327" s="59">
        <v>896.30340000000001</v>
      </c>
      <c r="L327" s="57">
        <v>794.89120000000003</v>
      </c>
      <c r="M327" s="57">
        <v>764.46820000000002</v>
      </c>
      <c r="N327" s="57">
        <v>984.11850000000004</v>
      </c>
      <c r="O327" s="57">
        <v>1006.2936</v>
      </c>
      <c r="P327" s="57">
        <v>717.07150000000001</v>
      </c>
    </row>
    <row r="328" spans="1:16">
      <c r="A328" s="58">
        <v>44613</v>
      </c>
      <c r="B328" s="59">
        <v>490.1259</v>
      </c>
      <c r="C328" s="59">
        <v>345.18790000000001</v>
      </c>
      <c r="D328" s="59">
        <v>382.51639999999998</v>
      </c>
      <c r="E328" s="59">
        <v>469.38549999999998</v>
      </c>
      <c r="F328" s="59">
        <v>699.39880000000005</v>
      </c>
      <c r="G328" s="59">
        <v>427.16669999999999</v>
      </c>
      <c r="H328" s="59" t="e">
        <v>#N/A</v>
      </c>
      <c r="I328" s="60"/>
      <c r="J328" s="53">
        <v>42239</v>
      </c>
      <c r="K328" s="59">
        <v>899.06259999999997</v>
      </c>
      <c r="L328" s="57">
        <v>799.64239999999995</v>
      </c>
      <c r="M328" s="57">
        <v>768.21969999999999</v>
      </c>
      <c r="N328" s="57">
        <v>985.91539999999998</v>
      </c>
      <c r="O328" s="57">
        <v>1009.5804000000001</v>
      </c>
      <c r="P328" s="57">
        <v>720.74540000000002</v>
      </c>
    </row>
    <row r="329" spans="1:16">
      <c r="A329" s="58">
        <v>44614</v>
      </c>
      <c r="B329" s="59">
        <v>487.46539999999999</v>
      </c>
      <c r="C329" s="59">
        <v>342.18650000000002</v>
      </c>
      <c r="D329" s="59">
        <v>374.13929999999999</v>
      </c>
      <c r="E329" s="59">
        <v>470.76159999999999</v>
      </c>
      <c r="F329" s="59">
        <v>696.93979999999999</v>
      </c>
      <c r="G329" s="59">
        <v>422.76870000000002</v>
      </c>
      <c r="H329" s="59" t="e">
        <v>#N/A</v>
      </c>
      <c r="I329" s="60"/>
      <c r="J329" s="53">
        <v>42240</v>
      </c>
      <c r="K329" s="59">
        <v>901.71579999999994</v>
      </c>
      <c r="L329" s="57">
        <v>803.83299999999997</v>
      </c>
      <c r="M329" s="57">
        <v>771.70939999999996</v>
      </c>
      <c r="N329" s="57">
        <v>989.20029999999997</v>
      </c>
      <c r="O329" s="57">
        <v>1010.8499</v>
      </c>
      <c r="P329" s="57">
        <v>724.50250000000005</v>
      </c>
    </row>
    <row r="330" spans="1:16">
      <c r="A330" s="58">
        <v>44615</v>
      </c>
      <c r="B330" s="59">
        <v>484.1995</v>
      </c>
      <c r="C330" s="59">
        <v>338.78870000000001</v>
      </c>
      <c r="D330" s="59">
        <v>365.86579999999998</v>
      </c>
      <c r="E330" s="59">
        <v>468.7534</v>
      </c>
      <c r="F330" s="59">
        <v>695.01890000000003</v>
      </c>
      <c r="G330" s="59">
        <v>419.61840000000001</v>
      </c>
      <c r="H330" s="59" t="e">
        <v>#N/A</v>
      </c>
      <c r="I330" s="60"/>
      <c r="J330" s="53">
        <v>42241</v>
      </c>
      <c r="K330" s="59">
        <v>904.03560000000004</v>
      </c>
      <c r="L330" s="57">
        <v>808.4085</v>
      </c>
      <c r="M330" s="57">
        <v>776.76850000000002</v>
      </c>
      <c r="N330" s="57">
        <v>992.67470000000003</v>
      </c>
      <c r="O330" s="57">
        <v>1012.4268</v>
      </c>
      <c r="P330" s="57">
        <v>728.08609999999999</v>
      </c>
    </row>
    <row r="331" spans="1:16">
      <c r="A331" s="58">
        <v>44616</v>
      </c>
      <c r="B331" s="59">
        <v>480.19880000000001</v>
      </c>
      <c r="C331" s="59">
        <v>334.53059999999999</v>
      </c>
      <c r="D331" s="59">
        <v>358.56790000000001</v>
      </c>
      <c r="E331" s="59">
        <v>466.7525</v>
      </c>
      <c r="F331" s="59">
        <v>691.70010000000002</v>
      </c>
      <c r="G331" s="59">
        <v>417.66019999999997</v>
      </c>
      <c r="H331" s="59" t="e">
        <v>#N/A</v>
      </c>
      <c r="I331" s="60"/>
      <c r="J331" s="53">
        <v>42242</v>
      </c>
      <c r="K331" s="59">
        <v>906.98889999999994</v>
      </c>
      <c r="L331" s="57">
        <v>813.77710000000002</v>
      </c>
      <c r="M331" s="57">
        <v>781.60450000000003</v>
      </c>
      <c r="N331" s="57">
        <v>995.11879999999996</v>
      </c>
      <c r="O331" s="57">
        <v>1013.8398999999999</v>
      </c>
      <c r="P331" s="57">
        <v>731.69510000000002</v>
      </c>
    </row>
    <row r="332" spans="1:16">
      <c r="A332" s="58">
        <v>44617</v>
      </c>
      <c r="B332" s="59">
        <v>475.53190000000001</v>
      </c>
      <c r="C332" s="59">
        <v>331.36970000000002</v>
      </c>
      <c r="D332" s="59">
        <v>350.65170000000001</v>
      </c>
      <c r="E332" s="59">
        <v>463.76510000000002</v>
      </c>
      <c r="F332" s="59">
        <v>688.22149999999999</v>
      </c>
      <c r="G332" s="59">
        <v>415.05189999999999</v>
      </c>
      <c r="H332" s="59" t="e">
        <v>#N/A</v>
      </c>
      <c r="I332" s="60"/>
      <c r="J332" s="53">
        <v>42243</v>
      </c>
      <c r="K332" s="59">
        <v>910.19899999999996</v>
      </c>
      <c r="L332" s="57">
        <v>819.44169999999997</v>
      </c>
      <c r="M332" s="57">
        <v>785.72630000000004</v>
      </c>
      <c r="N332" s="57">
        <v>996.92939999999999</v>
      </c>
      <c r="O332" s="57">
        <v>1014.5232</v>
      </c>
      <c r="P332" s="57">
        <v>735.62360000000001</v>
      </c>
    </row>
    <row r="333" spans="1:16">
      <c r="A333" s="58">
        <v>44618</v>
      </c>
      <c r="B333" s="59">
        <v>470.8338</v>
      </c>
      <c r="C333" s="59">
        <v>329.262</v>
      </c>
      <c r="D333" s="59">
        <v>339.91219999999998</v>
      </c>
      <c r="E333" s="59">
        <v>461.88220000000001</v>
      </c>
      <c r="F333" s="59">
        <v>682.55780000000004</v>
      </c>
      <c r="G333" s="59">
        <v>412.15640000000002</v>
      </c>
      <c r="H333" s="59" t="e">
        <v>#N/A</v>
      </c>
      <c r="I333" s="60"/>
      <c r="J333" s="53">
        <v>42244</v>
      </c>
      <c r="K333" s="59">
        <v>913.96879999999999</v>
      </c>
      <c r="L333" s="57">
        <v>824.03750000000002</v>
      </c>
      <c r="M333" s="57">
        <v>789.23469999999998</v>
      </c>
      <c r="N333" s="57">
        <v>998.7405</v>
      </c>
      <c r="O333" s="57">
        <v>1014.0678</v>
      </c>
      <c r="P333" s="57">
        <v>739.93349999999998</v>
      </c>
    </row>
    <row r="334" spans="1:16">
      <c r="A334" s="58">
        <v>44619</v>
      </c>
      <c r="B334" s="59">
        <v>467.44209999999998</v>
      </c>
      <c r="C334" s="59">
        <v>326.18360000000001</v>
      </c>
      <c r="D334" s="59">
        <v>328.87549999999999</v>
      </c>
      <c r="E334" s="59">
        <v>459.85090000000002</v>
      </c>
      <c r="F334" s="59">
        <v>676.62969999999996</v>
      </c>
      <c r="G334" s="59">
        <v>409.98570000000001</v>
      </c>
      <c r="H334" s="59" t="e">
        <v>#N/A</v>
      </c>
      <c r="I334" s="60"/>
      <c r="J334" s="53">
        <v>42245</v>
      </c>
      <c r="K334" s="59">
        <v>916.51909999999998</v>
      </c>
      <c r="L334" s="57">
        <v>828.00160000000005</v>
      </c>
      <c r="M334" s="57">
        <v>792.60450000000003</v>
      </c>
      <c r="N334" s="57">
        <v>1000.8074</v>
      </c>
      <c r="O334" s="57">
        <v>1015.5892</v>
      </c>
      <c r="P334" s="57">
        <v>744.47850000000005</v>
      </c>
    </row>
    <row r="335" spans="1:16">
      <c r="A335" s="58">
        <v>44620</v>
      </c>
      <c r="B335" s="59">
        <v>464.26569999999998</v>
      </c>
      <c r="C335" s="59">
        <v>322.20269999999999</v>
      </c>
      <c r="D335" s="59">
        <v>317.17410000000001</v>
      </c>
      <c r="E335" s="59">
        <v>457.71319999999997</v>
      </c>
      <c r="F335" s="59">
        <v>671.5829</v>
      </c>
      <c r="G335" s="59">
        <v>407.12909999999999</v>
      </c>
      <c r="H335" s="59" t="e">
        <v>#N/A</v>
      </c>
      <c r="I335" s="60"/>
      <c r="J335" s="53">
        <v>42246</v>
      </c>
      <c r="K335" s="59">
        <v>918.87180000000001</v>
      </c>
      <c r="L335" s="57">
        <v>832.35310000000004</v>
      </c>
      <c r="M335" s="57">
        <v>795.8152</v>
      </c>
      <c r="N335" s="57">
        <v>1003.2104</v>
      </c>
      <c r="O335" s="57">
        <v>1017.2628999999999</v>
      </c>
      <c r="P335" s="57">
        <v>745.47680000000003</v>
      </c>
    </row>
    <row r="336" spans="1:16">
      <c r="A336" s="58">
        <v>44621</v>
      </c>
      <c r="B336" s="59">
        <v>454.99939999999998</v>
      </c>
      <c r="C336" s="59">
        <v>318.55329999999998</v>
      </c>
      <c r="D336" s="59">
        <v>306.9812</v>
      </c>
      <c r="E336" s="59">
        <v>456.41059999999999</v>
      </c>
      <c r="F336" s="59">
        <v>667.30370000000005</v>
      </c>
      <c r="G336" s="59">
        <v>403.02089999999998</v>
      </c>
      <c r="H336" s="59" t="e">
        <v>#N/A</v>
      </c>
      <c r="I336" s="60"/>
      <c r="J336" s="53">
        <v>42247</v>
      </c>
      <c r="K336" s="59">
        <v>920.93</v>
      </c>
      <c r="L336" s="57">
        <v>836.39769999999999</v>
      </c>
      <c r="M336" s="57">
        <v>798.63530000000003</v>
      </c>
      <c r="N336" s="57">
        <v>1005.537</v>
      </c>
      <c r="O336" s="57">
        <v>1014.5759</v>
      </c>
      <c r="P336" s="57">
        <v>747.75400000000002</v>
      </c>
    </row>
    <row r="337" spans="1:16">
      <c r="A337" s="58">
        <v>44622</v>
      </c>
      <c r="B337" s="59">
        <v>451.23090000000002</v>
      </c>
      <c r="C337" s="59">
        <v>315.26670000000001</v>
      </c>
      <c r="D337" s="59">
        <v>297.08190000000002</v>
      </c>
      <c r="E337" s="59">
        <v>456.71969999999999</v>
      </c>
      <c r="F337" s="59">
        <v>662.47090000000003</v>
      </c>
      <c r="G337" s="59">
        <v>399.40449999999998</v>
      </c>
      <c r="H337" s="59" t="e">
        <v>#N/A</v>
      </c>
      <c r="I337" s="60"/>
      <c r="J337" s="53">
        <v>42248</v>
      </c>
      <c r="K337" s="59">
        <v>922.23919999999998</v>
      </c>
      <c r="L337" s="57">
        <v>839.69989999999996</v>
      </c>
      <c r="M337" s="57">
        <v>803.56790000000001</v>
      </c>
      <c r="N337" s="57">
        <v>1011.9769</v>
      </c>
      <c r="O337" s="57">
        <v>1014.7771</v>
      </c>
      <c r="P337" s="57">
        <v>752.53409999999997</v>
      </c>
    </row>
    <row r="338" spans="1:16">
      <c r="A338" s="58">
        <v>44623</v>
      </c>
      <c r="B338" s="59">
        <v>446.7183</v>
      </c>
      <c r="C338" s="59">
        <v>312.43979999999999</v>
      </c>
      <c r="D338" s="59">
        <v>288.81229999999999</v>
      </c>
      <c r="E338" s="59">
        <v>457.0745</v>
      </c>
      <c r="F338" s="59">
        <v>657.81470000000002</v>
      </c>
      <c r="G338" s="59">
        <v>395.351</v>
      </c>
      <c r="H338" s="59" t="e">
        <v>#N/A</v>
      </c>
      <c r="I338" s="60"/>
      <c r="J338" s="53">
        <v>42249</v>
      </c>
      <c r="K338" s="59">
        <v>924.25189999999998</v>
      </c>
      <c r="L338" s="57">
        <v>844.32159999999999</v>
      </c>
      <c r="M338" s="57">
        <v>807.92359999999996</v>
      </c>
      <c r="N338" s="57">
        <v>1014.3217</v>
      </c>
      <c r="O338" s="57">
        <v>1017.7968</v>
      </c>
      <c r="P338" s="57">
        <v>754.82870000000003</v>
      </c>
    </row>
    <row r="339" spans="1:16">
      <c r="A339" s="58">
        <v>44624</v>
      </c>
      <c r="B339" s="59">
        <v>442.1549</v>
      </c>
      <c r="C339" s="59">
        <v>311.44189999999998</v>
      </c>
      <c r="D339" s="59">
        <v>283.04000000000002</v>
      </c>
      <c r="E339" s="59">
        <v>456.16699999999997</v>
      </c>
      <c r="F339" s="59">
        <v>652.73239999999998</v>
      </c>
      <c r="G339" s="59">
        <v>391.11470000000003</v>
      </c>
      <c r="H339" s="59" t="e">
        <v>#N/A</v>
      </c>
      <c r="I339" s="60"/>
      <c r="J339" s="53">
        <v>42250</v>
      </c>
      <c r="K339" s="59">
        <v>927.54070000000002</v>
      </c>
      <c r="L339" s="57">
        <v>849.28390000000002</v>
      </c>
      <c r="M339" s="57">
        <v>810.84839999999997</v>
      </c>
      <c r="N339" s="57">
        <v>1016.1383</v>
      </c>
      <c r="O339" s="57">
        <v>1019.5051</v>
      </c>
      <c r="P339" s="57">
        <v>756.97699999999998</v>
      </c>
    </row>
    <row r="340" spans="1:16">
      <c r="A340" s="58">
        <v>44625</v>
      </c>
      <c r="B340" s="59">
        <v>438.76960000000003</v>
      </c>
      <c r="C340" s="59">
        <v>310.2799</v>
      </c>
      <c r="D340" s="59">
        <v>276.85120000000001</v>
      </c>
      <c r="E340" s="59">
        <v>454.81830000000002</v>
      </c>
      <c r="F340" s="59">
        <v>648.02340000000004</v>
      </c>
      <c r="G340" s="59">
        <v>386.60840000000002</v>
      </c>
      <c r="H340" s="59" t="e">
        <v>#N/A</v>
      </c>
      <c r="I340" s="60"/>
      <c r="J340" s="53">
        <v>42251</v>
      </c>
      <c r="K340" s="59">
        <v>931.1422</v>
      </c>
      <c r="L340" s="57">
        <v>852.49860000000001</v>
      </c>
      <c r="M340" s="57">
        <v>813.68700000000001</v>
      </c>
      <c r="N340" s="57">
        <v>1018.2175</v>
      </c>
      <c r="O340" s="57">
        <v>1021.2272</v>
      </c>
      <c r="P340" s="57">
        <v>760.44349999999997</v>
      </c>
    </row>
    <row r="341" spans="1:16">
      <c r="A341" s="58">
        <v>44626</v>
      </c>
      <c r="B341" s="59">
        <v>435.4658</v>
      </c>
      <c r="C341" s="59">
        <v>307.21609999999998</v>
      </c>
      <c r="D341" s="59">
        <v>271.19290000000001</v>
      </c>
      <c r="E341" s="59">
        <v>453.80900000000003</v>
      </c>
      <c r="F341" s="59">
        <v>644.01239999999996</v>
      </c>
      <c r="G341" s="59">
        <v>383.06139999999999</v>
      </c>
      <c r="H341" s="59" t="e">
        <v>#N/A</v>
      </c>
      <c r="I341" s="60"/>
      <c r="J341" s="53">
        <v>42252</v>
      </c>
      <c r="K341" s="59">
        <v>933.33309999999994</v>
      </c>
      <c r="L341" s="57">
        <v>856.13549999999998</v>
      </c>
      <c r="M341" s="57">
        <v>816.63509999999997</v>
      </c>
      <c r="N341" s="57">
        <v>1020.0528</v>
      </c>
      <c r="O341" s="57">
        <v>1023.9256</v>
      </c>
      <c r="P341" s="57">
        <v>764.26279999999997</v>
      </c>
    </row>
    <row r="342" spans="1:16">
      <c r="A342" s="58">
        <v>44627</v>
      </c>
      <c r="B342" s="59">
        <v>430.48180000000002</v>
      </c>
      <c r="C342" s="59">
        <v>303.32760000000002</v>
      </c>
      <c r="D342" s="59">
        <v>261.34690000000001</v>
      </c>
      <c r="E342" s="59">
        <v>453.08969999999999</v>
      </c>
      <c r="F342" s="59">
        <v>641.97770000000003</v>
      </c>
      <c r="G342" s="59">
        <v>379.47649999999999</v>
      </c>
      <c r="H342" s="59" t="e">
        <v>#N/A</v>
      </c>
      <c r="I342" s="60"/>
      <c r="J342" s="53">
        <v>42253</v>
      </c>
      <c r="K342" s="59">
        <v>935.63900000000001</v>
      </c>
      <c r="L342" s="57">
        <v>859.8845</v>
      </c>
      <c r="M342" s="57">
        <v>819.53189999999995</v>
      </c>
      <c r="N342" s="57">
        <v>1021.7051</v>
      </c>
      <c r="O342" s="57">
        <v>1026.5533</v>
      </c>
      <c r="P342" s="57">
        <v>766.66600000000005</v>
      </c>
    </row>
    <row r="343" spans="1:16">
      <c r="A343" s="58">
        <v>44628</v>
      </c>
      <c r="B343" s="59">
        <v>425.61369999999999</v>
      </c>
      <c r="C343" s="59">
        <v>300.41989999999998</v>
      </c>
      <c r="D343" s="59">
        <v>260.53160000000003</v>
      </c>
      <c r="E343" s="59">
        <v>452.37970000000001</v>
      </c>
      <c r="F343" s="59">
        <v>640.28480000000002</v>
      </c>
      <c r="G343" s="59">
        <v>374.34890000000001</v>
      </c>
      <c r="H343" s="59" t="e">
        <v>#N/A</v>
      </c>
      <c r="I343" s="60"/>
      <c r="J343" s="53">
        <v>42254</v>
      </c>
      <c r="K343" s="59">
        <v>937.04849999999999</v>
      </c>
      <c r="L343" s="57">
        <v>863.56669999999997</v>
      </c>
      <c r="M343" s="57">
        <v>822.25080000000003</v>
      </c>
      <c r="N343" s="57">
        <v>1023.2145</v>
      </c>
      <c r="O343" s="57">
        <v>1027.9491</v>
      </c>
      <c r="P343" s="57">
        <v>771.26660000000004</v>
      </c>
    </row>
    <row r="344" spans="1:16">
      <c r="A344" s="58">
        <v>44629</v>
      </c>
      <c r="B344" s="59">
        <v>421.0027</v>
      </c>
      <c r="C344" s="59">
        <v>298.36799999999999</v>
      </c>
      <c r="D344" s="59">
        <v>256.9735</v>
      </c>
      <c r="E344" s="59">
        <v>452.6927</v>
      </c>
      <c r="F344" s="59">
        <v>636.50459999999998</v>
      </c>
      <c r="G344" s="59">
        <v>369.52690000000001</v>
      </c>
      <c r="H344" s="59" t="e">
        <v>#N/A</v>
      </c>
      <c r="I344" s="60"/>
      <c r="J344" s="53">
        <v>42255</v>
      </c>
      <c r="K344" s="59">
        <v>939.47659999999996</v>
      </c>
      <c r="L344" s="57">
        <v>867.20870000000002</v>
      </c>
      <c r="M344" s="57">
        <v>826.28549999999996</v>
      </c>
      <c r="N344" s="57">
        <v>1024.8683000000001</v>
      </c>
      <c r="O344" s="57">
        <v>1029.2349999999999</v>
      </c>
      <c r="P344" s="57">
        <v>773.44569999999999</v>
      </c>
    </row>
    <row r="345" spans="1:16">
      <c r="A345" s="58">
        <v>44630</v>
      </c>
      <c r="B345" s="59">
        <v>416.66219999999998</v>
      </c>
      <c r="C345" s="59">
        <v>296.66300000000001</v>
      </c>
      <c r="D345" s="59">
        <v>255.49369999999999</v>
      </c>
      <c r="E345" s="59">
        <v>452.92360000000002</v>
      </c>
      <c r="F345" s="59">
        <v>633.7826</v>
      </c>
      <c r="G345" s="59">
        <v>365.81959999999998</v>
      </c>
      <c r="H345" s="59" t="e">
        <v>#N/A</v>
      </c>
      <c r="I345" s="60"/>
      <c r="J345" s="53">
        <v>42256</v>
      </c>
      <c r="K345" s="59">
        <v>941.67229999999995</v>
      </c>
      <c r="L345" s="57">
        <v>871.48940000000005</v>
      </c>
      <c r="M345" s="57">
        <v>830.46180000000004</v>
      </c>
      <c r="N345" s="57">
        <v>1026.4336000000001</v>
      </c>
      <c r="O345" s="57">
        <v>1030.7101</v>
      </c>
      <c r="P345" s="57">
        <v>775.73220000000003</v>
      </c>
    </row>
    <row r="346" spans="1:16">
      <c r="A346" s="58">
        <v>44631</v>
      </c>
      <c r="B346" s="59">
        <v>412.60169999999999</v>
      </c>
      <c r="C346" s="59">
        <v>296.05450000000002</v>
      </c>
      <c r="D346" s="59">
        <v>254.66650000000001</v>
      </c>
      <c r="E346" s="59">
        <v>451.12810000000002</v>
      </c>
      <c r="F346" s="59">
        <v>632.11360000000002</v>
      </c>
      <c r="G346" s="59">
        <v>363.73970000000003</v>
      </c>
      <c r="H346" s="59" t="e">
        <v>#N/A</v>
      </c>
      <c r="I346" s="60"/>
      <c r="J346" s="53">
        <v>42257</v>
      </c>
      <c r="K346" s="59">
        <v>944.58569999999997</v>
      </c>
      <c r="L346" s="57">
        <v>876.13279999999997</v>
      </c>
      <c r="M346" s="57">
        <v>834.25800000000004</v>
      </c>
      <c r="N346" s="57">
        <v>1027.8875</v>
      </c>
      <c r="O346" s="57">
        <v>1031.8527999999999</v>
      </c>
      <c r="P346" s="57">
        <v>778.0222</v>
      </c>
    </row>
    <row r="347" spans="1:16">
      <c r="A347" s="58">
        <v>44632</v>
      </c>
      <c r="B347" s="59">
        <v>410.0881</v>
      </c>
      <c r="C347" s="59">
        <v>295.57049999999998</v>
      </c>
      <c r="D347" s="59">
        <v>252.27969999999999</v>
      </c>
      <c r="E347" s="59">
        <v>448.77260000000001</v>
      </c>
      <c r="F347" s="59">
        <v>630.59169999999995</v>
      </c>
      <c r="G347" s="59">
        <v>362.1481</v>
      </c>
      <c r="H347" s="59" t="e">
        <v>#N/A</v>
      </c>
      <c r="I347" s="60"/>
      <c r="J347" s="53">
        <v>42258</v>
      </c>
      <c r="K347" s="59">
        <v>947.81119999999999</v>
      </c>
      <c r="L347" s="57">
        <v>878.38589999999999</v>
      </c>
      <c r="M347" s="57">
        <v>837.41420000000005</v>
      </c>
      <c r="N347" s="57">
        <v>1029.6895999999999</v>
      </c>
      <c r="O347" s="57">
        <v>1033.5036</v>
      </c>
      <c r="P347" s="57">
        <v>781.35389999999995</v>
      </c>
    </row>
    <row r="348" spans="1:16">
      <c r="A348" s="58">
        <v>44633</v>
      </c>
      <c r="B348" s="59">
        <v>407.59249999999997</v>
      </c>
      <c r="C348" s="59">
        <v>293.15480000000002</v>
      </c>
      <c r="D348" s="59">
        <v>249.74770000000001</v>
      </c>
      <c r="E348" s="59">
        <v>446.5564</v>
      </c>
      <c r="F348" s="59">
        <v>627.95190000000002</v>
      </c>
      <c r="G348" s="59">
        <v>361.17169999999999</v>
      </c>
      <c r="H348" s="59" t="e">
        <v>#N/A</v>
      </c>
      <c r="I348" s="60"/>
      <c r="J348" s="53">
        <v>42259</v>
      </c>
      <c r="K348" s="59">
        <v>950.34990000000005</v>
      </c>
      <c r="L348" s="57">
        <v>881.19740000000002</v>
      </c>
      <c r="M348" s="57">
        <v>840.23689999999999</v>
      </c>
      <c r="N348" s="57">
        <v>1031.6084000000001</v>
      </c>
      <c r="O348" s="57">
        <v>1036.3945000000001</v>
      </c>
      <c r="P348" s="57">
        <v>784.67420000000004</v>
      </c>
    </row>
    <row r="349" spans="1:16">
      <c r="A349" s="58">
        <v>44634</v>
      </c>
      <c r="B349" s="59">
        <v>403.93729999999999</v>
      </c>
      <c r="C349" s="59">
        <v>291.11309999999997</v>
      </c>
      <c r="D349" s="59">
        <v>247.33850000000001</v>
      </c>
      <c r="E349" s="59">
        <v>444.80399999999997</v>
      </c>
      <c r="F349" s="59">
        <v>626.31269999999995</v>
      </c>
      <c r="G349" s="59">
        <v>359.92649999999998</v>
      </c>
      <c r="H349" s="59" t="e">
        <v>#N/A</v>
      </c>
      <c r="I349" s="60"/>
      <c r="J349" s="53">
        <v>42260</v>
      </c>
      <c r="K349" s="59">
        <v>952.4248</v>
      </c>
      <c r="L349" s="57">
        <v>883.28620000000001</v>
      </c>
      <c r="M349" s="57">
        <v>841.95600000000002</v>
      </c>
      <c r="N349" s="57">
        <v>1033.4114999999999</v>
      </c>
      <c r="O349" s="57">
        <v>1039.3617999999999</v>
      </c>
      <c r="P349" s="57">
        <v>786.47789999999998</v>
      </c>
    </row>
    <row r="350" spans="1:16">
      <c r="A350" s="58">
        <v>44635</v>
      </c>
      <c r="B350" s="59">
        <v>399.83870000000002</v>
      </c>
      <c r="C350" s="59">
        <v>289.50409999999999</v>
      </c>
      <c r="D350" s="59">
        <v>244.47200000000001</v>
      </c>
      <c r="E350" s="59">
        <v>444.19589999999999</v>
      </c>
      <c r="F350" s="59">
        <v>625.72500000000002</v>
      </c>
      <c r="G350" s="59">
        <v>357.24689999999998</v>
      </c>
      <c r="H350" s="59" t="e">
        <v>#N/A</v>
      </c>
      <c r="I350" s="60"/>
      <c r="J350" s="53">
        <v>42261</v>
      </c>
      <c r="K350" s="59">
        <v>954.36339999999996</v>
      </c>
      <c r="L350" s="57">
        <v>885.11540000000002</v>
      </c>
      <c r="M350" s="57">
        <v>846.48789999999997</v>
      </c>
      <c r="N350" s="57">
        <v>1036.0017</v>
      </c>
      <c r="O350" s="57">
        <v>1040.9177999999999</v>
      </c>
      <c r="P350" s="57">
        <v>787.74109999999996</v>
      </c>
    </row>
    <row r="351" spans="1:16">
      <c r="A351" s="58">
        <v>44636</v>
      </c>
      <c r="B351" s="59">
        <v>395.58969999999999</v>
      </c>
      <c r="C351" s="59">
        <v>288.44869999999997</v>
      </c>
      <c r="D351" s="59">
        <v>241.95</v>
      </c>
      <c r="E351" s="59">
        <v>444.35550000000001</v>
      </c>
      <c r="F351" s="59">
        <v>623.74369999999999</v>
      </c>
      <c r="G351" s="59">
        <v>354.51150000000001</v>
      </c>
      <c r="H351" s="59" t="e">
        <v>#N/A</v>
      </c>
      <c r="I351" s="60"/>
      <c r="J351" s="53">
        <v>42262</v>
      </c>
      <c r="K351" s="59">
        <v>956.32619999999997</v>
      </c>
      <c r="L351" s="57">
        <v>886.33360000000005</v>
      </c>
      <c r="M351" s="57">
        <v>851.02499999999998</v>
      </c>
      <c r="N351" s="57">
        <v>1038.6986999999999</v>
      </c>
      <c r="O351" s="57">
        <v>1042.1362999999999</v>
      </c>
      <c r="P351" s="57">
        <v>789.00300000000004</v>
      </c>
    </row>
    <row r="352" spans="1:16">
      <c r="A352" s="58">
        <v>44637</v>
      </c>
      <c r="B352" s="59">
        <v>391.95069999999998</v>
      </c>
      <c r="C352" s="59">
        <v>287.34559999999999</v>
      </c>
      <c r="D352" s="59">
        <v>238.17140000000001</v>
      </c>
      <c r="E352" s="59">
        <v>444.77100000000002</v>
      </c>
      <c r="F352" s="59">
        <v>622.36659999999995</v>
      </c>
      <c r="G352" s="59">
        <v>351.0924</v>
      </c>
      <c r="H352" s="59" t="e">
        <v>#N/A</v>
      </c>
      <c r="I352" s="60"/>
      <c r="J352" s="53">
        <v>42263</v>
      </c>
      <c r="K352" s="59">
        <v>958.40179999999998</v>
      </c>
      <c r="L352" s="57">
        <v>888.78499999999997</v>
      </c>
      <c r="M352" s="57">
        <v>855.78430000000003</v>
      </c>
      <c r="N352" s="57">
        <v>1040.9387999999999</v>
      </c>
      <c r="O352" s="57">
        <v>1043.2732000000001</v>
      </c>
      <c r="P352" s="57">
        <v>790.55799999999999</v>
      </c>
    </row>
    <row r="353" spans="1:16">
      <c r="A353" s="58">
        <v>44638</v>
      </c>
      <c r="B353" s="59">
        <v>388.88959999999997</v>
      </c>
      <c r="C353" s="59">
        <v>287.4083</v>
      </c>
      <c r="D353" s="59">
        <v>233.7808</v>
      </c>
      <c r="E353" s="59">
        <v>442.75540000000001</v>
      </c>
      <c r="F353" s="59">
        <v>621.24929999999995</v>
      </c>
      <c r="G353" s="59">
        <v>347.07400000000001</v>
      </c>
      <c r="H353" s="59" t="e">
        <v>#N/A</v>
      </c>
      <c r="I353" s="60"/>
      <c r="J353" s="53">
        <v>42264</v>
      </c>
      <c r="K353" s="59">
        <v>961.2432</v>
      </c>
      <c r="L353" s="57">
        <v>891.15629999999999</v>
      </c>
      <c r="M353" s="57">
        <v>859.16330000000005</v>
      </c>
      <c r="N353" s="57">
        <v>1042.4727</v>
      </c>
      <c r="O353" s="57">
        <v>1042.8531</v>
      </c>
      <c r="P353" s="57">
        <v>792.89580000000001</v>
      </c>
    </row>
    <row r="354" spans="1:16">
      <c r="A354" s="58">
        <v>44639</v>
      </c>
      <c r="B354" s="59">
        <v>387.12389999999999</v>
      </c>
      <c r="C354" s="59">
        <v>287.88600000000002</v>
      </c>
      <c r="D354" s="59">
        <v>227.0239</v>
      </c>
      <c r="E354" s="59">
        <v>440.49470000000002</v>
      </c>
      <c r="F354" s="59">
        <v>620.14850000000001</v>
      </c>
      <c r="G354" s="59">
        <v>343.49430000000001</v>
      </c>
      <c r="H354" s="59" t="e">
        <v>#N/A</v>
      </c>
      <c r="I354" s="60"/>
      <c r="J354" s="53">
        <v>42265</v>
      </c>
      <c r="K354" s="59">
        <v>964.30930000000001</v>
      </c>
      <c r="L354" s="57">
        <v>891.80160000000001</v>
      </c>
      <c r="M354" s="57">
        <v>862.7595</v>
      </c>
      <c r="N354" s="57">
        <v>1043.4949999999999</v>
      </c>
      <c r="O354" s="57">
        <v>1044.3929000000001</v>
      </c>
      <c r="P354" s="57">
        <v>796.15219999999999</v>
      </c>
    </row>
    <row r="355" spans="1:16">
      <c r="A355" s="58">
        <v>44640</v>
      </c>
      <c r="B355" s="59">
        <v>385.57960000000003</v>
      </c>
      <c r="C355" s="59">
        <v>286.58210000000003</v>
      </c>
      <c r="D355" s="59">
        <v>221.2544</v>
      </c>
      <c r="E355" s="59">
        <v>438.8</v>
      </c>
      <c r="F355" s="59">
        <v>620.18679999999995</v>
      </c>
      <c r="G355" s="59">
        <v>341.05930000000001</v>
      </c>
      <c r="H355" s="59" t="e">
        <v>#N/A</v>
      </c>
      <c r="I355" s="60"/>
      <c r="J355" s="53">
        <v>42266</v>
      </c>
      <c r="K355" s="59">
        <v>966.15790000000004</v>
      </c>
      <c r="L355" s="57">
        <v>892.54110000000003</v>
      </c>
      <c r="M355" s="57">
        <v>866.34339999999997</v>
      </c>
      <c r="N355" s="57">
        <v>1044.0363</v>
      </c>
      <c r="O355" s="57">
        <v>1046.616</v>
      </c>
      <c r="P355" s="57">
        <v>799.50319999999999</v>
      </c>
    </row>
    <row r="356" spans="1:16">
      <c r="A356" s="58">
        <v>44641</v>
      </c>
      <c r="B356" s="59">
        <v>382.77120000000002</v>
      </c>
      <c r="C356" s="59">
        <v>286.01780000000002</v>
      </c>
      <c r="D356" s="59">
        <v>215.8545</v>
      </c>
      <c r="E356" s="59">
        <v>437.98669999999998</v>
      </c>
      <c r="F356" s="59">
        <v>620.02739999999994</v>
      </c>
      <c r="G356" s="59">
        <v>339.29880000000003</v>
      </c>
      <c r="H356" s="59" t="e">
        <v>#N/A</v>
      </c>
      <c r="I356" s="60"/>
      <c r="J356" s="53">
        <v>42267</v>
      </c>
      <c r="K356" s="59">
        <v>967.95259999999996</v>
      </c>
      <c r="L356" s="57">
        <v>893.48969999999997</v>
      </c>
      <c r="M356" s="57">
        <v>868.59050000000002</v>
      </c>
      <c r="N356" s="57">
        <v>1045.0762999999999</v>
      </c>
      <c r="O356" s="57">
        <v>1048.8185000000001</v>
      </c>
      <c r="P356" s="57">
        <v>801.31719999999996</v>
      </c>
    </row>
    <row r="357" spans="1:16">
      <c r="A357" s="58">
        <v>44642</v>
      </c>
      <c r="B357" s="59">
        <v>380.40989999999999</v>
      </c>
      <c r="C357" s="59">
        <v>284.41370000000001</v>
      </c>
      <c r="D357" s="59">
        <v>210.93989999999999</v>
      </c>
      <c r="E357" s="59">
        <v>438.37479999999999</v>
      </c>
      <c r="F357" s="59">
        <v>619.02059999999994</v>
      </c>
      <c r="G357" s="59">
        <v>335.87569999999999</v>
      </c>
      <c r="H357" s="59" t="e">
        <v>#N/A</v>
      </c>
      <c r="I357" s="60"/>
      <c r="J357" s="53">
        <v>42268</v>
      </c>
      <c r="K357" s="59">
        <v>970.30169999999998</v>
      </c>
      <c r="L357" s="57">
        <v>888.74879999999996</v>
      </c>
      <c r="M357" s="57">
        <v>872.8818</v>
      </c>
      <c r="N357" s="57">
        <v>1047.3617999999999</v>
      </c>
      <c r="O357" s="57">
        <v>1049.6606999999999</v>
      </c>
      <c r="P357" s="57">
        <v>803.0385</v>
      </c>
    </row>
    <row r="358" spans="1:16">
      <c r="A358" s="58">
        <v>44643</v>
      </c>
      <c r="B358" s="59">
        <v>377.9667</v>
      </c>
      <c r="C358" s="59">
        <v>283.43799999999999</v>
      </c>
      <c r="D358" s="59">
        <v>206.99270000000001</v>
      </c>
      <c r="E358" s="59">
        <v>440.07369999999997</v>
      </c>
      <c r="F358" s="59">
        <v>616.21669999999995</v>
      </c>
      <c r="G358" s="59">
        <v>333.4631</v>
      </c>
      <c r="H358" s="59" t="e">
        <v>#N/A</v>
      </c>
      <c r="I358" s="60"/>
      <c r="J358" s="53">
        <v>42269</v>
      </c>
      <c r="K358" s="59">
        <v>969.29269999999997</v>
      </c>
      <c r="L358" s="57">
        <v>890.90480000000002</v>
      </c>
      <c r="M358" s="57">
        <v>875.67849999999999</v>
      </c>
      <c r="N358" s="57">
        <v>1049.6337000000001</v>
      </c>
      <c r="O358" s="57">
        <v>1050.6635000000001</v>
      </c>
      <c r="P358" s="57">
        <v>804.72799999999995</v>
      </c>
    </row>
    <row r="359" spans="1:16">
      <c r="A359" s="58">
        <v>44644</v>
      </c>
      <c r="B359" s="59">
        <v>375.82900000000001</v>
      </c>
      <c r="C359" s="59">
        <v>282.46710000000002</v>
      </c>
      <c r="D359" s="59">
        <v>205.0778</v>
      </c>
      <c r="E359" s="59">
        <v>440.13119999999998</v>
      </c>
      <c r="F359" s="59">
        <v>613.58339999999998</v>
      </c>
      <c r="G359" s="59">
        <v>331.72430000000003</v>
      </c>
      <c r="H359" s="59" t="e">
        <v>#N/A</v>
      </c>
      <c r="I359" s="60"/>
      <c r="J359" s="53">
        <v>42270</v>
      </c>
      <c r="K359" s="59">
        <v>971.61630000000002</v>
      </c>
      <c r="L359" s="57">
        <v>894.4502</v>
      </c>
      <c r="M359" s="57">
        <v>879.98339999999996</v>
      </c>
      <c r="N359" s="57">
        <v>1050.8098</v>
      </c>
      <c r="O359" s="57">
        <v>1051.7032999999999</v>
      </c>
      <c r="P359" s="57">
        <v>807.30380000000002</v>
      </c>
    </row>
    <row r="360" spans="1:16">
      <c r="A360" s="58">
        <v>44645</v>
      </c>
      <c r="B360" s="59">
        <v>374.48</v>
      </c>
      <c r="C360" s="59">
        <v>282.75209999999998</v>
      </c>
      <c r="D360" s="59">
        <v>204.26050000000001</v>
      </c>
      <c r="E360" s="59">
        <v>442.47089999999997</v>
      </c>
      <c r="F360" s="59">
        <v>610.56010000000003</v>
      </c>
      <c r="G360" s="59">
        <v>330.8141</v>
      </c>
      <c r="H360" s="59" t="e">
        <v>#N/A</v>
      </c>
      <c r="I360" s="60"/>
      <c r="J360" s="53">
        <v>42271</v>
      </c>
      <c r="K360" s="59">
        <v>974.80859999999996</v>
      </c>
      <c r="L360" s="57">
        <v>898.27120000000002</v>
      </c>
      <c r="M360" s="57">
        <v>882.00710000000004</v>
      </c>
      <c r="N360" s="57">
        <v>1052.2136</v>
      </c>
      <c r="O360" s="57">
        <v>1053.0800999999999</v>
      </c>
      <c r="P360" s="57">
        <v>810.04989999999998</v>
      </c>
    </row>
    <row r="361" spans="1:16">
      <c r="A361" s="58">
        <v>44646</v>
      </c>
      <c r="B361" s="59">
        <v>374.13209999999998</v>
      </c>
      <c r="C361" s="59">
        <v>283.18880000000001</v>
      </c>
      <c r="D361" s="59">
        <v>201.81909999999999</v>
      </c>
      <c r="E361" s="59">
        <v>441.91140000000001</v>
      </c>
      <c r="F361" s="59">
        <v>607.80799999999999</v>
      </c>
      <c r="G361" s="59">
        <v>331.28989999999999</v>
      </c>
      <c r="H361" s="59" t="e">
        <v>#N/A</v>
      </c>
      <c r="I361" s="60"/>
      <c r="J361" s="53">
        <v>42272</v>
      </c>
      <c r="K361" s="59">
        <v>978.01260000000002</v>
      </c>
      <c r="L361" s="57">
        <v>900.01250000000005</v>
      </c>
      <c r="M361" s="57">
        <v>883.90980000000002</v>
      </c>
      <c r="N361" s="57">
        <v>1052.8483000000001</v>
      </c>
      <c r="O361" s="57">
        <v>1054.3852999999999</v>
      </c>
      <c r="P361" s="57">
        <v>809.00170000000003</v>
      </c>
    </row>
    <row r="362" spans="1:16">
      <c r="A362" s="58">
        <v>44647</v>
      </c>
      <c r="B362" s="59">
        <v>374.10070000000002</v>
      </c>
      <c r="C362" s="59">
        <v>282.11559999999997</v>
      </c>
      <c r="D362" s="59">
        <v>198.9992</v>
      </c>
      <c r="E362" s="59">
        <v>441.0564</v>
      </c>
      <c r="F362" s="59">
        <v>606.29280000000006</v>
      </c>
      <c r="G362" s="59">
        <v>331.47370000000001</v>
      </c>
      <c r="H362" s="59" t="e">
        <v>#N/A</v>
      </c>
      <c r="I362" s="60"/>
      <c r="J362" s="53">
        <v>42273</v>
      </c>
      <c r="K362" s="59">
        <v>979.60400000000004</v>
      </c>
      <c r="L362" s="57">
        <v>902.21469999999999</v>
      </c>
      <c r="M362" s="57">
        <v>886.08100000000002</v>
      </c>
      <c r="N362" s="57">
        <v>1054.0764999999999</v>
      </c>
      <c r="O362" s="57">
        <v>1055.9777999999999</v>
      </c>
      <c r="P362" s="57">
        <v>813.37130000000002</v>
      </c>
    </row>
    <row r="363" spans="1:16">
      <c r="A363" s="58">
        <v>44648</v>
      </c>
      <c r="B363" s="59">
        <v>373.68819999999999</v>
      </c>
      <c r="C363" s="59">
        <v>281.60449999999997</v>
      </c>
      <c r="D363" s="59">
        <v>196.8938</v>
      </c>
      <c r="E363" s="59">
        <v>440.77609999999999</v>
      </c>
      <c r="F363" s="59">
        <v>606.08969999999999</v>
      </c>
      <c r="G363" s="59">
        <v>332.18540000000002</v>
      </c>
      <c r="H363" s="59" t="e">
        <v>#N/A</v>
      </c>
      <c r="I363" s="60"/>
      <c r="J363" s="53">
        <v>42274</v>
      </c>
      <c r="K363" s="59">
        <v>981.36339999999996</v>
      </c>
      <c r="L363" s="57">
        <v>903.99929999999995</v>
      </c>
      <c r="M363" s="57">
        <v>888.75850000000003</v>
      </c>
      <c r="N363" s="57">
        <v>1055.6132</v>
      </c>
      <c r="O363" s="57">
        <v>1057.325</v>
      </c>
      <c r="P363" s="57">
        <v>821.29139999999995</v>
      </c>
    </row>
    <row r="364" spans="1:16">
      <c r="A364" s="58">
        <v>44649</v>
      </c>
      <c r="B364" s="59">
        <v>372.49430000000001</v>
      </c>
      <c r="C364" s="59">
        <v>281.79239999999999</v>
      </c>
      <c r="D364" s="59">
        <v>194.68209999999999</v>
      </c>
      <c r="E364" s="59">
        <v>441.65030000000002</v>
      </c>
      <c r="F364" s="59">
        <v>605.24519999999995</v>
      </c>
      <c r="G364" s="59">
        <v>332.98059999999998</v>
      </c>
      <c r="H364" s="59" t="e">
        <v>#N/A</v>
      </c>
      <c r="I364" s="60"/>
      <c r="J364" s="53">
        <v>42275</v>
      </c>
      <c r="K364" s="59">
        <v>983.60619999999994</v>
      </c>
      <c r="L364" s="57">
        <v>906.41409999999996</v>
      </c>
      <c r="M364" s="57">
        <v>891.36590000000001</v>
      </c>
      <c r="N364" s="57">
        <v>1057.8483000000001</v>
      </c>
      <c r="O364" s="57">
        <v>1056.71</v>
      </c>
      <c r="P364" s="57">
        <v>823.66409999999996</v>
      </c>
    </row>
    <row r="365" spans="1:16">
      <c r="A365" s="58">
        <v>44650</v>
      </c>
      <c r="B365" s="59">
        <v>371.47089999999997</v>
      </c>
      <c r="C365" s="59">
        <v>282.6549</v>
      </c>
      <c r="D365" s="59">
        <v>193.82259999999999</v>
      </c>
      <c r="E365" s="59">
        <v>443.48439999999999</v>
      </c>
      <c r="F365" s="59">
        <v>602.61630000000002</v>
      </c>
      <c r="G365" s="59">
        <v>336.1259</v>
      </c>
      <c r="H365" s="59" t="e">
        <v>#N/A</v>
      </c>
      <c r="I365" s="60"/>
      <c r="J365" s="53">
        <v>42276</v>
      </c>
      <c r="K365" s="59">
        <v>985.3623</v>
      </c>
      <c r="L365" s="57">
        <v>909.26969999999994</v>
      </c>
      <c r="M365" s="57">
        <v>894.34299999999996</v>
      </c>
      <c r="N365" s="57">
        <v>1060.3082999999999</v>
      </c>
      <c r="O365" s="57">
        <v>1056.2546</v>
      </c>
      <c r="P365" s="57">
        <v>826.22199999999998</v>
      </c>
    </row>
    <row r="366" spans="1:16">
      <c r="A366" s="58">
        <v>44651</v>
      </c>
      <c r="B366" s="59">
        <v>371.7518</v>
      </c>
      <c r="C366" s="59">
        <v>283.32490000000001</v>
      </c>
      <c r="D366" s="59">
        <v>191.6764</v>
      </c>
      <c r="E366" s="59">
        <v>441.49779999999998</v>
      </c>
      <c r="F366" s="59">
        <v>599.05100000000004</v>
      </c>
      <c r="G366" s="59">
        <v>336.37599999999998</v>
      </c>
      <c r="H366" s="59" t="e">
        <v>#N/A</v>
      </c>
      <c r="I366" s="60"/>
      <c r="J366" s="53">
        <v>42277</v>
      </c>
      <c r="K366" s="59">
        <v>986.98159999999996</v>
      </c>
      <c r="L366" s="57">
        <v>912.35810000000004</v>
      </c>
      <c r="M366" s="57">
        <v>897.37879999999996</v>
      </c>
      <c r="N366" s="57">
        <v>1060.2396000000001</v>
      </c>
      <c r="O366" s="57">
        <v>1055.3625</v>
      </c>
    </row>
  </sheetData>
  <pageMargins left="0.7" right="0.7" top="0.75" bottom="0.75" header="0.3" footer="0.3"/>
  <customProperties>
    <customPr name="GUID" r:id="rId1"/>
  </customPropertie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76CE-BEDE-48A4-9492-779DF3E767E4}">
  <sheetPr>
    <tabColor rgb="FF00B050"/>
  </sheetPr>
  <dimension ref="A1:M33"/>
  <sheetViews>
    <sheetView workbookViewId="0">
      <selection activeCell="B12" sqref="B12"/>
    </sheetView>
  </sheetViews>
  <sheetFormatPr defaultColWidth="9.140625" defaultRowHeight="14.45"/>
  <cols>
    <col min="1" max="1" width="34.42578125" bestFit="1" customWidth="1"/>
    <col min="5" max="5" width="9.5703125" bestFit="1" customWidth="1"/>
    <col min="6" max="6" width="14" bestFit="1" customWidth="1"/>
    <col min="7" max="7" width="17.5703125" bestFit="1" customWidth="1"/>
    <col min="9" max="11" width="13.5703125" bestFit="1" customWidth="1"/>
    <col min="13" max="13" width="0.42578125" customWidth="1"/>
  </cols>
  <sheetData>
    <row r="1" spans="1:13" s="175" customFormat="1">
      <c r="A1" s="175" t="s">
        <v>821</v>
      </c>
    </row>
    <row r="3" spans="1:13">
      <c r="A3" s="99" t="s">
        <v>822</v>
      </c>
      <c r="B3" s="100">
        <v>6.0010105647775918</v>
      </c>
      <c r="D3" s="99" t="s">
        <v>823</v>
      </c>
      <c r="E3" s="99" t="s">
        <v>824</v>
      </c>
      <c r="F3" s="99" t="s">
        <v>825</v>
      </c>
      <c r="G3" s="99" t="s">
        <v>826</v>
      </c>
      <c r="I3" s="99" t="s">
        <v>827</v>
      </c>
      <c r="J3" s="99" t="s">
        <v>828</v>
      </c>
      <c r="K3" s="99" t="s">
        <v>829</v>
      </c>
    </row>
    <row r="4" spans="1:13">
      <c r="A4" s="99" t="s">
        <v>830</v>
      </c>
      <c r="B4" s="100">
        <v>0.61457809184751533</v>
      </c>
      <c r="D4" s="99"/>
      <c r="E4" s="99">
        <v>1</v>
      </c>
      <c r="F4" s="100">
        <v>4.7902442489759345</v>
      </c>
      <c r="G4" s="100">
        <f>_xlfn.NORM.DIST(F4,$B$3,$B$4,FALSE)</f>
        <v>9.3226670094179356E-2</v>
      </c>
      <c r="I4" s="100">
        <f>_xlfn.NORM.INV(0.1,$B$3,$B$4)</f>
        <v>5.2133970490209949</v>
      </c>
      <c r="J4" s="100">
        <f>_xlfn.NORM.INV(0.5,$B$3,$B$4)</f>
        <v>6.0010105647775918</v>
      </c>
      <c r="K4" s="100">
        <f>_xlfn.NORM.INV(0.9,$B$3,$B$4)</f>
        <v>6.7886240805341886</v>
      </c>
      <c r="M4">
        <v>0</v>
      </c>
    </row>
    <row r="5" spans="1:13">
      <c r="D5" s="99"/>
      <c r="E5" s="99">
        <v>2</v>
      </c>
      <c r="F5" s="100">
        <v>5.0980085405785971</v>
      </c>
      <c r="G5" s="100">
        <f t="shared" ref="G5:G33" si="0">_xlfn.NORM.DIST(F5,$B$3,$B$4,FALSE)</f>
        <v>0.22056864423809011</v>
      </c>
      <c r="I5" s="100">
        <f>I4</f>
        <v>5.2133970490209949</v>
      </c>
      <c r="J5" s="100">
        <f>J4</f>
        <v>6.0010105647775918</v>
      </c>
      <c r="K5" s="100">
        <f>K4</f>
        <v>6.7886240805341886</v>
      </c>
      <c r="M5">
        <v>0.1</v>
      </c>
    </row>
    <row r="6" spans="1:13">
      <c r="D6" s="99"/>
      <c r="E6" s="99">
        <v>3</v>
      </c>
      <c r="F6" s="100">
        <v>5.1041135930663701</v>
      </c>
      <c r="G6" s="100">
        <f t="shared" si="0"/>
        <v>0.22380055744686989</v>
      </c>
      <c r="I6" s="100">
        <f t="shared" ref="I6:I23" si="1">I5</f>
        <v>5.2133970490209949</v>
      </c>
      <c r="J6" s="100">
        <f t="shared" ref="J6:J23" si="2">J5</f>
        <v>6.0010105647775918</v>
      </c>
      <c r="K6" s="100">
        <f t="shared" ref="K6:K23" si="3">K5</f>
        <v>6.7886240805341886</v>
      </c>
      <c r="M6">
        <v>0.2</v>
      </c>
    </row>
    <row r="7" spans="1:13">
      <c r="D7" s="289" t="s">
        <v>548</v>
      </c>
      <c r="E7" s="289">
        <v>4</v>
      </c>
      <c r="F7" s="290">
        <v>5.1813741734511005</v>
      </c>
      <c r="G7" s="290">
        <f t="shared" si="0"/>
        <v>0.26675095971716462</v>
      </c>
      <c r="I7" s="100">
        <f t="shared" si="1"/>
        <v>5.2133970490209949</v>
      </c>
      <c r="J7" s="100">
        <f t="shared" si="2"/>
        <v>6.0010105647775918</v>
      </c>
      <c r="K7" s="100">
        <f t="shared" si="3"/>
        <v>6.7886240805341886</v>
      </c>
      <c r="M7">
        <v>0.3</v>
      </c>
    </row>
    <row r="8" spans="1:13">
      <c r="D8" s="99"/>
      <c r="E8" s="99">
        <v>5</v>
      </c>
      <c r="F8" s="100">
        <v>5.2376830770609324</v>
      </c>
      <c r="G8" s="100">
        <f t="shared" si="0"/>
        <v>0.30015847246295652</v>
      </c>
      <c r="I8" s="100">
        <f t="shared" si="1"/>
        <v>5.2133970490209949</v>
      </c>
      <c r="J8" s="100">
        <f t="shared" si="2"/>
        <v>6.0010105647775918</v>
      </c>
      <c r="K8" s="100">
        <f t="shared" si="3"/>
        <v>6.7886240805341886</v>
      </c>
      <c r="M8">
        <v>0.4</v>
      </c>
    </row>
    <row r="9" spans="1:13">
      <c r="D9" s="99"/>
      <c r="E9" s="99">
        <v>6</v>
      </c>
      <c r="F9" s="100">
        <v>5.3804692557603682</v>
      </c>
      <c r="G9" s="100">
        <f t="shared" si="0"/>
        <v>0.38989832645635208</v>
      </c>
      <c r="I9" s="100">
        <f t="shared" si="1"/>
        <v>5.2133970490209949</v>
      </c>
      <c r="J9" s="100">
        <f t="shared" si="2"/>
        <v>6.0010105647775918</v>
      </c>
      <c r="K9" s="100">
        <f t="shared" si="3"/>
        <v>6.7886240805341886</v>
      </c>
      <c r="M9">
        <v>0.5</v>
      </c>
    </row>
    <row r="10" spans="1:13">
      <c r="D10" s="99"/>
      <c r="E10" s="99">
        <v>7</v>
      </c>
      <c r="F10" s="100">
        <v>5.4061937825140802</v>
      </c>
      <c r="G10" s="100">
        <f t="shared" si="0"/>
        <v>0.40637376634157019</v>
      </c>
      <c r="I10" s="100">
        <f t="shared" si="1"/>
        <v>5.2133970490209949</v>
      </c>
      <c r="J10" s="100">
        <f t="shared" si="2"/>
        <v>6.0010105647775918</v>
      </c>
      <c r="K10" s="100">
        <f t="shared" si="3"/>
        <v>6.7886240805341886</v>
      </c>
      <c r="M10">
        <v>0.6</v>
      </c>
    </row>
    <row r="11" spans="1:13">
      <c r="D11" s="99"/>
      <c r="E11" s="99">
        <v>8</v>
      </c>
      <c r="F11" s="100">
        <v>5.4589048428059392</v>
      </c>
      <c r="G11" s="100">
        <f t="shared" si="0"/>
        <v>0.4399254827054655</v>
      </c>
      <c r="I11" s="100">
        <f t="shared" si="1"/>
        <v>5.2133970490209949</v>
      </c>
      <c r="J11" s="100">
        <f t="shared" si="2"/>
        <v>6.0010105647775918</v>
      </c>
      <c r="K11" s="100">
        <f t="shared" si="3"/>
        <v>6.7886240805341886</v>
      </c>
      <c r="M11">
        <v>0.7</v>
      </c>
    </row>
    <row r="12" spans="1:13">
      <c r="D12" s="99"/>
      <c r="E12" s="99">
        <v>9</v>
      </c>
      <c r="F12" s="100">
        <v>5.5862134540450592</v>
      </c>
      <c r="G12" s="100">
        <f t="shared" si="0"/>
        <v>0.51691107520552582</v>
      </c>
      <c r="I12" s="100">
        <f t="shared" si="1"/>
        <v>5.2133970490209949</v>
      </c>
      <c r="J12" s="100">
        <f t="shared" si="2"/>
        <v>6.0010105647775918</v>
      </c>
      <c r="K12" s="100">
        <f t="shared" si="3"/>
        <v>6.7886240805341886</v>
      </c>
      <c r="M12">
        <v>0.8</v>
      </c>
    </row>
    <row r="13" spans="1:13">
      <c r="D13" s="289" t="s">
        <v>484</v>
      </c>
      <c r="E13" s="289">
        <v>10</v>
      </c>
      <c r="F13" s="290">
        <v>5.5939326751152079</v>
      </c>
      <c r="G13" s="290">
        <f t="shared" si="0"/>
        <v>0.52127056736703603</v>
      </c>
      <c r="I13" s="100">
        <f t="shared" si="1"/>
        <v>5.2133970490209949</v>
      </c>
      <c r="J13" s="100">
        <f t="shared" si="2"/>
        <v>6.0010105647775918</v>
      </c>
      <c r="K13" s="100">
        <f t="shared" si="3"/>
        <v>6.7886240805341886</v>
      </c>
      <c r="M13">
        <v>0.9</v>
      </c>
    </row>
    <row r="14" spans="1:13">
      <c r="D14" s="99"/>
      <c r="E14" s="99">
        <v>11</v>
      </c>
      <c r="F14" s="100">
        <v>5.6538608317972345</v>
      </c>
      <c r="G14" s="100">
        <f t="shared" si="0"/>
        <v>0.55341235430713909</v>
      </c>
      <c r="I14" s="100">
        <f t="shared" si="1"/>
        <v>5.2133970490209949</v>
      </c>
      <c r="J14" s="100">
        <f t="shared" si="2"/>
        <v>6.0010105647775918</v>
      </c>
      <c r="K14" s="100">
        <f t="shared" si="3"/>
        <v>6.7886240805341886</v>
      </c>
      <c r="M14">
        <v>1</v>
      </c>
    </row>
    <row r="15" spans="1:13">
      <c r="D15" s="99"/>
      <c r="E15" s="99">
        <v>12</v>
      </c>
      <c r="F15" s="100">
        <v>5.9243509055299546</v>
      </c>
      <c r="G15" s="100">
        <f t="shared" si="0"/>
        <v>0.64410165228934513</v>
      </c>
      <c r="I15" s="100">
        <f t="shared" si="1"/>
        <v>5.2133970490209949</v>
      </c>
      <c r="J15" s="100">
        <f t="shared" si="2"/>
        <v>6.0010105647775918</v>
      </c>
      <c r="K15" s="100">
        <f t="shared" si="3"/>
        <v>6.7886240805341886</v>
      </c>
      <c r="M15">
        <v>1.1000000000000001</v>
      </c>
    </row>
    <row r="16" spans="1:13">
      <c r="D16" s="99"/>
      <c r="E16" s="99">
        <v>13</v>
      </c>
      <c r="F16" s="100">
        <v>5.9354729169447538</v>
      </c>
      <c r="G16" s="100">
        <f t="shared" si="0"/>
        <v>0.6454515463048105</v>
      </c>
      <c r="I16" s="100">
        <f t="shared" si="1"/>
        <v>5.2133970490209949</v>
      </c>
      <c r="J16" s="100">
        <f t="shared" si="2"/>
        <v>6.0010105647775918</v>
      </c>
      <c r="K16" s="100">
        <f t="shared" si="3"/>
        <v>6.7886240805341886</v>
      </c>
      <c r="M16">
        <v>1.2</v>
      </c>
    </row>
    <row r="17" spans="4:11">
      <c r="D17" s="99"/>
      <c r="E17" s="99">
        <v>14</v>
      </c>
      <c r="F17" s="100">
        <v>5.9860650499231953</v>
      </c>
      <c r="G17" s="100">
        <f t="shared" si="0"/>
        <v>0.64894004459613097</v>
      </c>
      <c r="I17" s="100">
        <f t="shared" si="1"/>
        <v>5.2133970490209949</v>
      </c>
      <c r="J17" s="100">
        <f t="shared" si="2"/>
        <v>6.0010105647775918</v>
      </c>
      <c r="K17" s="100">
        <f t="shared" si="3"/>
        <v>6.7886240805341886</v>
      </c>
    </row>
    <row r="18" spans="4:11">
      <c r="D18" s="99"/>
      <c r="E18" s="99">
        <v>15</v>
      </c>
      <c r="F18" s="100">
        <v>5.9961524528929857</v>
      </c>
      <c r="G18" s="100">
        <f t="shared" si="0"/>
        <v>0.64911167805589121</v>
      </c>
      <c r="I18" s="100">
        <f t="shared" si="1"/>
        <v>5.2133970490209949</v>
      </c>
      <c r="J18" s="100">
        <f t="shared" si="2"/>
        <v>6.0010105647775918</v>
      </c>
      <c r="K18" s="100">
        <f t="shared" si="3"/>
        <v>6.7886240805341886</v>
      </c>
    </row>
    <row r="19" spans="4:11">
      <c r="D19" s="99"/>
      <c r="E19" s="99">
        <v>16</v>
      </c>
      <c r="F19" s="100">
        <v>6.1465221917562722</v>
      </c>
      <c r="G19" s="100">
        <f t="shared" si="0"/>
        <v>0.63118991170027339</v>
      </c>
      <c r="I19" s="100">
        <f t="shared" si="1"/>
        <v>5.2133970490209949</v>
      </c>
      <c r="J19" s="100">
        <f t="shared" si="2"/>
        <v>6.0010105647775918</v>
      </c>
      <c r="K19" s="100">
        <f t="shared" si="3"/>
        <v>6.7886240805341886</v>
      </c>
    </row>
    <row r="20" spans="4:11">
      <c r="D20" s="99"/>
      <c r="E20" s="99">
        <v>17</v>
      </c>
      <c r="F20" s="100">
        <v>6.1622912078853043</v>
      </c>
      <c r="G20" s="100">
        <f t="shared" si="0"/>
        <v>0.62716056161580591</v>
      </c>
      <c r="I20" s="100">
        <f t="shared" si="1"/>
        <v>5.2133970490209949</v>
      </c>
      <c r="J20" s="100">
        <f t="shared" si="2"/>
        <v>6.0010105647775918</v>
      </c>
      <c r="K20" s="100">
        <f t="shared" si="3"/>
        <v>6.7886240805341886</v>
      </c>
    </row>
    <row r="21" spans="4:11">
      <c r="D21" s="99"/>
      <c r="E21" s="99">
        <v>18</v>
      </c>
      <c r="F21" s="100">
        <v>6.2047779690396752</v>
      </c>
      <c r="G21" s="100">
        <f t="shared" si="0"/>
        <v>0.61441533588296682</v>
      </c>
      <c r="I21" s="100">
        <f t="shared" si="1"/>
        <v>5.2133970490209949</v>
      </c>
      <c r="J21" s="100">
        <f t="shared" si="2"/>
        <v>6.0010105647775918</v>
      </c>
      <c r="K21" s="100">
        <f t="shared" si="3"/>
        <v>6.7886240805341886</v>
      </c>
    </row>
    <row r="22" spans="4:11">
      <c r="D22" s="99"/>
      <c r="E22" s="99">
        <v>19</v>
      </c>
      <c r="F22" s="100">
        <v>6.2521756953405019</v>
      </c>
      <c r="G22" s="100">
        <f t="shared" si="0"/>
        <v>0.59712518345970711</v>
      </c>
      <c r="I22" s="100">
        <f t="shared" si="1"/>
        <v>5.2133970490209949</v>
      </c>
      <c r="J22" s="100">
        <f t="shared" si="2"/>
        <v>6.0010105647775918</v>
      </c>
      <c r="K22" s="100">
        <f t="shared" si="3"/>
        <v>6.7886240805341886</v>
      </c>
    </row>
    <row r="23" spans="4:11">
      <c r="D23" s="289" t="s">
        <v>486</v>
      </c>
      <c r="E23" s="289">
        <v>20</v>
      </c>
      <c r="F23" s="290">
        <v>6.2621050889259671</v>
      </c>
      <c r="G23" s="290">
        <f t="shared" si="0"/>
        <v>0.59311805909667292</v>
      </c>
      <c r="I23" s="100">
        <f t="shared" si="1"/>
        <v>5.2133970490209949</v>
      </c>
      <c r="J23" s="100">
        <f t="shared" si="2"/>
        <v>6.0010105647775918</v>
      </c>
      <c r="K23" s="100">
        <f t="shared" si="3"/>
        <v>6.7886240805341886</v>
      </c>
    </row>
    <row r="24" spans="4:11">
      <c r="D24" s="99"/>
      <c r="E24" s="99">
        <v>21</v>
      </c>
      <c r="F24" s="100">
        <v>6.3096852059651809</v>
      </c>
      <c r="G24" s="100">
        <f t="shared" si="0"/>
        <v>0.57221008581795618</v>
      </c>
    </row>
    <row r="25" spans="4:11">
      <c r="D25" s="99"/>
      <c r="E25" s="99">
        <v>22</v>
      </c>
      <c r="F25" s="100">
        <v>6.3337374039938554</v>
      </c>
      <c r="G25" s="100">
        <f t="shared" si="0"/>
        <v>0.56064286477892133</v>
      </c>
    </row>
    <row r="26" spans="4:11">
      <c r="D26" s="99"/>
      <c r="E26" s="99">
        <v>23</v>
      </c>
      <c r="F26" s="100">
        <v>6.5614421959805433</v>
      </c>
      <c r="G26" s="100">
        <f t="shared" si="0"/>
        <v>0.42831477396684836</v>
      </c>
    </row>
    <row r="27" spans="4:11">
      <c r="D27" s="99"/>
      <c r="E27" s="99">
        <v>24</v>
      </c>
      <c r="F27" s="100">
        <v>6.5772052188940089</v>
      </c>
      <c r="G27" s="100">
        <f t="shared" si="0"/>
        <v>0.41827564456328087</v>
      </c>
    </row>
    <row r="28" spans="4:11">
      <c r="D28" s="99"/>
      <c r="E28" s="99">
        <v>25</v>
      </c>
      <c r="F28" s="100">
        <v>6.6762401322324623</v>
      </c>
      <c r="G28" s="100">
        <f t="shared" si="0"/>
        <v>0.35498600776542183</v>
      </c>
    </row>
    <row r="29" spans="4:11">
      <c r="D29" s="99"/>
      <c r="E29" s="99">
        <v>26</v>
      </c>
      <c r="F29" s="100">
        <v>6.6939450980542752</v>
      </c>
      <c r="G29" s="100">
        <f t="shared" si="0"/>
        <v>0.34378348417823545</v>
      </c>
    </row>
    <row r="30" spans="4:11">
      <c r="D30" s="99"/>
      <c r="E30" s="99">
        <v>27</v>
      </c>
      <c r="F30" s="100">
        <v>6.8214548943932414</v>
      </c>
      <c r="G30" s="100">
        <f t="shared" si="0"/>
        <v>0.26628345670564313</v>
      </c>
    </row>
    <row r="31" spans="4:11">
      <c r="D31" s="99"/>
      <c r="E31" s="99">
        <v>28</v>
      </c>
      <c r="F31" s="100">
        <v>6.8447001349647749</v>
      </c>
      <c r="G31" s="100">
        <f t="shared" si="0"/>
        <v>0.25299085110383673</v>
      </c>
    </row>
    <row r="32" spans="4:11">
      <c r="D32" s="99"/>
      <c r="E32" s="99">
        <v>29</v>
      </c>
      <c r="F32" s="100">
        <v>6.8571574107650477</v>
      </c>
      <c r="G32" s="100">
        <f t="shared" si="0"/>
        <v>0.2459976158294743</v>
      </c>
    </row>
    <row r="33" spans="4:7">
      <c r="D33" s="99"/>
      <c r="E33" s="99">
        <v>30</v>
      </c>
      <c r="F33" s="100">
        <v>6.9938372946748588</v>
      </c>
      <c r="G33" s="100">
        <f t="shared" si="0"/>
        <v>0.17605200772763283</v>
      </c>
    </row>
  </sheetData>
  <pageMargins left="0.7" right="0.7" top="0.75" bottom="0.75" header="0.3" footer="0.3"/>
  <customProperties>
    <customPr name="GUID" r:id="rId1"/>
  </customPropertie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ABF8-813B-48CC-B958-FEF77147BAE0}">
  <sheetPr>
    <tabColor rgb="FF00B050"/>
  </sheetPr>
  <dimension ref="A1:J187"/>
  <sheetViews>
    <sheetView workbookViewId="0">
      <selection activeCell="N15" sqref="N15"/>
    </sheetView>
  </sheetViews>
  <sheetFormatPr defaultColWidth="9.140625" defaultRowHeight="14.45"/>
  <cols>
    <col min="1" max="1" width="18.42578125" style="16" customWidth="1"/>
    <col min="2" max="2" width="11.85546875" customWidth="1"/>
    <col min="6" max="6" width="12.85546875" customWidth="1"/>
    <col min="9" max="9" width="14.140625" customWidth="1"/>
    <col min="10" max="10" width="12.42578125" customWidth="1"/>
  </cols>
  <sheetData>
    <row r="1" spans="1:10" s="175" customFormat="1">
      <c r="A1" s="307" t="s">
        <v>831</v>
      </c>
    </row>
    <row r="2" spans="1:10" ht="43.15">
      <c r="A2" s="308" t="s">
        <v>832</v>
      </c>
      <c r="B2" s="177" t="s">
        <v>833</v>
      </c>
      <c r="C2" s="177" t="s">
        <v>475</v>
      </c>
      <c r="D2" s="177" t="s">
        <v>476</v>
      </c>
      <c r="E2" s="177" t="s">
        <v>477</v>
      </c>
      <c r="F2" s="177" t="s">
        <v>834</v>
      </c>
      <c r="G2" s="177" t="s">
        <v>496</v>
      </c>
      <c r="H2" s="177" t="s">
        <v>669</v>
      </c>
      <c r="I2" s="177" t="s">
        <v>835</v>
      </c>
      <c r="J2" s="177" t="s">
        <v>561</v>
      </c>
    </row>
    <row r="3" spans="1:10">
      <c r="A3" s="16">
        <v>1</v>
      </c>
      <c r="B3" s="10">
        <v>172.55</v>
      </c>
      <c r="C3" s="10">
        <v>93.56</v>
      </c>
      <c r="D3" s="10">
        <v>108.91</v>
      </c>
      <c r="E3" s="10">
        <v>30.08</v>
      </c>
      <c r="F3" s="10">
        <v>0</v>
      </c>
      <c r="G3" s="10">
        <v>0</v>
      </c>
      <c r="H3" s="10">
        <v>232.55</v>
      </c>
      <c r="I3" s="10">
        <v>0</v>
      </c>
      <c r="J3" s="10">
        <v>-60</v>
      </c>
    </row>
    <row r="4" spans="1:10">
      <c r="A4" s="16">
        <v>2</v>
      </c>
      <c r="B4" s="10">
        <v>210.04</v>
      </c>
      <c r="C4" s="10">
        <v>97</v>
      </c>
      <c r="D4" s="10">
        <v>112.86</v>
      </c>
      <c r="E4" s="10">
        <v>60.18</v>
      </c>
      <c r="F4" s="10">
        <v>0</v>
      </c>
      <c r="G4" s="10">
        <v>0</v>
      </c>
      <c r="H4" s="10">
        <v>270.03999999999996</v>
      </c>
      <c r="I4" s="10">
        <v>0</v>
      </c>
      <c r="J4" s="10">
        <v>-60</v>
      </c>
    </row>
    <row r="5" spans="1:10">
      <c r="A5" s="16">
        <v>3</v>
      </c>
      <c r="B5" s="10">
        <v>216.93</v>
      </c>
      <c r="C5" s="10">
        <v>93.04</v>
      </c>
      <c r="D5" s="10">
        <v>109.9</v>
      </c>
      <c r="E5" s="10">
        <v>73.989999999999995</v>
      </c>
      <c r="F5" s="10">
        <v>0</v>
      </c>
      <c r="G5" s="10">
        <v>0</v>
      </c>
      <c r="H5" s="10">
        <v>276.93</v>
      </c>
      <c r="I5" s="10">
        <v>0</v>
      </c>
      <c r="J5" s="10">
        <v>-60</v>
      </c>
    </row>
    <row r="6" spans="1:10">
      <c r="A6" s="16">
        <v>4</v>
      </c>
      <c r="B6" s="10">
        <v>201.49</v>
      </c>
      <c r="C6" s="10">
        <v>92.6</v>
      </c>
      <c r="D6" s="10">
        <v>106.72</v>
      </c>
      <c r="E6" s="10">
        <v>62.17</v>
      </c>
      <c r="F6" s="10">
        <v>0</v>
      </c>
      <c r="G6" s="10">
        <v>0</v>
      </c>
      <c r="H6" s="10">
        <v>261.49</v>
      </c>
      <c r="I6" s="10">
        <v>0</v>
      </c>
      <c r="J6" s="10">
        <v>-60</v>
      </c>
    </row>
    <row r="7" spans="1:10">
      <c r="A7" s="16">
        <v>5</v>
      </c>
      <c r="B7" s="10">
        <v>173.86</v>
      </c>
      <c r="C7" s="10">
        <v>90.09</v>
      </c>
      <c r="D7" s="10">
        <v>96.75</v>
      </c>
      <c r="E7" s="10">
        <v>47.03</v>
      </c>
      <c r="F7" s="10">
        <v>0</v>
      </c>
      <c r="G7" s="10">
        <v>0</v>
      </c>
      <c r="H7" s="10">
        <v>233.86</v>
      </c>
      <c r="I7" s="10">
        <v>0</v>
      </c>
      <c r="J7" s="10">
        <v>-60</v>
      </c>
    </row>
    <row r="8" spans="1:10">
      <c r="A8" s="16">
        <v>6</v>
      </c>
      <c r="B8" s="10">
        <v>152.84</v>
      </c>
      <c r="C8" s="10">
        <v>91.7</v>
      </c>
      <c r="D8" s="10">
        <v>94.87</v>
      </c>
      <c r="E8" s="10">
        <v>26.27</v>
      </c>
      <c r="F8" s="10">
        <v>0</v>
      </c>
      <c r="G8" s="10">
        <v>0</v>
      </c>
      <c r="H8" s="10">
        <v>212.84</v>
      </c>
      <c r="I8" s="10">
        <v>0</v>
      </c>
      <c r="J8" s="10">
        <v>-60</v>
      </c>
    </row>
    <row r="9" spans="1:10">
      <c r="A9" s="16">
        <v>7</v>
      </c>
      <c r="B9" s="10">
        <v>174.16</v>
      </c>
      <c r="C9" s="10">
        <v>91.78</v>
      </c>
      <c r="D9" s="10">
        <v>99.64</v>
      </c>
      <c r="E9" s="10">
        <v>42.74</v>
      </c>
      <c r="F9" s="10">
        <v>0</v>
      </c>
      <c r="G9" s="10">
        <v>0</v>
      </c>
      <c r="H9" s="10">
        <v>234.16</v>
      </c>
      <c r="I9" s="10">
        <v>0</v>
      </c>
      <c r="J9" s="10">
        <v>-60</v>
      </c>
    </row>
    <row r="10" spans="1:10">
      <c r="A10" s="16">
        <v>8</v>
      </c>
      <c r="B10" s="10">
        <v>155.49</v>
      </c>
      <c r="C10" s="10">
        <v>92.61</v>
      </c>
      <c r="D10" s="10">
        <v>104.88</v>
      </c>
      <c r="E10" s="10">
        <v>18</v>
      </c>
      <c r="F10" s="10">
        <v>0</v>
      </c>
      <c r="G10" s="10">
        <v>0</v>
      </c>
      <c r="H10" s="10">
        <v>215.49</v>
      </c>
      <c r="I10" s="10">
        <v>0</v>
      </c>
      <c r="J10" s="10">
        <v>-60</v>
      </c>
    </row>
    <row r="11" spans="1:10">
      <c r="A11" s="16">
        <v>9</v>
      </c>
      <c r="B11" s="10">
        <v>174.86</v>
      </c>
      <c r="C11" s="10">
        <v>86.59</v>
      </c>
      <c r="D11" s="10">
        <v>104.55</v>
      </c>
      <c r="E11" s="10">
        <v>43.72</v>
      </c>
      <c r="F11" s="10">
        <v>0</v>
      </c>
      <c r="G11" s="10">
        <v>0</v>
      </c>
      <c r="H11" s="10">
        <v>234.86</v>
      </c>
      <c r="I11" s="10">
        <v>0</v>
      </c>
      <c r="J11" s="10">
        <v>-60</v>
      </c>
    </row>
    <row r="12" spans="1:10">
      <c r="A12" s="16">
        <v>10</v>
      </c>
      <c r="B12" s="10">
        <v>172.87</v>
      </c>
      <c r="C12" s="10">
        <v>83.83</v>
      </c>
      <c r="D12" s="10">
        <v>102.65</v>
      </c>
      <c r="E12" s="10">
        <v>46.39</v>
      </c>
      <c r="F12" s="10">
        <v>0</v>
      </c>
      <c r="G12" s="10">
        <v>0</v>
      </c>
      <c r="H12" s="10">
        <v>232.87</v>
      </c>
      <c r="I12" s="10">
        <v>0</v>
      </c>
      <c r="J12" s="10">
        <v>-60</v>
      </c>
    </row>
    <row r="13" spans="1:10">
      <c r="A13" s="16">
        <v>11</v>
      </c>
      <c r="B13" s="10">
        <v>170.83</v>
      </c>
      <c r="C13" s="10">
        <v>81.489999999999995</v>
      </c>
      <c r="D13" s="10">
        <v>99.67</v>
      </c>
      <c r="E13" s="10">
        <v>49.68</v>
      </c>
      <c r="F13" s="10">
        <v>0</v>
      </c>
      <c r="G13" s="10">
        <v>0</v>
      </c>
      <c r="H13" s="10">
        <v>230.83</v>
      </c>
      <c r="I13" s="10">
        <v>0</v>
      </c>
      <c r="J13" s="10">
        <v>-60</v>
      </c>
    </row>
    <row r="14" spans="1:10">
      <c r="A14" s="16">
        <v>12</v>
      </c>
      <c r="B14" s="10">
        <v>196.29</v>
      </c>
      <c r="C14" s="10">
        <v>85.64</v>
      </c>
      <c r="D14" s="10">
        <v>96.42</v>
      </c>
      <c r="E14" s="10">
        <v>74.23</v>
      </c>
      <c r="F14" s="10">
        <v>0</v>
      </c>
      <c r="G14" s="10">
        <v>0</v>
      </c>
      <c r="H14" s="10">
        <v>256.28999999999996</v>
      </c>
      <c r="I14" s="10">
        <v>0</v>
      </c>
      <c r="J14" s="10">
        <v>-60</v>
      </c>
    </row>
    <row r="15" spans="1:10">
      <c r="A15" s="16">
        <v>13</v>
      </c>
      <c r="B15" s="10">
        <v>204.73</v>
      </c>
      <c r="C15" s="10">
        <v>88.35</v>
      </c>
      <c r="D15" s="10">
        <v>97.59</v>
      </c>
      <c r="E15" s="10">
        <v>78.8</v>
      </c>
      <c r="F15" s="10">
        <v>0</v>
      </c>
      <c r="G15" s="10">
        <v>0</v>
      </c>
      <c r="H15" s="10">
        <v>264.73</v>
      </c>
      <c r="I15" s="10">
        <v>0</v>
      </c>
      <c r="J15" s="10">
        <v>-60</v>
      </c>
    </row>
    <row r="16" spans="1:10">
      <c r="A16" s="16">
        <v>14</v>
      </c>
      <c r="B16" s="10">
        <v>234.27</v>
      </c>
      <c r="C16" s="10">
        <v>87.98</v>
      </c>
      <c r="D16" s="10">
        <v>95.7</v>
      </c>
      <c r="E16" s="10">
        <v>98</v>
      </c>
      <c r="F16" s="10">
        <v>12.58</v>
      </c>
      <c r="G16" s="10">
        <v>0</v>
      </c>
      <c r="H16" s="10">
        <v>294.27</v>
      </c>
      <c r="I16" s="10">
        <v>0</v>
      </c>
      <c r="J16" s="10">
        <v>-60</v>
      </c>
    </row>
    <row r="17" spans="1:10">
      <c r="A17" s="16">
        <v>15</v>
      </c>
      <c r="B17" s="10">
        <v>215.85</v>
      </c>
      <c r="C17" s="10">
        <v>94.71</v>
      </c>
      <c r="D17" s="10">
        <v>98.68</v>
      </c>
      <c r="E17" s="10">
        <v>94.83</v>
      </c>
      <c r="F17" s="10">
        <v>0</v>
      </c>
      <c r="G17" s="10">
        <v>12.37</v>
      </c>
      <c r="H17" s="10">
        <v>288.22000000000003</v>
      </c>
      <c r="I17" s="10">
        <v>0</v>
      </c>
      <c r="J17" s="10">
        <v>-60</v>
      </c>
    </row>
    <row r="18" spans="1:10">
      <c r="A18" s="16">
        <v>16</v>
      </c>
      <c r="B18" s="10">
        <v>214.03</v>
      </c>
      <c r="C18" s="10">
        <v>96.35</v>
      </c>
      <c r="D18" s="10">
        <v>100.88</v>
      </c>
      <c r="E18" s="10">
        <v>77.010000000000005</v>
      </c>
      <c r="F18" s="10">
        <v>0</v>
      </c>
      <c r="G18" s="10">
        <v>0.21</v>
      </c>
      <c r="H18" s="10">
        <v>274.23999999999995</v>
      </c>
      <c r="I18" s="10">
        <v>0</v>
      </c>
      <c r="J18" s="10">
        <v>-60</v>
      </c>
    </row>
    <row r="19" spans="1:10">
      <c r="A19" s="16">
        <v>17</v>
      </c>
      <c r="B19" s="10">
        <v>214.72</v>
      </c>
      <c r="C19" s="10">
        <v>96.69</v>
      </c>
      <c r="D19" s="10">
        <v>102.48</v>
      </c>
      <c r="E19" s="10">
        <v>75.55</v>
      </c>
      <c r="F19" s="10">
        <v>0</v>
      </c>
      <c r="G19" s="10">
        <v>0</v>
      </c>
      <c r="H19" s="10">
        <v>274.72000000000003</v>
      </c>
      <c r="I19" s="10">
        <v>0</v>
      </c>
      <c r="J19" s="10">
        <v>-60</v>
      </c>
    </row>
    <row r="20" spans="1:10">
      <c r="A20" s="16">
        <v>18</v>
      </c>
      <c r="B20" s="10">
        <v>219.59</v>
      </c>
      <c r="C20" s="10">
        <v>94.06</v>
      </c>
      <c r="D20" s="10">
        <v>103.76</v>
      </c>
      <c r="E20" s="10">
        <v>81.760000000000005</v>
      </c>
      <c r="F20" s="10">
        <v>0</v>
      </c>
      <c r="G20" s="10">
        <v>0</v>
      </c>
      <c r="H20" s="10">
        <v>279.59000000000003</v>
      </c>
      <c r="I20" s="10">
        <v>0</v>
      </c>
      <c r="J20" s="10">
        <v>-60</v>
      </c>
    </row>
    <row r="21" spans="1:10">
      <c r="A21" s="16">
        <v>19</v>
      </c>
      <c r="B21" s="10">
        <v>196.81</v>
      </c>
      <c r="C21" s="10">
        <v>94.04</v>
      </c>
      <c r="D21" s="10">
        <v>103.39</v>
      </c>
      <c r="E21" s="10">
        <v>59.39</v>
      </c>
      <c r="F21" s="10">
        <v>0</v>
      </c>
      <c r="G21" s="10">
        <v>0</v>
      </c>
      <c r="H21" s="10">
        <v>256.81</v>
      </c>
      <c r="I21" s="10">
        <v>0</v>
      </c>
      <c r="J21" s="10">
        <v>-60</v>
      </c>
    </row>
    <row r="22" spans="1:10">
      <c r="A22" s="16">
        <v>20</v>
      </c>
      <c r="B22" s="10">
        <v>210.52</v>
      </c>
      <c r="C22" s="10">
        <v>85.94</v>
      </c>
      <c r="D22" s="10">
        <v>101.48</v>
      </c>
      <c r="E22" s="10">
        <v>83.1</v>
      </c>
      <c r="F22" s="10">
        <v>0</v>
      </c>
      <c r="G22" s="10">
        <v>0</v>
      </c>
      <c r="H22" s="10">
        <v>270.52</v>
      </c>
      <c r="I22" s="10">
        <v>0</v>
      </c>
      <c r="J22" s="10">
        <v>-60</v>
      </c>
    </row>
    <row r="23" spans="1:10">
      <c r="A23" s="16">
        <v>21</v>
      </c>
      <c r="B23" s="10">
        <v>234.34</v>
      </c>
      <c r="C23" s="10">
        <v>98.98</v>
      </c>
      <c r="D23" s="10">
        <v>111.45</v>
      </c>
      <c r="E23" s="10">
        <v>83.91</v>
      </c>
      <c r="F23" s="10">
        <v>0</v>
      </c>
      <c r="G23" s="10">
        <v>0</v>
      </c>
      <c r="H23" s="10">
        <v>294.34000000000003</v>
      </c>
      <c r="I23" s="10">
        <v>0</v>
      </c>
      <c r="J23" s="10">
        <v>-60</v>
      </c>
    </row>
    <row r="24" spans="1:10">
      <c r="A24" s="16">
        <v>22</v>
      </c>
      <c r="B24" s="10">
        <v>229.71</v>
      </c>
      <c r="C24" s="10">
        <v>94.61</v>
      </c>
      <c r="D24" s="10">
        <v>108.28</v>
      </c>
      <c r="E24" s="10">
        <v>86.83</v>
      </c>
      <c r="F24" s="10">
        <v>0</v>
      </c>
      <c r="G24" s="10">
        <v>0</v>
      </c>
      <c r="H24" s="10">
        <v>289.71000000000004</v>
      </c>
      <c r="I24" s="10">
        <v>0</v>
      </c>
      <c r="J24" s="10">
        <v>-60</v>
      </c>
    </row>
    <row r="25" spans="1:10">
      <c r="A25" s="16">
        <v>23</v>
      </c>
      <c r="B25" s="10">
        <v>229.34</v>
      </c>
      <c r="C25" s="10">
        <v>92.48</v>
      </c>
      <c r="D25" s="10">
        <v>82.93</v>
      </c>
      <c r="E25" s="10">
        <v>98</v>
      </c>
      <c r="F25" s="10">
        <v>15.93</v>
      </c>
      <c r="G25" s="10">
        <v>0</v>
      </c>
      <c r="H25" s="10">
        <v>289.34000000000003</v>
      </c>
      <c r="I25" s="10">
        <v>0</v>
      </c>
      <c r="J25" s="10">
        <v>-60</v>
      </c>
    </row>
    <row r="26" spans="1:10">
      <c r="A26" s="16">
        <v>24</v>
      </c>
      <c r="B26" s="10">
        <v>232.04</v>
      </c>
      <c r="C26" s="10">
        <v>94.21</v>
      </c>
      <c r="D26" s="10">
        <v>84.48</v>
      </c>
      <c r="E26" s="10">
        <v>98</v>
      </c>
      <c r="F26" s="10">
        <v>15.35</v>
      </c>
      <c r="G26" s="10">
        <v>0</v>
      </c>
      <c r="H26" s="10">
        <v>292.03999999999996</v>
      </c>
      <c r="I26" s="10">
        <v>0</v>
      </c>
      <c r="J26" s="10">
        <v>-60</v>
      </c>
    </row>
    <row r="27" spans="1:10">
      <c r="A27" s="16">
        <v>25</v>
      </c>
      <c r="B27" s="10">
        <v>241.94</v>
      </c>
      <c r="C27" s="10">
        <v>90.67</v>
      </c>
      <c r="D27" s="10">
        <v>85.99</v>
      </c>
      <c r="E27" s="10">
        <v>98</v>
      </c>
      <c r="F27" s="10">
        <v>27.27</v>
      </c>
      <c r="G27" s="10">
        <v>0</v>
      </c>
      <c r="H27" s="10">
        <v>301.94</v>
      </c>
      <c r="I27" s="10">
        <v>0</v>
      </c>
      <c r="J27" s="10">
        <v>-60</v>
      </c>
    </row>
    <row r="28" spans="1:10">
      <c r="A28" s="16">
        <v>26</v>
      </c>
      <c r="B28" s="10">
        <v>222</v>
      </c>
      <c r="C28" s="10">
        <v>97.03</v>
      </c>
      <c r="D28" s="10">
        <v>81.540000000000006</v>
      </c>
      <c r="E28" s="10">
        <v>98</v>
      </c>
      <c r="F28" s="10">
        <v>5.44</v>
      </c>
      <c r="G28" s="10">
        <v>0</v>
      </c>
      <c r="H28" s="10">
        <v>282</v>
      </c>
      <c r="I28" s="10">
        <v>0</v>
      </c>
      <c r="J28" s="10">
        <v>-60</v>
      </c>
    </row>
    <row r="29" spans="1:10">
      <c r="A29" s="16">
        <v>27</v>
      </c>
      <c r="B29" s="10">
        <v>235.67</v>
      </c>
      <c r="C29" s="10">
        <v>93.17</v>
      </c>
      <c r="D29" s="10">
        <v>95.57</v>
      </c>
      <c r="E29" s="10">
        <v>98</v>
      </c>
      <c r="F29" s="10">
        <v>8.93</v>
      </c>
      <c r="G29" s="10">
        <v>0</v>
      </c>
      <c r="H29" s="10">
        <v>295.66999999999996</v>
      </c>
      <c r="I29" s="10">
        <v>0</v>
      </c>
      <c r="J29" s="10">
        <v>-60</v>
      </c>
    </row>
    <row r="30" spans="1:10">
      <c r="A30" s="16">
        <v>28</v>
      </c>
      <c r="B30" s="10">
        <v>289.36</v>
      </c>
      <c r="C30" s="10">
        <v>87.93</v>
      </c>
      <c r="D30" s="10">
        <v>103.05</v>
      </c>
      <c r="E30" s="10">
        <v>118.19</v>
      </c>
      <c r="F30" s="10">
        <v>40.19</v>
      </c>
      <c r="G30" s="10">
        <v>0</v>
      </c>
      <c r="H30" s="10">
        <v>349.36</v>
      </c>
      <c r="I30" s="10">
        <v>0</v>
      </c>
      <c r="J30" s="10">
        <v>-60</v>
      </c>
    </row>
    <row r="31" spans="1:10">
      <c r="A31" s="16">
        <v>29</v>
      </c>
      <c r="B31" s="10">
        <v>274.62</v>
      </c>
      <c r="C31" s="10">
        <v>92.93</v>
      </c>
      <c r="D31" s="10">
        <v>92.28</v>
      </c>
      <c r="E31" s="10">
        <v>111.12</v>
      </c>
      <c r="F31" s="10">
        <v>38.29</v>
      </c>
      <c r="G31" s="10">
        <v>0</v>
      </c>
      <c r="H31" s="10">
        <v>334.62</v>
      </c>
      <c r="I31" s="10">
        <v>0</v>
      </c>
      <c r="J31" s="10">
        <v>-60</v>
      </c>
    </row>
    <row r="32" spans="1:10">
      <c r="A32" s="16">
        <v>30</v>
      </c>
      <c r="B32" s="10">
        <v>260.92</v>
      </c>
      <c r="C32" s="10">
        <v>99.06</v>
      </c>
      <c r="D32" s="10">
        <v>92.35</v>
      </c>
      <c r="E32" s="10">
        <v>98.94</v>
      </c>
      <c r="F32" s="10">
        <v>30.57</v>
      </c>
      <c r="G32" s="10">
        <v>0</v>
      </c>
      <c r="H32" s="10">
        <v>320.92</v>
      </c>
      <c r="I32" s="10">
        <v>0</v>
      </c>
      <c r="J32" s="10">
        <v>-60</v>
      </c>
    </row>
    <row r="33" spans="1:10">
      <c r="A33" s="16">
        <v>31</v>
      </c>
      <c r="B33" s="10">
        <v>270.04000000000002</v>
      </c>
      <c r="C33" s="10">
        <v>98.15</v>
      </c>
      <c r="D33" s="10">
        <v>93.68</v>
      </c>
      <c r="E33" s="10">
        <v>103.83</v>
      </c>
      <c r="F33" s="10">
        <v>34.380000000000003</v>
      </c>
      <c r="G33" s="10">
        <v>0</v>
      </c>
      <c r="H33" s="10">
        <v>330.04</v>
      </c>
      <c r="I33" s="10">
        <v>0</v>
      </c>
      <c r="J33" s="10">
        <v>-60</v>
      </c>
    </row>
    <row r="34" spans="1:10">
      <c r="A34" s="16">
        <v>32</v>
      </c>
      <c r="B34" s="10">
        <v>232.31</v>
      </c>
      <c r="C34" s="10">
        <v>100.22</v>
      </c>
      <c r="D34" s="10">
        <v>108.27</v>
      </c>
      <c r="E34" s="10">
        <v>110</v>
      </c>
      <c r="F34" s="10">
        <v>0</v>
      </c>
      <c r="G34" s="10">
        <v>26.19</v>
      </c>
      <c r="H34" s="10">
        <v>318.5</v>
      </c>
      <c r="I34" s="10">
        <v>0</v>
      </c>
      <c r="J34" s="10">
        <v>-60</v>
      </c>
    </row>
    <row r="35" spans="1:10">
      <c r="A35" s="16">
        <v>33</v>
      </c>
      <c r="B35" s="10">
        <v>213.91</v>
      </c>
      <c r="C35" s="10">
        <v>98.6</v>
      </c>
      <c r="D35" s="10">
        <v>111.03</v>
      </c>
      <c r="E35" s="10">
        <v>110</v>
      </c>
      <c r="F35" s="10">
        <v>0</v>
      </c>
      <c r="G35" s="10">
        <v>45.73</v>
      </c>
      <c r="H35" s="10">
        <v>319.64</v>
      </c>
      <c r="I35" s="10">
        <v>0</v>
      </c>
      <c r="J35" s="10">
        <v>-60</v>
      </c>
    </row>
    <row r="36" spans="1:10">
      <c r="A36" s="16">
        <v>34</v>
      </c>
      <c r="B36" s="10">
        <v>234.73</v>
      </c>
      <c r="C36" s="10">
        <v>98.3</v>
      </c>
      <c r="D36" s="10">
        <v>112.91</v>
      </c>
      <c r="E36" s="10">
        <v>109.7</v>
      </c>
      <c r="F36" s="10">
        <v>0</v>
      </c>
      <c r="G36" s="10">
        <v>26.18</v>
      </c>
      <c r="H36" s="10">
        <v>320.91000000000003</v>
      </c>
      <c r="I36" s="10">
        <v>0</v>
      </c>
      <c r="J36" s="10">
        <v>-60</v>
      </c>
    </row>
    <row r="37" spans="1:10">
      <c r="A37" s="16">
        <v>35</v>
      </c>
      <c r="B37" s="10">
        <v>252.63</v>
      </c>
      <c r="C37" s="10">
        <v>93.82</v>
      </c>
      <c r="D37" s="10">
        <v>112.44</v>
      </c>
      <c r="E37" s="10">
        <v>109.9</v>
      </c>
      <c r="F37" s="10">
        <v>0</v>
      </c>
      <c r="G37" s="10">
        <v>3.53</v>
      </c>
      <c r="H37" s="10">
        <v>316.15999999999997</v>
      </c>
      <c r="I37" s="10">
        <v>0</v>
      </c>
      <c r="J37" s="10">
        <v>-60</v>
      </c>
    </row>
    <row r="38" spans="1:10">
      <c r="A38" s="16">
        <v>36</v>
      </c>
      <c r="B38" s="10">
        <v>266.01</v>
      </c>
      <c r="C38" s="10">
        <v>92.91</v>
      </c>
      <c r="D38" s="10">
        <v>104.18</v>
      </c>
      <c r="E38" s="10">
        <v>110</v>
      </c>
      <c r="F38" s="10">
        <v>18.91</v>
      </c>
      <c r="G38" s="10">
        <v>0</v>
      </c>
      <c r="H38" s="10">
        <v>326.01</v>
      </c>
      <c r="I38" s="10">
        <v>0</v>
      </c>
      <c r="J38" s="10">
        <v>-60</v>
      </c>
    </row>
    <row r="39" spans="1:10">
      <c r="A39" s="16">
        <v>37</v>
      </c>
      <c r="B39" s="10">
        <v>300.95999999999998</v>
      </c>
      <c r="C39" s="10">
        <v>94.68</v>
      </c>
      <c r="D39" s="10">
        <v>105.12</v>
      </c>
      <c r="E39" s="10">
        <v>123.51</v>
      </c>
      <c r="F39" s="10">
        <v>37.65</v>
      </c>
      <c r="G39" s="10">
        <v>0</v>
      </c>
      <c r="H39" s="10">
        <v>360.96</v>
      </c>
      <c r="I39" s="10">
        <v>0</v>
      </c>
      <c r="J39" s="10">
        <v>-60</v>
      </c>
    </row>
    <row r="40" spans="1:10">
      <c r="A40" s="16">
        <v>38</v>
      </c>
      <c r="B40" s="10">
        <v>270.39999999999998</v>
      </c>
      <c r="C40" s="10">
        <v>95.95</v>
      </c>
      <c r="D40" s="10">
        <v>103.69</v>
      </c>
      <c r="E40" s="10">
        <v>110</v>
      </c>
      <c r="F40" s="10">
        <v>20.75</v>
      </c>
      <c r="G40" s="10">
        <v>0</v>
      </c>
      <c r="H40" s="10">
        <v>330.4</v>
      </c>
      <c r="I40" s="10">
        <v>0</v>
      </c>
      <c r="J40" s="10">
        <v>-60</v>
      </c>
    </row>
    <row r="41" spans="1:10">
      <c r="A41" s="16">
        <v>39</v>
      </c>
      <c r="B41" s="10">
        <v>303.97000000000003</v>
      </c>
      <c r="C41" s="10">
        <v>100.16</v>
      </c>
      <c r="D41" s="10">
        <v>109.45</v>
      </c>
      <c r="E41" s="10">
        <v>119.59</v>
      </c>
      <c r="F41" s="10">
        <v>34.770000000000003</v>
      </c>
      <c r="G41" s="10">
        <v>0</v>
      </c>
      <c r="H41" s="10">
        <v>363.97</v>
      </c>
      <c r="I41" s="10">
        <v>0</v>
      </c>
      <c r="J41" s="10">
        <v>-60</v>
      </c>
    </row>
    <row r="42" spans="1:10">
      <c r="A42" s="16">
        <v>40</v>
      </c>
      <c r="B42" s="10">
        <v>301.69</v>
      </c>
      <c r="C42" s="10">
        <v>95.07</v>
      </c>
      <c r="D42" s="10">
        <v>102.55</v>
      </c>
      <c r="E42" s="10">
        <v>128.66</v>
      </c>
      <c r="F42" s="10">
        <v>35.409999999999997</v>
      </c>
      <c r="G42" s="10">
        <v>0</v>
      </c>
      <c r="H42" s="10">
        <v>361.69</v>
      </c>
      <c r="I42" s="10">
        <v>0</v>
      </c>
      <c r="J42" s="10">
        <v>-60</v>
      </c>
    </row>
    <row r="43" spans="1:10">
      <c r="A43" s="16">
        <v>41</v>
      </c>
      <c r="B43" s="10">
        <v>276.36</v>
      </c>
      <c r="C43" s="10">
        <v>92.59</v>
      </c>
      <c r="D43" s="10">
        <v>99.7</v>
      </c>
      <c r="E43" s="10">
        <v>114.29</v>
      </c>
      <c r="F43" s="10">
        <v>29.78</v>
      </c>
      <c r="G43" s="10">
        <v>0</v>
      </c>
      <c r="H43" s="10">
        <v>336.36</v>
      </c>
      <c r="I43" s="10">
        <v>0</v>
      </c>
      <c r="J43" s="10">
        <v>-60</v>
      </c>
    </row>
    <row r="44" spans="1:10">
      <c r="A44" s="16">
        <v>42</v>
      </c>
      <c r="B44" s="10">
        <v>272.58</v>
      </c>
      <c r="C44" s="10">
        <v>90.89</v>
      </c>
      <c r="D44" s="10">
        <v>96.95</v>
      </c>
      <c r="E44" s="10">
        <v>115.87</v>
      </c>
      <c r="F44" s="10">
        <v>28.87</v>
      </c>
      <c r="G44" s="10">
        <v>0</v>
      </c>
      <c r="H44" s="10">
        <v>332.58</v>
      </c>
      <c r="I44" s="10">
        <v>0</v>
      </c>
      <c r="J44" s="10">
        <v>-60</v>
      </c>
    </row>
    <row r="45" spans="1:10">
      <c r="A45" s="16">
        <v>43</v>
      </c>
      <c r="B45" s="10">
        <v>298.58</v>
      </c>
      <c r="C45" s="10">
        <v>96.61</v>
      </c>
      <c r="D45" s="10">
        <v>107.03</v>
      </c>
      <c r="E45" s="10">
        <v>125.14</v>
      </c>
      <c r="F45" s="10">
        <v>29.79</v>
      </c>
      <c r="G45" s="10">
        <v>0</v>
      </c>
      <c r="H45" s="10">
        <v>358.58</v>
      </c>
      <c r="I45" s="10">
        <v>0</v>
      </c>
      <c r="J45" s="10">
        <v>-60</v>
      </c>
    </row>
    <row r="46" spans="1:10">
      <c r="A46" s="16">
        <v>44</v>
      </c>
      <c r="B46" s="10">
        <v>314.52999999999997</v>
      </c>
      <c r="C46" s="10">
        <v>91.55</v>
      </c>
      <c r="D46" s="10">
        <v>98.73</v>
      </c>
      <c r="E46" s="10">
        <v>141</v>
      </c>
      <c r="F46" s="10">
        <v>43.25</v>
      </c>
      <c r="G46" s="10">
        <v>0</v>
      </c>
      <c r="H46" s="10">
        <v>374.53</v>
      </c>
      <c r="I46" s="10">
        <v>0</v>
      </c>
      <c r="J46" s="10">
        <v>-60</v>
      </c>
    </row>
    <row r="47" spans="1:10">
      <c r="A47" s="16">
        <v>45</v>
      </c>
      <c r="B47" s="10">
        <v>305.77</v>
      </c>
      <c r="C47" s="10">
        <v>96.79</v>
      </c>
      <c r="D47" s="10">
        <v>104.04</v>
      </c>
      <c r="E47" s="10">
        <v>135.49</v>
      </c>
      <c r="F47" s="10">
        <v>29.45</v>
      </c>
      <c r="G47" s="10">
        <v>0</v>
      </c>
      <c r="H47" s="10">
        <v>365.77</v>
      </c>
      <c r="I47" s="10">
        <v>0</v>
      </c>
      <c r="J47" s="10">
        <v>-60</v>
      </c>
    </row>
    <row r="48" spans="1:10">
      <c r="A48" s="16">
        <v>46</v>
      </c>
      <c r="B48" s="10">
        <v>306.43</v>
      </c>
      <c r="C48" s="10">
        <v>97.02</v>
      </c>
      <c r="D48" s="10">
        <v>106.2</v>
      </c>
      <c r="E48" s="10">
        <v>135.01</v>
      </c>
      <c r="F48" s="10">
        <v>28.21</v>
      </c>
      <c r="G48" s="10">
        <v>0</v>
      </c>
      <c r="H48" s="10">
        <v>366.43</v>
      </c>
      <c r="I48" s="10">
        <v>0</v>
      </c>
      <c r="J48" s="10">
        <v>-60</v>
      </c>
    </row>
    <row r="49" spans="1:10">
      <c r="A49" s="16">
        <v>47</v>
      </c>
      <c r="B49" s="10">
        <v>312.8</v>
      </c>
      <c r="C49" s="10">
        <v>95.77</v>
      </c>
      <c r="D49" s="10">
        <v>99.1</v>
      </c>
      <c r="E49" s="10">
        <v>141</v>
      </c>
      <c r="F49" s="10">
        <v>36.93</v>
      </c>
      <c r="G49" s="10">
        <v>0</v>
      </c>
      <c r="H49" s="10">
        <v>372.8</v>
      </c>
      <c r="I49" s="10">
        <v>0</v>
      </c>
      <c r="J49" s="10">
        <v>-60</v>
      </c>
    </row>
    <row r="50" spans="1:10">
      <c r="A50" s="16">
        <v>48</v>
      </c>
      <c r="B50" s="10">
        <v>299.81</v>
      </c>
      <c r="C50" s="10">
        <v>96.02</v>
      </c>
      <c r="D50" s="10">
        <v>104.88</v>
      </c>
      <c r="E50" s="10">
        <v>133.72999999999999</v>
      </c>
      <c r="F50" s="10">
        <v>25.19</v>
      </c>
      <c r="G50" s="10">
        <v>0</v>
      </c>
      <c r="H50" s="10">
        <v>359.81</v>
      </c>
      <c r="I50" s="10">
        <v>0</v>
      </c>
      <c r="J50" s="10">
        <v>-60</v>
      </c>
    </row>
    <row r="51" spans="1:10">
      <c r="A51" s="16">
        <v>49</v>
      </c>
      <c r="B51" s="10">
        <v>328.73</v>
      </c>
      <c r="C51" s="10">
        <v>98.18</v>
      </c>
      <c r="D51" s="10">
        <v>102.12</v>
      </c>
      <c r="E51" s="10">
        <v>141</v>
      </c>
      <c r="F51" s="10">
        <v>47.43</v>
      </c>
      <c r="G51" s="10">
        <v>0</v>
      </c>
      <c r="H51" s="10">
        <v>388.73</v>
      </c>
      <c r="I51" s="10">
        <v>0</v>
      </c>
      <c r="J51" s="10">
        <v>-60</v>
      </c>
    </row>
    <row r="52" spans="1:10">
      <c r="A52" s="16">
        <v>50</v>
      </c>
      <c r="B52" s="10">
        <v>343.76</v>
      </c>
      <c r="C52" s="10">
        <v>98.88</v>
      </c>
      <c r="D52" s="10">
        <v>104.73</v>
      </c>
      <c r="E52" s="10">
        <v>141</v>
      </c>
      <c r="F52" s="10">
        <v>59.16</v>
      </c>
      <c r="G52" s="10">
        <v>0</v>
      </c>
      <c r="H52" s="10">
        <v>403.76</v>
      </c>
      <c r="I52" s="10">
        <v>0</v>
      </c>
      <c r="J52" s="10">
        <v>-60</v>
      </c>
    </row>
    <row r="53" spans="1:10">
      <c r="A53" s="16">
        <v>51</v>
      </c>
      <c r="B53" s="10">
        <v>306.36</v>
      </c>
      <c r="C53" s="10">
        <v>98.91</v>
      </c>
      <c r="D53" s="10">
        <v>103.08</v>
      </c>
      <c r="E53" s="10">
        <v>141</v>
      </c>
      <c r="F53" s="10">
        <v>23.36</v>
      </c>
      <c r="G53" s="10">
        <v>0</v>
      </c>
      <c r="H53" s="10">
        <v>366.36</v>
      </c>
      <c r="I53" s="10">
        <v>0</v>
      </c>
      <c r="J53" s="10">
        <v>-60</v>
      </c>
    </row>
    <row r="54" spans="1:10">
      <c r="A54" s="16">
        <v>52</v>
      </c>
      <c r="B54" s="10">
        <v>318.12</v>
      </c>
      <c r="C54" s="10">
        <v>95.91</v>
      </c>
      <c r="D54" s="10">
        <v>105.54</v>
      </c>
      <c r="E54" s="10">
        <v>141</v>
      </c>
      <c r="F54" s="10">
        <v>35.659999999999997</v>
      </c>
      <c r="G54" s="10">
        <v>0</v>
      </c>
      <c r="H54" s="10">
        <v>378.12</v>
      </c>
      <c r="I54" s="10">
        <v>0</v>
      </c>
      <c r="J54" s="10">
        <v>-60</v>
      </c>
    </row>
    <row r="55" spans="1:10">
      <c r="A55" s="16">
        <v>53</v>
      </c>
      <c r="B55" s="10">
        <v>296.19</v>
      </c>
      <c r="C55" s="10">
        <v>109.59</v>
      </c>
      <c r="D55" s="10">
        <v>118.88</v>
      </c>
      <c r="E55" s="10">
        <v>113.71</v>
      </c>
      <c r="F55" s="10">
        <v>14.01</v>
      </c>
      <c r="G55" s="10">
        <v>0</v>
      </c>
      <c r="H55" s="10">
        <v>356.19</v>
      </c>
      <c r="I55" s="10">
        <v>0</v>
      </c>
      <c r="J55" s="10">
        <v>-60</v>
      </c>
    </row>
    <row r="56" spans="1:10">
      <c r="A56" s="16">
        <v>54</v>
      </c>
      <c r="B56" s="10">
        <v>265.08999999999997</v>
      </c>
      <c r="C56" s="10">
        <v>108.75</v>
      </c>
      <c r="D56" s="10">
        <v>119.37</v>
      </c>
      <c r="E56" s="10">
        <v>110</v>
      </c>
      <c r="F56" s="10">
        <v>0</v>
      </c>
      <c r="G56" s="10">
        <v>13.03</v>
      </c>
      <c r="H56" s="10">
        <v>338.11999999999995</v>
      </c>
      <c r="I56" s="10">
        <v>0</v>
      </c>
      <c r="J56" s="10">
        <v>-60</v>
      </c>
    </row>
    <row r="57" spans="1:10">
      <c r="A57" s="16">
        <v>55</v>
      </c>
      <c r="B57" s="10">
        <v>259.39</v>
      </c>
      <c r="C57" s="10">
        <v>106.39</v>
      </c>
      <c r="D57" s="10">
        <v>120.26</v>
      </c>
      <c r="E57" s="10">
        <v>110</v>
      </c>
      <c r="F57" s="10">
        <v>0</v>
      </c>
      <c r="G57" s="10">
        <v>17.260000000000002</v>
      </c>
      <c r="H57" s="10">
        <v>336.65</v>
      </c>
      <c r="I57" s="10">
        <v>0</v>
      </c>
      <c r="J57" s="10">
        <v>-60</v>
      </c>
    </row>
    <row r="58" spans="1:10">
      <c r="A58" s="16">
        <v>56</v>
      </c>
      <c r="B58" s="10">
        <v>269.74</v>
      </c>
      <c r="C58" s="10">
        <v>106.86</v>
      </c>
      <c r="D58" s="10">
        <v>119.71</v>
      </c>
      <c r="E58" s="10">
        <v>110</v>
      </c>
      <c r="F58" s="10">
        <v>0</v>
      </c>
      <c r="G58" s="10">
        <v>6.82</v>
      </c>
      <c r="H58" s="10">
        <v>336.56</v>
      </c>
      <c r="I58" s="10">
        <v>0</v>
      </c>
      <c r="J58" s="10">
        <v>-60</v>
      </c>
    </row>
    <row r="59" spans="1:10">
      <c r="A59" s="16">
        <v>57</v>
      </c>
      <c r="B59" s="10">
        <v>246.04</v>
      </c>
      <c r="C59" s="10">
        <v>105.86</v>
      </c>
      <c r="D59" s="10">
        <v>115.91</v>
      </c>
      <c r="E59" s="10">
        <v>110</v>
      </c>
      <c r="F59" s="10">
        <v>0</v>
      </c>
      <c r="G59" s="10">
        <v>25.72</v>
      </c>
      <c r="H59" s="10">
        <v>331.76</v>
      </c>
      <c r="I59" s="10">
        <v>0</v>
      </c>
      <c r="J59" s="10">
        <v>-60</v>
      </c>
    </row>
    <row r="60" spans="1:10">
      <c r="A60" s="16">
        <v>58</v>
      </c>
      <c r="B60" s="10">
        <v>267.63</v>
      </c>
      <c r="C60" s="10">
        <v>104.63</v>
      </c>
      <c r="D60" s="10">
        <v>112.49</v>
      </c>
      <c r="E60" s="10">
        <v>110</v>
      </c>
      <c r="F60" s="10">
        <v>0.51</v>
      </c>
      <c r="G60" s="10">
        <v>0</v>
      </c>
      <c r="H60" s="10">
        <v>327.63</v>
      </c>
      <c r="I60" s="10">
        <v>0</v>
      </c>
      <c r="J60" s="10">
        <v>-60</v>
      </c>
    </row>
    <row r="61" spans="1:10">
      <c r="A61" s="16">
        <v>59</v>
      </c>
      <c r="B61" s="10">
        <v>283.91000000000003</v>
      </c>
      <c r="C61" s="10">
        <v>105.27</v>
      </c>
      <c r="D61" s="10">
        <v>115.29</v>
      </c>
      <c r="E61" s="10">
        <v>110</v>
      </c>
      <c r="F61" s="10">
        <v>13.35</v>
      </c>
      <c r="G61" s="10">
        <v>0</v>
      </c>
      <c r="H61" s="10">
        <v>343.91</v>
      </c>
      <c r="I61" s="10">
        <v>0</v>
      </c>
      <c r="J61" s="10">
        <v>-60</v>
      </c>
    </row>
    <row r="62" spans="1:10">
      <c r="A62" s="16">
        <v>60</v>
      </c>
      <c r="B62" s="10">
        <v>332.67</v>
      </c>
      <c r="C62" s="10">
        <v>105.26</v>
      </c>
      <c r="D62" s="10">
        <v>119.54</v>
      </c>
      <c r="E62" s="10">
        <v>141</v>
      </c>
      <c r="F62" s="10">
        <v>26.87</v>
      </c>
      <c r="G62" s="10">
        <v>0</v>
      </c>
      <c r="H62" s="10">
        <v>392.67</v>
      </c>
      <c r="I62" s="10">
        <v>0</v>
      </c>
      <c r="J62" s="10">
        <v>-60</v>
      </c>
    </row>
    <row r="63" spans="1:10">
      <c r="A63" s="16">
        <v>61</v>
      </c>
      <c r="B63" s="10">
        <v>335.22</v>
      </c>
      <c r="C63" s="10">
        <v>95.87</v>
      </c>
      <c r="D63" s="10">
        <v>114.81</v>
      </c>
      <c r="E63" s="10">
        <v>141</v>
      </c>
      <c r="F63" s="10">
        <v>43.54</v>
      </c>
      <c r="G63" s="10">
        <v>0</v>
      </c>
      <c r="H63" s="10">
        <v>395.22</v>
      </c>
      <c r="I63" s="10">
        <v>0</v>
      </c>
      <c r="J63" s="10">
        <v>-60</v>
      </c>
    </row>
    <row r="64" spans="1:10">
      <c r="A64" s="16">
        <v>62</v>
      </c>
      <c r="B64" s="10">
        <v>328.98</v>
      </c>
      <c r="C64" s="10">
        <v>99.64</v>
      </c>
      <c r="D64" s="10">
        <v>118.92</v>
      </c>
      <c r="E64" s="10">
        <v>94.3</v>
      </c>
      <c r="F64" s="10">
        <v>16.13</v>
      </c>
      <c r="G64" s="10">
        <v>0</v>
      </c>
      <c r="H64" s="10">
        <v>328.98</v>
      </c>
      <c r="I64" s="10">
        <v>0</v>
      </c>
      <c r="J64" s="10">
        <v>0</v>
      </c>
    </row>
    <row r="65" spans="1:10">
      <c r="A65" s="16">
        <v>63</v>
      </c>
      <c r="B65" s="10">
        <v>353.5</v>
      </c>
      <c r="C65" s="10">
        <v>102.39</v>
      </c>
      <c r="D65" s="10">
        <v>119.14</v>
      </c>
      <c r="E65" s="10">
        <v>115.67</v>
      </c>
      <c r="F65" s="10">
        <v>16.309999999999999</v>
      </c>
      <c r="G65" s="10">
        <v>0</v>
      </c>
      <c r="H65" s="10">
        <v>353.5</v>
      </c>
      <c r="I65" s="10">
        <v>0</v>
      </c>
      <c r="J65" s="10">
        <v>0</v>
      </c>
    </row>
    <row r="66" spans="1:10">
      <c r="A66" s="16">
        <v>64</v>
      </c>
      <c r="B66" s="10">
        <v>314.83</v>
      </c>
      <c r="C66" s="10">
        <v>101.88</v>
      </c>
      <c r="D66" s="10">
        <v>120.78</v>
      </c>
      <c r="E66" s="10">
        <v>79.86</v>
      </c>
      <c r="F66" s="10">
        <v>12.31</v>
      </c>
      <c r="G66" s="10">
        <v>0</v>
      </c>
      <c r="H66" s="10">
        <v>314.83</v>
      </c>
      <c r="I66" s="10">
        <v>0</v>
      </c>
      <c r="J66" s="10">
        <v>0</v>
      </c>
    </row>
    <row r="67" spans="1:10">
      <c r="A67" s="16">
        <v>65</v>
      </c>
      <c r="B67" s="10">
        <v>310.14999999999998</v>
      </c>
      <c r="C67" s="10">
        <v>100.61</v>
      </c>
      <c r="D67" s="10">
        <v>114.47</v>
      </c>
      <c r="E67" s="10">
        <v>82.68</v>
      </c>
      <c r="F67" s="10">
        <v>12.39</v>
      </c>
      <c r="G67" s="10">
        <v>0</v>
      </c>
      <c r="H67" s="10">
        <v>310.14999999999998</v>
      </c>
      <c r="I67" s="10">
        <v>0</v>
      </c>
      <c r="J67" s="10">
        <v>0</v>
      </c>
    </row>
    <row r="68" spans="1:10">
      <c r="A68" s="16">
        <v>66</v>
      </c>
      <c r="B68" s="10">
        <v>285.72000000000003</v>
      </c>
      <c r="C68" s="10">
        <v>102.59</v>
      </c>
      <c r="D68" s="10">
        <v>116.14</v>
      </c>
      <c r="E68" s="10">
        <v>75</v>
      </c>
      <c r="F68" s="10">
        <v>0</v>
      </c>
      <c r="G68" s="10">
        <v>8</v>
      </c>
      <c r="H68" s="10">
        <v>293.72000000000003</v>
      </c>
      <c r="I68" s="10">
        <v>0</v>
      </c>
      <c r="J68" s="10">
        <v>0</v>
      </c>
    </row>
    <row r="69" spans="1:10">
      <c r="A69" s="16">
        <v>67</v>
      </c>
      <c r="B69" s="10">
        <v>240.75</v>
      </c>
      <c r="C69" s="10">
        <v>105.34</v>
      </c>
      <c r="D69" s="10">
        <v>118.73</v>
      </c>
      <c r="E69" s="10">
        <v>75</v>
      </c>
      <c r="F69" s="10">
        <v>0</v>
      </c>
      <c r="G69" s="10">
        <v>58.32</v>
      </c>
      <c r="H69" s="10">
        <v>299.07</v>
      </c>
      <c r="I69" s="10">
        <v>0</v>
      </c>
      <c r="J69" s="10">
        <v>0</v>
      </c>
    </row>
    <row r="70" spans="1:10">
      <c r="A70" s="16">
        <v>68</v>
      </c>
      <c r="B70" s="10">
        <v>223.4</v>
      </c>
      <c r="C70" s="10">
        <v>99.02</v>
      </c>
      <c r="D70" s="10">
        <v>114.57</v>
      </c>
      <c r="E70" s="10">
        <v>73.84</v>
      </c>
      <c r="F70" s="10">
        <v>0</v>
      </c>
      <c r="G70" s="10">
        <v>64.02</v>
      </c>
      <c r="H70" s="10">
        <v>287.42</v>
      </c>
      <c r="I70" s="10">
        <v>0</v>
      </c>
      <c r="J70" s="10">
        <v>0</v>
      </c>
    </row>
    <row r="71" spans="1:10">
      <c r="A71" s="16">
        <v>69</v>
      </c>
      <c r="B71" s="10">
        <v>225.1</v>
      </c>
      <c r="C71" s="10">
        <v>94.75</v>
      </c>
      <c r="D71" s="10">
        <v>106.11</v>
      </c>
      <c r="E71" s="10">
        <v>75</v>
      </c>
      <c r="F71" s="10">
        <v>0</v>
      </c>
      <c r="G71" s="10">
        <v>50.76</v>
      </c>
      <c r="H71" s="10">
        <v>275.86</v>
      </c>
      <c r="I71" s="10">
        <v>0</v>
      </c>
      <c r="J71" s="10">
        <v>0</v>
      </c>
    </row>
    <row r="72" spans="1:10">
      <c r="A72" s="16">
        <v>70</v>
      </c>
      <c r="B72" s="10">
        <v>295.24</v>
      </c>
      <c r="C72" s="10">
        <v>98.59</v>
      </c>
      <c r="D72" s="10">
        <v>119.29</v>
      </c>
      <c r="E72" s="10">
        <v>75</v>
      </c>
      <c r="F72" s="10">
        <v>2.35</v>
      </c>
      <c r="G72" s="10">
        <v>0</v>
      </c>
      <c r="H72" s="10">
        <v>295.24</v>
      </c>
      <c r="I72" s="10">
        <v>0</v>
      </c>
      <c r="J72" s="10">
        <v>0</v>
      </c>
    </row>
    <row r="73" spans="1:10">
      <c r="A73" s="16">
        <v>71</v>
      </c>
      <c r="B73" s="10">
        <v>276.72000000000003</v>
      </c>
      <c r="C73" s="10">
        <v>94.14</v>
      </c>
      <c r="D73" s="10">
        <v>110.95</v>
      </c>
      <c r="E73" s="10">
        <v>75</v>
      </c>
      <c r="F73" s="10">
        <v>0</v>
      </c>
      <c r="G73" s="10">
        <v>3.37</v>
      </c>
      <c r="H73" s="10">
        <v>280.09000000000003</v>
      </c>
      <c r="I73" s="10">
        <v>0</v>
      </c>
      <c r="J73" s="10">
        <v>0</v>
      </c>
    </row>
    <row r="74" spans="1:10">
      <c r="A74" s="16">
        <v>72</v>
      </c>
      <c r="B74" s="10">
        <v>303.37</v>
      </c>
      <c r="C74" s="10">
        <v>85.4</v>
      </c>
      <c r="D74" s="10">
        <v>105.67</v>
      </c>
      <c r="E74" s="10">
        <v>89.55</v>
      </c>
      <c r="F74" s="10">
        <v>22.75</v>
      </c>
      <c r="G74" s="10">
        <v>0</v>
      </c>
      <c r="H74" s="10">
        <v>303.37</v>
      </c>
      <c r="I74" s="10">
        <v>0</v>
      </c>
      <c r="J74" s="10">
        <v>0</v>
      </c>
    </row>
    <row r="75" spans="1:10">
      <c r="A75" s="16">
        <v>73</v>
      </c>
      <c r="B75" s="10">
        <v>326.89999999999998</v>
      </c>
      <c r="C75" s="10">
        <v>78.099999999999994</v>
      </c>
      <c r="D75" s="10">
        <v>109.12</v>
      </c>
      <c r="E75" s="10">
        <v>116.5</v>
      </c>
      <c r="F75" s="10">
        <v>23.19</v>
      </c>
      <c r="G75" s="10">
        <v>0</v>
      </c>
      <c r="H75" s="10">
        <v>326.89999999999998</v>
      </c>
      <c r="I75" s="10">
        <v>0</v>
      </c>
      <c r="J75" s="10">
        <v>0</v>
      </c>
    </row>
    <row r="76" spans="1:10">
      <c r="A76" s="16">
        <v>74</v>
      </c>
      <c r="B76" s="10">
        <v>296.41000000000003</v>
      </c>
      <c r="C76" s="10">
        <v>77.849999999999994</v>
      </c>
      <c r="D76" s="10">
        <v>113.84</v>
      </c>
      <c r="E76" s="10">
        <v>84.81</v>
      </c>
      <c r="F76" s="10">
        <v>19.91</v>
      </c>
      <c r="G76" s="10">
        <v>0</v>
      </c>
      <c r="H76" s="10">
        <v>296.41000000000003</v>
      </c>
      <c r="I76" s="10">
        <v>0</v>
      </c>
      <c r="J76" s="10">
        <v>0</v>
      </c>
    </row>
    <row r="77" spans="1:10">
      <c r="A77" s="16">
        <v>75</v>
      </c>
      <c r="B77" s="10">
        <v>283.38</v>
      </c>
      <c r="C77" s="10">
        <v>85.42</v>
      </c>
      <c r="D77" s="10">
        <v>112.32</v>
      </c>
      <c r="E77" s="10">
        <v>75</v>
      </c>
      <c r="F77" s="10">
        <v>10.64</v>
      </c>
      <c r="G77" s="10">
        <v>0</v>
      </c>
      <c r="H77" s="10">
        <v>283.38</v>
      </c>
      <c r="I77" s="10">
        <v>0</v>
      </c>
      <c r="J77" s="10">
        <v>0</v>
      </c>
    </row>
    <row r="78" spans="1:10">
      <c r="A78" s="16">
        <v>76</v>
      </c>
      <c r="B78" s="10">
        <v>287.64</v>
      </c>
      <c r="C78" s="10">
        <v>86.63</v>
      </c>
      <c r="D78" s="10">
        <v>115.18</v>
      </c>
      <c r="E78" s="10">
        <v>75</v>
      </c>
      <c r="F78" s="10">
        <v>10.83</v>
      </c>
      <c r="G78" s="10">
        <v>0</v>
      </c>
      <c r="H78" s="10">
        <v>287.64</v>
      </c>
      <c r="I78" s="10">
        <v>0</v>
      </c>
      <c r="J78" s="10">
        <v>0</v>
      </c>
    </row>
    <row r="79" spans="1:10">
      <c r="A79" s="16">
        <v>77</v>
      </c>
      <c r="B79" s="10">
        <v>335.39</v>
      </c>
      <c r="C79" s="10">
        <v>83.17</v>
      </c>
      <c r="D79" s="10">
        <v>111.21</v>
      </c>
      <c r="E79" s="10">
        <v>121.24</v>
      </c>
      <c r="F79" s="10">
        <v>19.78</v>
      </c>
      <c r="G79" s="10">
        <v>0</v>
      </c>
      <c r="H79" s="10">
        <v>335.39</v>
      </c>
      <c r="I79" s="10">
        <v>0</v>
      </c>
      <c r="J79" s="10">
        <v>0</v>
      </c>
    </row>
    <row r="80" spans="1:10">
      <c r="A80" s="16">
        <v>78</v>
      </c>
      <c r="B80" s="10">
        <v>352.99</v>
      </c>
      <c r="C80" s="10">
        <v>98.75</v>
      </c>
      <c r="D80" s="10">
        <v>118.52</v>
      </c>
      <c r="E80" s="10">
        <v>117.45</v>
      </c>
      <c r="F80" s="10">
        <v>18.27</v>
      </c>
      <c r="G80" s="10">
        <v>0</v>
      </c>
      <c r="H80" s="10">
        <v>352.99</v>
      </c>
      <c r="I80" s="10">
        <v>0</v>
      </c>
      <c r="J80" s="10">
        <v>0</v>
      </c>
    </row>
    <row r="81" spans="1:10">
      <c r="A81" s="16">
        <v>79</v>
      </c>
      <c r="B81" s="10">
        <v>307.16000000000003</v>
      </c>
      <c r="C81" s="10">
        <v>101.31</v>
      </c>
      <c r="D81" s="10">
        <v>114.3</v>
      </c>
      <c r="E81" s="10">
        <v>77.42</v>
      </c>
      <c r="F81" s="10">
        <v>14.12</v>
      </c>
      <c r="G81" s="10">
        <v>0</v>
      </c>
      <c r="H81" s="10">
        <v>307.16000000000003</v>
      </c>
      <c r="I81" s="10">
        <v>0</v>
      </c>
      <c r="J81" s="10">
        <v>0</v>
      </c>
    </row>
    <row r="82" spans="1:10">
      <c r="A82" s="16">
        <v>80</v>
      </c>
      <c r="B82" s="10">
        <v>268.41000000000003</v>
      </c>
      <c r="C82" s="10">
        <v>95.78</v>
      </c>
      <c r="D82" s="10">
        <v>115.19</v>
      </c>
      <c r="E82" s="10">
        <v>75</v>
      </c>
      <c r="F82" s="10">
        <v>0</v>
      </c>
      <c r="G82" s="10">
        <v>17.559999999999999</v>
      </c>
      <c r="H82" s="10">
        <v>285.97000000000003</v>
      </c>
      <c r="I82" s="10">
        <v>0</v>
      </c>
      <c r="J82" s="10">
        <v>0</v>
      </c>
    </row>
    <row r="83" spans="1:10">
      <c r="A83" s="16">
        <v>81</v>
      </c>
      <c r="B83" s="10">
        <v>283.47000000000003</v>
      </c>
      <c r="C83" s="10">
        <v>89.66</v>
      </c>
      <c r="D83" s="10">
        <v>113.77</v>
      </c>
      <c r="E83" s="10">
        <v>75</v>
      </c>
      <c r="F83" s="10">
        <v>5.03</v>
      </c>
      <c r="G83" s="10">
        <v>0</v>
      </c>
      <c r="H83" s="10">
        <v>283.47000000000003</v>
      </c>
      <c r="I83" s="10">
        <v>0</v>
      </c>
      <c r="J83" s="10">
        <v>0</v>
      </c>
    </row>
    <row r="84" spans="1:10">
      <c r="A84" s="16">
        <v>82</v>
      </c>
      <c r="B84" s="10">
        <v>276.11</v>
      </c>
      <c r="C84" s="10">
        <v>105.32</v>
      </c>
      <c r="D84" s="10">
        <v>119.12</v>
      </c>
      <c r="E84" s="10">
        <v>75</v>
      </c>
      <c r="F84" s="10">
        <v>0</v>
      </c>
      <c r="G84" s="10">
        <v>23.32</v>
      </c>
      <c r="H84" s="10">
        <v>299.43</v>
      </c>
      <c r="I84" s="10">
        <v>0</v>
      </c>
      <c r="J84" s="10">
        <v>0</v>
      </c>
    </row>
    <row r="85" spans="1:10">
      <c r="A85" s="16">
        <v>83</v>
      </c>
      <c r="B85" s="10">
        <v>266.14</v>
      </c>
      <c r="C85" s="10">
        <v>107.68</v>
      </c>
      <c r="D85" s="10">
        <v>118.54</v>
      </c>
      <c r="E85" s="10">
        <v>75</v>
      </c>
      <c r="F85" s="10">
        <v>0</v>
      </c>
      <c r="G85" s="10">
        <v>35.08</v>
      </c>
      <c r="H85" s="10">
        <v>301.21999999999997</v>
      </c>
      <c r="I85" s="10">
        <v>0</v>
      </c>
      <c r="J85" s="10">
        <v>0</v>
      </c>
    </row>
    <row r="86" spans="1:10">
      <c r="A86" s="16">
        <v>84</v>
      </c>
      <c r="B86" s="10">
        <v>268.5</v>
      </c>
      <c r="C86" s="10">
        <v>103.06</v>
      </c>
      <c r="D86" s="10">
        <v>114.34</v>
      </c>
      <c r="E86" s="10">
        <v>75</v>
      </c>
      <c r="F86" s="10">
        <v>0</v>
      </c>
      <c r="G86" s="10">
        <v>23.91</v>
      </c>
      <c r="H86" s="10">
        <v>292.41000000000003</v>
      </c>
      <c r="I86" s="10">
        <v>0</v>
      </c>
      <c r="J86" s="10">
        <v>0</v>
      </c>
    </row>
    <row r="87" spans="1:10">
      <c r="A87" s="16">
        <v>85</v>
      </c>
      <c r="B87" s="10">
        <v>260.39999999999998</v>
      </c>
      <c r="C87" s="10">
        <v>102.78</v>
      </c>
      <c r="D87" s="10">
        <v>113.38</v>
      </c>
      <c r="E87" s="10">
        <v>75</v>
      </c>
      <c r="F87" s="10">
        <v>0</v>
      </c>
      <c r="G87" s="10">
        <v>30.76</v>
      </c>
      <c r="H87" s="10">
        <v>291.15999999999997</v>
      </c>
      <c r="I87" s="10">
        <v>0</v>
      </c>
      <c r="J87" s="10">
        <v>0</v>
      </c>
    </row>
    <row r="88" spans="1:10">
      <c r="A88" s="16">
        <v>86</v>
      </c>
      <c r="B88" s="10">
        <v>258.45</v>
      </c>
      <c r="C88" s="10">
        <v>103.82</v>
      </c>
      <c r="D88" s="10">
        <v>116.55</v>
      </c>
      <c r="E88" s="10">
        <v>75</v>
      </c>
      <c r="F88" s="10">
        <v>0</v>
      </c>
      <c r="G88" s="10">
        <v>36.92</v>
      </c>
      <c r="H88" s="10">
        <v>295.37</v>
      </c>
      <c r="I88" s="10">
        <v>0</v>
      </c>
      <c r="J88" s="10">
        <v>0</v>
      </c>
    </row>
    <row r="89" spans="1:10">
      <c r="A89" s="16">
        <v>87</v>
      </c>
      <c r="B89" s="10">
        <v>249.32</v>
      </c>
      <c r="C89" s="10">
        <v>106.26</v>
      </c>
      <c r="D89" s="10">
        <v>116.65</v>
      </c>
      <c r="E89" s="10">
        <v>75</v>
      </c>
      <c r="F89" s="10">
        <v>0</v>
      </c>
      <c r="G89" s="10">
        <v>48.59</v>
      </c>
      <c r="H89" s="10">
        <v>297.90999999999997</v>
      </c>
      <c r="I89" s="10">
        <v>0</v>
      </c>
      <c r="J89" s="10">
        <v>0</v>
      </c>
    </row>
    <row r="90" spans="1:10">
      <c r="A90" s="16">
        <v>88</v>
      </c>
      <c r="B90" s="10">
        <v>258.92</v>
      </c>
      <c r="C90" s="10">
        <v>103.21</v>
      </c>
      <c r="D90" s="10">
        <v>114.51</v>
      </c>
      <c r="E90" s="10">
        <v>75</v>
      </c>
      <c r="F90" s="10">
        <v>0</v>
      </c>
      <c r="G90" s="10">
        <v>33.799999999999997</v>
      </c>
      <c r="H90" s="10">
        <v>292.72000000000003</v>
      </c>
      <c r="I90" s="10">
        <v>0</v>
      </c>
      <c r="J90" s="10">
        <v>0</v>
      </c>
    </row>
    <row r="91" spans="1:10">
      <c r="A91" s="16">
        <v>89</v>
      </c>
      <c r="B91" s="10">
        <v>225.68</v>
      </c>
      <c r="C91" s="10">
        <v>99.9</v>
      </c>
      <c r="D91" s="10">
        <v>113.78</v>
      </c>
      <c r="E91" s="10">
        <v>74.959999999999994</v>
      </c>
      <c r="F91" s="10">
        <v>0</v>
      </c>
      <c r="G91" s="10">
        <v>62.96</v>
      </c>
      <c r="H91" s="10">
        <v>288.64</v>
      </c>
      <c r="I91" s="10">
        <v>0</v>
      </c>
      <c r="J91" s="10">
        <v>0</v>
      </c>
    </row>
    <row r="92" spans="1:10">
      <c r="A92" s="16">
        <v>90</v>
      </c>
      <c r="B92" s="10">
        <v>225.26</v>
      </c>
      <c r="C92" s="10">
        <v>99.39</v>
      </c>
      <c r="D92" s="10">
        <v>113.19</v>
      </c>
      <c r="E92" s="10">
        <v>75</v>
      </c>
      <c r="F92" s="10">
        <v>0</v>
      </c>
      <c r="G92" s="10">
        <v>62.32</v>
      </c>
      <c r="H92" s="10">
        <v>287.58</v>
      </c>
      <c r="I92" s="10">
        <v>0</v>
      </c>
      <c r="J92" s="10">
        <v>0</v>
      </c>
    </row>
    <row r="93" spans="1:10">
      <c r="A93" s="16">
        <v>91</v>
      </c>
      <c r="B93" s="10">
        <v>266.58</v>
      </c>
      <c r="C93" s="10">
        <v>99.47</v>
      </c>
      <c r="D93" s="10">
        <v>112.97</v>
      </c>
      <c r="E93" s="10">
        <v>75</v>
      </c>
      <c r="F93" s="10">
        <v>0</v>
      </c>
      <c r="G93" s="10">
        <v>20.86</v>
      </c>
      <c r="H93" s="10">
        <v>287.44</v>
      </c>
      <c r="I93" s="10">
        <v>0</v>
      </c>
      <c r="J93" s="10">
        <v>0</v>
      </c>
    </row>
    <row r="94" spans="1:10">
      <c r="A94" s="16">
        <v>92</v>
      </c>
      <c r="B94" s="10">
        <v>284.57</v>
      </c>
      <c r="C94" s="10">
        <v>99.23</v>
      </c>
      <c r="D94" s="10">
        <v>112.31</v>
      </c>
      <c r="E94" s="10">
        <v>75</v>
      </c>
      <c r="F94" s="10">
        <v>0</v>
      </c>
      <c r="G94" s="10">
        <v>1.97</v>
      </c>
      <c r="H94" s="10">
        <v>286.54000000000002</v>
      </c>
      <c r="I94" s="10">
        <v>0</v>
      </c>
      <c r="J94" s="10">
        <v>0</v>
      </c>
    </row>
    <row r="95" spans="1:10">
      <c r="A95" s="16">
        <v>93</v>
      </c>
      <c r="B95" s="10">
        <v>222.21</v>
      </c>
      <c r="C95" s="10">
        <v>95.7</v>
      </c>
      <c r="D95" s="10">
        <v>100.45</v>
      </c>
      <c r="E95" s="10">
        <v>76.47</v>
      </c>
      <c r="F95" s="10">
        <v>0</v>
      </c>
      <c r="G95" s="10">
        <v>50.41</v>
      </c>
      <c r="H95" s="10">
        <v>272.62</v>
      </c>
      <c r="I95" s="10">
        <v>0</v>
      </c>
      <c r="J95" s="10">
        <v>0</v>
      </c>
    </row>
    <row r="96" spans="1:10">
      <c r="A96" s="16">
        <v>94</v>
      </c>
      <c r="B96" s="10">
        <v>233.45</v>
      </c>
      <c r="C96" s="10">
        <v>96.37</v>
      </c>
      <c r="D96" s="10">
        <v>110.41</v>
      </c>
      <c r="E96" s="10">
        <v>62.73</v>
      </c>
      <c r="F96" s="10">
        <v>0</v>
      </c>
      <c r="G96" s="10">
        <v>36.049999999999997</v>
      </c>
      <c r="H96" s="10">
        <v>269.5</v>
      </c>
      <c r="I96" s="10">
        <v>0</v>
      </c>
      <c r="J96" s="10">
        <v>0</v>
      </c>
    </row>
    <row r="97" spans="1:10">
      <c r="A97" s="16">
        <v>95</v>
      </c>
      <c r="B97" s="10">
        <v>252.58</v>
      </c>
      <c r="C97" s="10">
        <v>97.65</v>
      </c>
      <c r="D97" s="10">
        <v>113.53</v>
      </c>
      <c r="E97" s="10">
        <v>60.81</v>
      </c>
      <c r="F97" s="10">
        <v>0</v>
      </c>
      <c r="G97" s="10">
        <v>19.41</v>
      </c>
      <c r="H97" s="10">
        <v>271.99</v>
      </c>
      <c r="I97" s="10">
        <v>0</v>
      </c>
      <c r="J97" s="10">
        <v>0</v>
      </c>
    </row>
    <row r="98" spans="1:10">
      <c r="A98" s="16">
        <v>96</v>
      </c>
      <c r="B98" s="10">
        <v>256.89</v>
      </c>
      <c r="C98" s="10">
        <v>96.83</v>
      </c>
      <c r="D98" s="10">
        <v>112.03</v>
      </c>
      <c r="E98" s="10">
        <v>63.68</v>
      </c>
      <c r="F98" s="10">
        <v>0</v>
      </c>
      <c r="G98" s="10">
        <v>15.65</v>
      </c>
      <c r="H98" s="10">
        <v>272.53999999999996</v>
      </c>
      <c r="I98" s="10">
        <v>0</v>
      </c>
      <c r="J98" s="10">
        <v>0</v>
      </c>
    </row>
    <row r="99" spans="1:10">
      <c r="A99" s="16">
        <v>97</v>
      </c>
      <c r="B99" s="10">
        <v>232.09</v>
      </c>
      <c r="C99" s="10">
        <v>94.61</v>
      </c>
      <c r="D99" s="10">
        <v>109.67</v>
      </c>
      <c r="E99" s="10">
        <v>52.36</v>
      </c>
      <c r="F99" s="10">
        <v>0</v>
      </c>
      <c r="G99" s="10">
        <v>24.56</v>
      </c>
      <c r="H99" s="10">
        <v>256.64999999999998</v>
      </c>
      <c r="I99" s="10">
        <v>0</v>
      </c>
      <c r="J99" s="10">
        <v>0</v>
      </c>
    </row>
    <row r="100" spans="1:10">
      <c r="A100" s="16">
        <v>98</v>
      </c>
      <c r="B100" s="10">
        <v>256.97000000000003</v>
      </c>
      <c r="C100" s="10">
        <v>94.37</v>
      </c>
      <c r="D100" s="10">
        <v>108.43</v>
      </c>
      <c r="E100" s="10">
        <v>66.489999999999995</v>
      </c>
      <c r="F100" s="10">
        <v>0</v>
      </c>
      <c r="G100" s="10">
        <v>12.31</v>
      </c>
      <c r="H100" s="10">
        <v>269.28000000000003</v>
      </c>
      <c r="I100" s="10">
        <v>0</v>
      </c>
      <c r="J100" s="10">
        <v>0</v>
      </c>
    </row>
    <row r="101" spans="1:10">
      <c r="A101" s="16">
        <v>99</v>
      </c>
      <c r="B101" s="10">
        <v>237.82</v>
      </c>
      <c r="C101" s="10">
        <v>94.07</v>
      </c>
      <c r="D101" s="10">
        <v>111.75</v>
      </c>
      <c r="E101" s="10">
        <v>54.73</v>
      </c>
      <c r="F101" s="10">
        <v>0</v>
      </c>
      <c r="G101" s="10">
        <v>22.73</v>
      </c>
      <c r="H101" s="10">
        <v>260.55</v>
      </c>
      <c r="I101" s="10">
        <v>0</v>
      </c>
      <c r="J101" s="10">
        <v>0</v>
      </c>
    </row>
    <row r="102" spans="1:10">
      <c r="A102" s="16">
        <v>100</v>
      </c>
      <c r="B102" s="10">
        <v>265.43</v>
      </c>
      <c r="C102" s="10">
        <v>95.13</v>
      </c>
      <c r="D102" s="10">
        <v>111.9</v>
      </c>
      <c r="E102" s="10">
        <v>68.540000000000006</v>
      </c>
      <c r="F102" s="10">
        <v>0</v>
      </c>
      <c r="G102" s="10">
        <v>10.130000000000001</v>
      </c>
      <c r="H102" s="10">
        <v>275.56</v>
      </c>
      <c r="I102" s="10">
        <v>0</v>
      </c>
      <c r="J102" s="10">
        <v>0</v>
      </c>
    </row>
    <row r="103" spans="1:10">
      <c r="A103" s="16">
        <v>101</v>
      </c>
      <c r="B103" s="10">
        <v>284.26</v>
      </c>
      <c r="C103" s="10">
        <v>94.83</v>
      </c>
      <c r="D103" s="10">
        <v>112.02</v>
      </c>
      <c r="E103" s="10">
        <v>77.709999999999994</v>
      </c>
      <c r="F103" s="10">
        <v>0</v>
      </c>
      <c r="G103" s="10">
        <v>0.31</v>
      </c>
      <c r="H103" s="10">
        <v>284.57</v>
      </c>
      <c r="I103" s="10">
        <v>0</v>
      </c>
      <c r="J103" s="10">
        <v>0</v>
      </c>
    </row>
    <row r="104" spans="1:10">
      <c r="A104" s="16">
        <v>102</v>
      </c>
      <c r="B104" s="10">
        <v>280.49</v>
      </c>
      <c r="C104" s="10">
        <v>92.02</v>
      </c>
      <c r="D104" s="10">
        <v>105.17</v>
      </c>
      <c r="E104" s="10">
        <v>78</v>
      </c>
      <c r="F104" s="10">
        <v>5.3</v>
      </c>
      <c r="G104" s="10">
        <v>0</v>
      </c>
      <c r="H104" s="10">
        <v>280.49</v>
      </c>
      <c r="I104" s="10">
        <v>0</v>
      </c>
      <c r="J104" s="10">
        <v>0</v>
      </c>
    </row>
    <row r="105" spans="1:10">
      <c r="A105" s="16">
        <v>103</v>
      </c>
      <c r="B105" s="10">
        <v>238.68</v>
      </c>
      <c r="C105" s="10">
        <v>92.67</v>
      </c>
      <c r="D105" s="10">
        <v>106.97</v>
      </c>
      <c r="E105" s="10">
        <v>59.73</v>
      </c>
      <c r="F105" s="10">
        <v>0</v>
      </c>
      <c r="G105" s="10">
        <v>20.69</v>
      </c>
      <c r="H105" s="10">
        <v>259.37</v>
      </c>
      <c r="I105" s="10">
        <v>0</v>
      </c>
      <c r="J105" s="10">
        <v>0</v>
      </c>
    </row>
    <row r="106" spans="1:10">
      <c r="A106" s="16">
        <v>104</v>
      </c>
      <c r="B106" s="10">
        <v>240.45</v>
      </c>
      <c r="C106" s="10">
        <v>92.37</v>
      </c>
      <c r="D106" s="10">
        <v>106.63</v>
      </c>
      <c r="E106" s="10">
        <v>57.37</v>
      </c>
      <c r="F106" s="10">
        <v>0</v>
      </c>
      <c r="G106" s="10">
        <v>15.91</v>
      </c>
      <c r="H106" s="10">
        <v>256.36</v>
      </c>
      <c r="I106" s="10">
        <v>0</v>
      </c>
      <c r="J106" s="10">
        <v>0</v>
      </c>
    </row>
    <row r="107" spans="1:10">
      <c r="A107" s="16">
        <v>105</v>
      </c>
      <c r="B107" s="10">
        <v>267.64999999999998</v>
      </c>
      <c r="C107" s="10">
        <v>90.4</v>
      </c>
      <c r="D107" s="10">
        <v>101.26</v>
      </c>
      <c r="E107" s="10">
        <v>76.87</v>
      </c>
      <c r="F107" s="10">
        <v>0</v>
      </c>
      <c r="G107" s="10">
        <v>0.88</v>
      </c>
      <c r="H107" s="10">
        <v>268.52999999999997</v>
      </c>
      <c r="I107" s="10">
        <v>0</v>
      </c>
      <c r="J107" s="10">
        <v>0</v>
      </c>
    </row>
    <row r="108" spans="1:10">
      <c r="A108" s="16">
        <v>106</v>
      </c>
      <c r="B108" s="10">
        <v>271.48</v>
      </c>
      <c r="C108" s="10">
        <v>86.52</v>
      </c>
      <c r="D108" s="10">
        <v>97.81</v>
      </c>
      <c r="E108" s="10">
        <v>78</v>
      </c>
      <c r="F108" s="10">
        <v>9.15</v>
      </c>
      <c r="G108" s="10">
        <v>0</v>
      </c>
      <c r="H108" s="10">
        <v>271.48</v>
      </c>
      <c r="I108" s="10">
        <v>0</v>
      </c>
      <c r="J108" s="10">
        <v>0</v>
      </c>
    </row>
    <row r="109" spans="1:10">
      <c r="A109" s="16">
        <v>107</v>
      </c>
      <c r="B109" s="10">
        <v>263.64</v>
      </c>
      <c r="C109" s="10">
        <v>87.16</v>
      </c>
      <c r="D109" s="10">
        <v>78.930000000000007</v>
      </c>
      <c r="E109" s="10">
        <v>78</v>
      </c>
      <c r="F109" s="10">
        <v>19.55</v>
      </c>
      <c r="G109" s="10">
        <v>0</v>
      </c>
      <c r="H109" s="10">
        <v>263.64</v>
      </c>
      <c r="I109" s="10">
        <v>0</v>
      </c>
      <c r="J109" s="10">
        <v>0</v>
      </c>
    </row>
    <row r="110" spans="1:10">
      <c r="A110" s="16">
        <v>108</v>
      </c>
      <c r="B110" s="10">
        <v>266.70999999999998</v>
      </c>
      <c r="C110" s="10">
        <v>88.03</v>
      </c>
      <c r="D110" s="10">
        <v>69.19</v>
      </c>
      <c r="E110" s="10">
        <v>78.5</v>
      </c>
      <c r="F110" s="10">
        <v>30.99</v>
      </c>
      <c r="G110" s="10">
        <v>0</v>
      </c>
      <c r="H110" s="10">
        <v>266.70999999999998</v>
      </c>
      <c r="I110" s="10">
        <v>0</v>
      </c>
      <c r="J110" s="10">
        <v>0</v>
      </c>
    </row>
    <row r="111" spans="1:10">
      <c r="A111" s="16">
        <v>109</v>
      </c>
      <c r="B111" s="10">
        <v>283.67</v>
      </c>
      <c r="C111" s="10">
        <v>91.24</v>
      </c>
      <c r="D111" s="10">
        <v>87.68</v>
      </c>
      <c r="E111" s="10">
        <v>78.3</v>
      </c>
      <c r="F111" s="10">
        <v>26.44</v>
      </c>
      <c r="G111" s="10">
        <v>0</v>
      </c>
      <c r="H111" s="10">
        <v>283.67</v>
      </c>
      <c r="I111" s="10">
        <v>0</v>
      </c>
      <c r="J111" s="10">
        <v>0</v>
      </c>
    </row>
    <row r="112" spans="1:10">
      <c r="A112" s="16">
        <v>110</v>
      </c>
      <c r="B112" s="10">
        <v>302.64999999999998</v>
      </c>
      <c r="C112" s="10">
        <v>91.71</v>
      </c>
      <c r="D112" s="10">
        <v>62.05</v>
      </c>
      <c r="E112" s="10">
        <v>104.49</v>
      </c>
      <c r="F112" s="10">
        <v>44.41</v>
      </c>
      <c r="G112" s="10">
        <v>0</v>
      </c>
      <c r="H112" s="10">
        <v>302.64999999999998</v>
      </c>
      <c r="I112" s="10">
        <v>0</v>
      </c>
      <c r="J112" s="10">
        <v>0</v>
      </c>
    </row>
    <row r="113" spans="1:10">
      <c r="A113" s="16">
        <v>111</v>
      </c>
      <c r="B113" s="10">
        <v>323.87</v>
      </c>
      <c r="C113" s="10">
        <v>91.43</v>
      </c>
      <c r="D113" s="10">
        <v>92.26</v>
      </c>
      <c r="E113" s="10">
        <v>98.16</v>
      </c>
      <c r="F113" s="10">
        <v>42.03</v>
      </c>
      <c r="G113" s="10">
        <v>0</v>
      </c>
      <c r="H113" s="10">
        <v>323.87</v>
      </c>
      <c r="I113" s="10">
        <v>0</v>
      </c>
      <c r="J113" s="10">
        <v>0</v>
      </c>
    </row>
    <row r="114" spans="1:10">
      <c r="A114" s="16">
        <v>112</v>
      </c>
      <c r="B114" s="10">
        <v>344.66</v>
      </c>
      <c r="C114" s="10">
        <v>89.96</v>
      </c>
      <c r="D114" s="10">
        <v>100.01</v>
      </c>
      <c r="E114" s="10">
        <v>108.99</v>
      </c>
      <c r="F114" s="10">
        <v>45.71</v>
      </c>
      <c r="G114" s="10">
        <v>0</v>
      </c>
      <c r="H114" s="10">
        <v>344.66</v>
      </c>
      <c r="I114" s="10">
        <v>0</v>
      </c>
      <c r="J114" s="10">
        <v>0</v>
      </c>
    </row>
    <row r="115" spans="1:10">
      <c r="A115" s="16">
        <v>113</v>
      </c>
      <c r="B115" s="10">
        <v>355.11</v>
      </c>
      <c r="C115" s="10">
        <v>93.12</v>
      </c>
      <c r="D115" s="10">
        <v>108.95</v>
      </c>
      <c r="E115" s="10">
        <v>109.09</v>
      </c>
      <c r="F115" s="10">
        <v>43.95</v>
      </c>
      <c r="G115" s="10">
        <v>0</v>
      </c>
      <c r="H115" s="10">
        <v>355.11</v>
      </c>
      <c r="I115" s="10">
        <v>0</v>
      </c>
      <c r="J115" s="10">
        <v>0</v>
      </c>
    </row>
    <row r="116" spans="1:10">
      <c r="A116" s="16">
        <v>114</v>
      </c>
      <c r="B116" s="10">
        <v>334.8</v>
      </c>
      <c r="C116" s="10">
        <v>91.45</v>
      </c>
      <c r="D116" s="10">
        <v>101.48</v>
      </c>
      <c r="E116" s="10">
        <v>100.65</v>
      </c>
      <c r="F116" s="10">
        <v>41.22</v>
      </c>
      <c r="G116" s="10">
        <v>0</v>
      </c>
      <c r="H116" s="10">
        <v>334.8</v>
      </c>
      <c r="I116" s="10">
        <v>0</v>
      </c>
      <c r="J116" s="10">
        <v>0</v>
      </c>
    </row>
    <row r="117" spans="1:10">
      <c r="A117" s="16">
        <v>115</v>
      </c>
      <c r="B117" s="10">
        <v>309.91000000000003</v>
      </c>
      <c r="C117" s="10">
        <v>92.03</v>
      </c>
      <c r="D117" s="10">
        <v>98.41</v>
      </c>
      <c r="E117" s="10">
        <v>85.33</v>
      </c>
      <c r="F117" s="10">
        <v>34.14</v>
      </c>
      <c r="G117" s="10">
        <v>0</v>
      </c>
      <c r="H117" s="10">
        <v>309.91000000000003</v>
      </c>
      <c r="I117" s="10">
        <v>0</v>
      </c>
      <c r="J117" s="10">
        <v>0</v>
      </c>
    </row>
    <row r="118" spans="1:10">
      <c r="A118" s="16">
        <v>116</v>
      </c>
      <c r="B118" s="10">
        <v>308.18</v>
      </c>
      <c r="C118" s="10">
        <v>96.04</v>
      </c>
      <c r="D118" s="10">
        <v>107.33</v>
      </c>
      <c r="E118" s="10">
        <v>78.38</v>
      </c>
      <c r="F118" s="10">
        <v>26.43</v>
      </c>
      <c r="G118" s="10">
        <v>0</v>
      </c>
      <c r="H118" s="10">
        <v>308.18</v>
      </c>
      <c r="I118" s="10">
        <v>0</v>
      </c>
      <c r="J118" s="10">
        <v>0</v>
      </c>
    </row>
    <row r="119" spans="1:10">
      <c r="A119" s="16">
        <v>117</v>
      </c>
      <c r="B119" s="10">
        <v>268.20999999999998</v>
      </c>
      <c r="C119" s="10">
        <v>95.02</v>
      </c>
      <c r="D119" s="10">
        <v>109.38</v>
      </c>
      <c r="E119" s="10">
        <v>78</v>
      </c>
      <c r="F119" s="10">
        <v>0</v>
      </c>
      <c r="G119" s="10">
        <v>14.2</v>
      </c>
      <c r="H119" s="10">
        <v>282.40999999999997</v>
      </c>
      <c r="I119" s="10">
        <v>0</v>
      </c>
      <c r="J119" s="10">
        <v>0</v>
      </c>
    </row>
    <row r="120" spans="1:10">
      <c r="A120" s="16">
        <v>118</v>
      </c>
      <c r="B120" s="10">
        <v>259.13</v>
      </c>
      <c r="C120" s="10">
        <v>92.98</v>
      </c>
      <c r="D120" s="10">
        <v>105.38</v>
      </c>
      <c r="E120" s="10">
        <v>78</v>
      </c>
      <c r="F120" s="10">
        <v>0</v>
      </c>
      <c r="G120" s="10">
        <v>17.239999999999998</v>
      </c>
      <c r="H120" s="10">
        <v>276.37</v>
      </c>
      <c r="I120" s="10">
        <v>0</v>
      </c>
      <c r="J120" s="10">
        <v>0</v>
      </c>
    </row>
    <row r="121" spans="1:10">
      <c r="A121" s="16">
        <v>119</v>
      </c>
      <c r="B121" s="10">
        <v>305.17</v>
      </c>
      <c r="C121" s="10">
        <v>91.44</v>
      </c>
      <c r="D121" s="10">
        <v>86.77</v>
      </c>
      <c r="E121" s="10">
        <v>90.84</v>
      </c>
      <c r="F121" s="10">
        <v>36.130000000000003</v>
      </c>
      <c r="G121" s="10">
        <v>0</v>
      </c>
      <c r="H121" s="10">
        <v>305.17</v>
      </c>
      <c r="I121" s="10">
        <v>0</v>
      </c>
      <c r="J121" s="10">
        <v>0</v>
      </c>
    </row>
    <row r="122" spans="1:10">
      <c r="A122" s="16">
        <v>120</v>
      </c>
      <c r="B122" s="10">
        <v>312.67</v>
      </c>
      <c r="C122" s="10">
        <v>90.57</v>
      </c>
      <c r="D122" s="10">
        <v>83.35</v>
      </c>
      <c r="E122" s="10">
        <v>101.75</v>
      </c>
      <c r="F122" s="10">
        <v>37.01</v>
      </c>
      <c r="G122" s="10">
        <v>0</v>
      </c>
      <c r="H122" s="10">
        <v>312.67</v>
      </c>
      <c r="I122" s="10">
        <v>0</v>
      </c>
      <c r="J122" s="10">
        <v>0</v>
      </c>
    </row>
    <row r="123" spans="1:10">
      <c r="A123" s="16">
        <v>121</v>
      </c>
      <c r="B123" s="10">
        <v>290.93</v>
      </c>
      <c r="C123" s="10">
        <v>88.65</v>
      </c>
      <c r="D123" s="10">
        <v>100.95</v>
      </c>
      <c r="E123" s="10">
        <v>78.239999999999995</v>
      </c>
      <c r="F123" s="10">
        <v>23.09</v>
      </c>
      <c r="G123" s="10">
        <v>0</v>
      </c>
      <c r="H123" s="10">
        <v>290.93</v>
      </c>
      <c r="I123" s="10">
        <v>0</v>
      </c>
      <c r="J123" s="10">
        <v>0</v>
      </c>
    </row>
    <row r="124" spans="1:10">
      <c r="A124" s="16">
        <v>122</v>
      </c>
      <c r="B124" s="10">
        <v>262.24</v>
      </c>
      <c r="C124" s="10">
        <v>86.76</v>
      </c>
      <c r="D124" s="10">
        <v>102.71</v>
      </c>
      <c r="E124" s="10">
        <v>78</v>
      </c>
      <c r="F124" s="10">
        <v>0</v>
      </c>
      <c r="G124" s="10">
        <v>5.23</v>
      </c>
      <c r="H124" s="10">
        <v>267.47000000000003</v>
      </c>
      <c r="I124" s="10">
        <v>0</v>
      </c>
      <c r="J124" s="10">
        <v>0</v>
      </c>
    </row>
    <row r="125" spans="1:10">
      <c r="A125" s="16">
        <v>123</v>
      </c>
      <c r="B125" s="10">
        <v>232.03</v>
      </c>
      <c r="C125" s="10">
        <v>91.65</v>
      </c>
      <c r="D125" s="10">
        <v>109.14</v>
      </c>
      <c r="E125" s="10">
        <v>76.89</v>
      </c>
      <c r="F125" s="10">
        <v>0</v>
      </c>
      <c r="G125" s="10">
        <v>45.65</v>
      </c>
      <c r="H125" s="10">
        <v>277.68</v>
      </c>
      <c r="I125" s="10">
        <v>0</v>
      </c>
      <c r="J125" s="10">
        <v>0</v>
      </c>
    </row>
    <row r="126" spans="1:10">
      <c r="A126" s="16">
        <v>124</v>
      </c>
      <c r="B126" s="10">
        <v>237.55</v>
      </c>
      <c r="C126" s="10">
        <v>92.76</v>
      </c>
      <c r="D126" s="10">
        <v>110.75</v>
      </c>
      <c r="E126" s="10">
        <v>72.52</v>
      </c>
      <c r="F126" s="10">
        <v>0</v>
      </c>
      <c r="G126" s="10">
        <v>38.479999999999997</v>
      </c>
      <c r="H126" s="10">
        <v>276.03000000000003</v>
      </c>
      <c r="I126" s="10">
        <v>0</v>
      </c>
      <c r="J126" s="10">
        <v>0</v>
      </c>
    </row>
    <row r="127" spans="1:10">
      <c r="A127" s="16">
        <v>125</v>
      </c>
      <c r="B127" s="10">
        <v>234.98</v>
      </c>
      <c r="C127" s="10">
        <v>87.77</v>
      </c>
      <c r="D127" s="10">
        <v>109.16</v>
      </c>
      <c r="E127" s="10">
        <v>72.849999999999994</v>
      </c>
      <c r="F127" s="10">
        <v>0</v>
      </c>
      <c r="G127" s="10">
        <v>34.799999999999997</v>
      </c>
      <c r="H127" s="10">
        <v>269.77999999999997</v>
      </c>
      <c r="I127" s="10">
        <v>0</v>
      </c>
      <c r="J127" s="10">
        <v>0</v>
      </c>
    </row>
    <row r="128" spans="1:10">
      <c r="A128" s="16">
        <v>126</v>
      </c>
      <c r="B128" s="10">
        <v>266.27</v>
      </c>
      <c r="C128" s="10">
        <v>93.66</v>
      </c>
      <c r="D128" s="10">
        <v>110.82</v>
      </c>
      <c r="E128" s="10">
        <v>73</v>
      </c>
      <c r="F128" s="10">
        <v>0</v>
      </c>
      <c r="G128" s="10">
        <v>11.2</v>
      </c>
      <c r="H128" s="10">
        <v>277.46999999999997</v>
      </c>
      <c r="I128" s="10">
        <v>0</v>
      </c>
      <c r="J128" s="10">
        <v>0</v>
      </c>
    </row>
    <row r="129" spans="1:10">
      <c r="A129" s="16">
        <v>127</v>
      </c>
      <c r="B129" s="10">
        <v>315.24</v>
      </c>
      <c r="C129" s="10">
        <v>95.48</v>
      </c>
      <c r="D129" s="10">
        <v>110.05</v>
      </c>
      <c r="E129" s="10">
        <v>76.48</v>
      </c>
      <c r="F129" s="10">
        <v>33.229999999999997</v>
      </c>
      <c r="G129" s="10">
        <v>0</v>
      </c>
      <c r="H129" s="10">
        <v>315.24</v>
      </c>
      <c r="I129" s="10">
        <v>0</v>
      </c>
      <c r="J129" s="10">
        <v>0</v>
      </c>
    </row>
    <row r="130" spans="1:10">
      <c r="A130" s="16">
        <v>128</v>
      </c>
      <c r="B130" s="10">
        <v>331.42</v>
      </c>
      <c r="C130" s="10">
        <v>91.5</v>
      </c>
      <c r="D130" s="10">
        <v>105.95</v>
      </c>
      <c r="E130" s="10">
        <v>95.52</v>
      </c>
      <c r="F130" s="10">
        <v>38.450000000000003</v>
      </c>
      <c r="G130" s="10">
        <v>0</v>
      </c>
      <c r="H130" s="10">
        <v>331.42</v>
      </c>
      <c r="I130" s="10">
        <v>0</v>
      </c>
      <c r="J130" s="10">
        <v>0</v>
      </c>
    </row>
    <row r="131" spans="1:10">
      <c r="A131" s="16">
        <v>129</v>
      </c>
      <c r="B131" s="10">
        <v>333.93</v>
      </c>
      <c r="C131" s="10">
        <v>90.73</v>
      </c>
      <c r="D131" s="10">
        <v>108.17</v>
      </c>
      <c r="E131" s="10">
        <v>98</v>
      </c>
      <c r="F131" s="10">
        <v>37.03</v>
      </c>
      <c r="G131" s="10">
        <v>0</v>
      </c>
      <c r="H131" s="10">
        <v>333.93</v>
      </c>
      <c r="I131" s="10">
        <v>0</v>
      </c>
      <c r="J131" s="10">
        <v>0</v>
      </c>
    </row>
    <row r="132" spans="1:10">
      <c r="A132" s="16">
        <v>130</v>
      </c>
      <c r="B132" s="10">
        <v>281</v>
      </c>
      <c r="C132" s="10">
        <v>91.39</v>
      </c>
      <c r="D132" s="10">
        <v>105.43</v>
      </c>
      <c r="E132" s="10">
        <v>73</v>
      </c>
      <c r="F132" s="10">
        <v>11.18</v>
      </c>
      <c r="G132" s="10">
        <v>0</v>
      </c>
      <c r="H132" s="10">
        <v>281</v>
      </c>
      <c r="I132" s="10">
        <v>0</v>
      </c>
      <c r="J132" s="10">
        <v>0</v>
      </c>
    </row>
    <row r="133" spans="1:10">
      <c r="A133" s="16">
        <v>131</v>
      </c>
      <c r="B133" s="10">
        <v>243.64</v>
      </c>
      <c r="C133" s="10">
        <v>86.05</v>
      </c>
      <c r="D133" s="10">
        <v>104.57</v>
      </c>
      <c r="E133" s="10">
        <v>73</v>
      </c>
      <c r="F133" s="10">
        <v>0</v>
      </c>
      <c r="G133" s="10">
        <v>19.989999999999998</v>
      </c>
      <c r="H133" s="10">
        <v>263.63</v>
      </c>
      <c r="I133" s="10">
        <v>0</v>
      </c>
      <c r="J133" s="10">
        <v>0</v>
      </c>
    </row>
    <row r="134" spans="1:10">
      <c r="A134" s="16">
        <v>132</v>
      </c>
      <c r="B134" s="10">
        <v>247.5</v>
      </c>
      <c r="C134" s="10">
        <v>89.21</v>
      </c>
      <c r="D134" s="10">
        <v>92.39</v>
      </c>
      <c r="E134" s="10">
        <v>73</v>
      </c>
      <c r="F134" s="10">
        <v>0</v>
      </c>
      <c r="G134" s="10">
        <v>7.1</v>
      </c>
      <c r="H134" s="10">
        <v>254.6</v>
      </c>
      <c r="I134" s="10">
        <v>0</v>
      </c>
      <c r="J134" s="10">
        <v>0</v>
      </c>
    </row>
    <row r="135" spans="1:10">
      <c r="A135" s="16">
        <v>133</v>
      </c>
      <c r="B135" s="10">
        <v>301.37</v>
      </c>
      <c r="C135" s="10">
        <v>87.2</v>
      </c>
      <c r="D135" s="10">
        <v>92.52</v>
      </c>
      <c r="E135" s="10">
        <v>87</v>
      </c>
      <c r="F135" s="10">
        <v>34.65</v>
      </c>
      <c r="G135" s="10">
        <v>0</v>
      </c>
      <c r="H135" s="10">
        <v>301.37</v>
      </c>
      <c r="I135" s="10">
        <v>0</v>
      </c>
      <c r="J135" s="10">
        <v>0</v>
      </c>
    </row>
    <row r="136" spans="1:10">
      <c r="A136" s="16">
        <v>134</v>
      </c>
      <c r="B136" s="10">
        <v>316.62</v>
      </c>
      <c r="C136" s="10">
        <v>85.33</v>
      </c>
      <c r="D136" s="10">
        <v>101.91</v>
      </c>
      <c r="E136" s="10">
        <v>95.49</v>
      </c>
      <c r="F136" s="10">
        <v>33.89</v>
      </c>
      <c r="G136" s="10">
        <v>0</v>
      </c>
      <c r="H136" s="10">
        <v>316.62</v>
      </c>
      <c r="I136" s="10">
        <v>0</v>
      </c>
      <c r="J136" s="10">
        <v>0</v>
      </c>
    </row>
    <row r="137" spans="1:10">
      <c r="A137" s="16">
        <v>135</v>
      </c>
      <c r="B137" s="10">
        <v>317.89</v>
      </c>
      <c r="C137" s="10">
        <v>85.96</v>
      </c>
      <c r="D137" s="10">
        <v>97.24</v>
      </c>
      <c r="E137" s="10">
        <v>101.62</v>
      </c>
      <c r="F137" s="10">
        <v>33.07</v>
      </c>
      <c r="G137" s="10">
        <v>0</v>
      </c>
      <c r="H137" s="10">
        <v>317.89</v>
      </c>
      <c r="I137" s="10">
        <v>0</v>
      </c>
      <c r="J137" s="10">
        <v>0</v>
      </c>
    </row>
    <row r="138" spans="1:10">
      <c r="A138" s="16">
        <v>136</v>
      </c>
      <c r="B138" s="10">
        <v>326.97000000000003</v>
      </c>
      <c r="C138" s="10">
        <v>87.04</v>
      </c>
      <c r="D138" s="10">
        <v>98.81</v>
      </c>
      <c r="E138" s="10">
        <v>108.56</v>
      </c>
      <c r="F138" s="10">
        <v>32.56</v>
      </c>
      <c r="G138" s="10">
        <v>0</v>
      </c>
      <c r="H138" s="10">
        <v>326.97000000000003</v>
      </c>
      <c r="I138" s="10">
        <v>0</v>
      </c>
      <c r="J138" s="10">
        <v>0</v>
      </c>
    </row>
    <row r="139" spans="1:10">
      <c r="A139" s="16">
        <v>137</v>
      </c>
      <c r="B139" s="10">
        <v>280.79000000000002</v>
      </c>
      <c r="C139" s="10">
        <v>86.08</v>
      </c>
      <c r="D139" s="10">
        <v>100.09</v>
      </c>
      <c r="E139" s="10">
        <v>73.209999999999994</v>
      </c>
      <c r="F139" s="10">
        <v>21.4</v>
      </c>
      <c r="G139" s="10">
        <v>0</v>
      </c>
      <c r="H139" s="10">
        <v>280.79000000000002</v>
      </c>
      <c r="I139" s="10">
        <v>0</v>
      </c>
      <c r="J139" s="10">
        <v>0</v>
      </c>
    </row>
    <row r="140" spans="1:10">
      <c r="A140" s="16">
        <v>138</v>
      </c>
      <c r="B140" s="10">
        <v>229.94</v>
      </c>
      <c r="C140" s="10">
        <v>83.52</v>
      </c>
      <c r="D140" s="10">
        <v>102</v>
      </c>
      <c r="E140" s="10">
        <v>73</v>
      </c>
      <c r="F140" s="10">
        <v>0</v>
      </c>
      <c r="G140" s="10">
        <v>28.58</v>
      </c>
      <c r="H140" s="10">
        <v>258.52</v>
      </c>
      <c r="I140" s="10">
        <v>0</v>
      </c>
      <c r="J140" s="10">
        <v>0</v>
      </c>
    </row>
    <row r="141" spans="1:10">
      <c r="A141" s="16">
        <v>139</v>
      </c>
      <c r="B141" s="10">
        <v>238.88</v>
      </c>
      <c r="C141" s="10">
        <v>86.34</v>
      </c>
      <c r="D141" s="10">
        <v>101.23</v>
      </c>
      <c r="E141" s="10">
        <v>73</v>
      </c>
      <c r="F141" s="10">
        <v>0</v>
      </c>
      <c r="G141" s="10">
        <v>21.68</v>
      </c>
      <c r="H141" s="10">
        <v>260.56</v>
      </c>
      <c r="I141" s="10">
        <v>0</v>
      </c>
      <c r="J141" s="10">
        <v>0</v>
      </c>
    </row>
    <row r="142" spans="1:10">
      <c r="A142" s="16">
        <v>140</v>
      </c>
      <c r="B142" s="10">
        <v>276.37</v>
      </c>
      <c r="C142" s="10">
        <v>87.8</v>
      </c>
      <c r="D142" s="10">
        <v>111.35</v>
      </c>
      <c r="E142" s="10">
        <v>73</v>
      </c>
      <c r="F142" s="10">
        <v>4.22</v>
      </c>
      <c r="G142" s="10">
        <v>0</v>
      </c>
      <c r="H142" s="10">
        <v>276.37</v>
      </c>
      <c r="I142" s="10">
        <v>0</v>
      </c>
      <c r="J142" s="10">
        <v>0</v>
      </c>
    </row>
    <row r="143" spans="1:10">
      <c r="A143" s="16">
        <v>141</v>
      </c>
      <c r="B143" s="10">
        <v>289.99</v>
      </c>
      <c r="C143" s="10">
        <v>88.76</v>
      </c>
      <c r="D143" s="10">
        <v>102.01</v>
      </c>
      <c r="E143" s="10">
        <v>73.989999999999995</v>
      </c>
      <c r="F143" s="10">
        <v>25.22</v>
      </c>
      <c r="G143" s="10">
        <v>0</v>
      </c>
      <c r="H143" s="10">
        <v>289.99</v>
      </c>
      <c r="I143" s="10">
        <v>0</v>
      </c>
      <c r="J143" s="10">
        <v>0</v>
      </c>
    </row>
    <row r="144" spans="1:10">
      <c r="A144" s="16">
        <v>142</v>
      </c>
      <c r="B144" s="10">
        <v>292.58</v>
      </c>
      <c r="C144" s="10">
        <v>89.67</v>
      </c>
      <c r="D144" s="10">
        <v>107.03</v>
      </c>
      <c r="E144" s="10">
        <v>73.27</v>
      </c>
      <c r="F144" s="10">
        <v>22.6</v>
      </c>
      <c r="G144" s="10">
        <v>0</v>
      </c>
      <c r="H144" s="10">
        <v>292.58</v>
      </c>
      <c r="I144" s="10">
        <v>0</v>
      </c>
      <c r="J144" s="10">
        <v>0</v>
      </c>
    </row>
    <row r="145" spans="1:10">
      <c r="A145" s="16">
        <v>143</v>
      </c>
      <c r="B145" s="10">
        <v>279.5</v>
      </c>
      <c r="C145" s="10">
        <v>91.32</v>
      </c>
      <c r="D145" s="10">
        <v>115.09</v>
      </c>
      <c r="E145" s="10">
        <v>73</v>
      </c>
      <c r="F145" s="10">
        <v>0.1</v>
      </c>
      <c r="G145" s="10">
        <v>0</v>
      </c>
      <c r="H145" s="10">
        <v>279.5</v>
      </c>
      <c r="I145" s="10">
        <v>0</v>
      </c>
      <c r="J145" s="10">
        <v>0</v>
      </c>
    </row>
    <row r="146" spans="1:10">
      <c r="A146" s="16">
        <v>144</v>
      </c>
      <c r="B146" s="10">
        <v>272.27</v>
      </c>
      <c r="C146" s="10">
        <v>87.93</v>
      </c>
      <c r="D146" s="10">
        <v>112.28</v>
      </c>
      <c r="E146" s="10">
        <v>73</v>
      </c>
      <c r="F146" s="10">
        <v>0</v>
      </c>
      <c r="G146" s="10">
        <v>0.94</v>
      </c>
      <c r="H146" s="10">
        <v>273.20999999999998</v>
      </c>
      <c r="I146" s="10">
        <v>0</v>
      </c>
      <c r="J146" s="10">
        <v>0</v>
      </c>
    </row>
    <row r="147" spans="1:10">
      <c r="A147" s="16">
        <v>145</v>
      </c>
      <c r="B147" s="10">
        <v>243.64</v>
      </c>
      <c r="C147" s="10">
        <v>84.56</v>
      </c>
      <c r="D147" s="10">
        <v>111.52</v>
      </c>
      <c r="E147" s="10">
        <v>73</v>
      </c>
      <c r="F147" s="10">
        <v>0</v>
      </c>
      <c r="G147" s="10">
        <v>25.44</v>
      </c>
      <c r="H147" s="10">
        <v>269.08</v>
      </c>
      <c r="I147" s="10">
        <v>0</v>
      </c>
      <c r="J147" s="10">
        <v>0</v>
      </c>
    </row>
    <row r="148" spans="1:10">
      <c r="A148" s="16">
        <v>146</v>
      </c>
      <c r="B148" s="10">
        <v>262.97000000000003</v>
      </c>
      <c r="C148" s="10">
        <v>86.9</v>
      </c>
      <c r="D148" s="10">
        <v>111.82</v>
      </c>
      <c r="E148" s="10">
        <v>73</v>
      </c>
      <c r="F148" s="10">
        <v>0</v>
      </c>
      <c r="G148" s="10">
        <v>8.75</v>
      </c>
      <c r="H148" s="10">
        <v>271.72000000000003</v>
      </c>
      <c r="I148" s="10">
        <v>0</v>
      </c>
      <c r="J148" s="10">
        <v>0</v>
      </c>
    </row>
    <row r="149" spans="1:10">
      <c r="A149" s="16">
        <v>147</v>
      </c>
      <c r="B149" s="10">
        <v>288.39</v>
      </c>
      <c r="C149" s="10">
        <v>86.48</v>
      </c>
      <c r="D149" s="10">
        <v>110.3</v>
      </c>
      <c r="E149" s="10">
        <v>73.08</v>
      </c>
      <c r="F149" s="10">
        <v>18.53</v>
      </c>
      <c r="G149" s="10">
        <v>0</v>
      </c>
      <c r="H149" s="10">
        <v>288.39</v>
      </c>
      <c r="I149" s="10">
        <v>0</v>
      </c>
      <c r="J149" s="10">
        <v>0</v>
      </c>
    </row>
    <row r="150" spans="1:10">
      <c r="A150" s="16">
        <v>148</v>
      </c>
      <c r="B150" s="10">
        <v>313.93</v>
      </c>
      <c r="C150" s="10">
        <v>86.74</v>
      </c>
      <c r="D150" s="10">
        <v>109.99</v>
      </c>
      <c r="E150" s="10">
        <v>88.3</v>
      </c>
      <c r="F150" s="10">
        <v>28.9</v>
      </c>
      <c r="G150" s="10">
        <v>0</v>
      </c>
      <c r="H150" s="10">
        <v>313.93</v>
      </c>
      <c r="I150" s="10">
        <v>0</v>
      </c>
      <c r="J150" s="10">
        <v>0</v>
      </c>
    </row>
    <row r="151" spans="1:10">
      <c r="A151" s="16">
        <v>149</v>
      </c>
      <c r="B151" s="10">
        <v>329.66</v>
      </c>
      <c r="C151" s="10">
        <v>88.58</v>
      </c>
      <c r="D151" s="10">
        <v>101.09</v>
      </c>
      <c r="E151" s="10">
        <v>109.88</v>
      </c>
      <c r="F151" s="10">
        <v>30.11</v>
      </c>
      <c r="G151" s="10">
        <v>0</v>
      </c>
      <c r="H151" s="10">
        <v>329.66</v>
      </c>
      <c r="I151" s="10">
        <v>0</v>
      </c>
      <c r="J151" s="10">
        <v>0</v>
      </c>
    </row>
    <row r="152" spans="1:10">
      <c r="A152" s="16">
        <v>150</v>
      </c>
      <c r="B152" s="10">
        <v>329.03</v>
      </c>
      <c r="C152" s="10">
        <v>90.57</v>
      </c>
      <c r="D152" s="10">
        <v>102.77</v>
      </c>
      <c r="E152" s="10">
        <v>107.07</v>
      </c>
      <c r="F152" s="10">
        <v>28.63</v>
      </c>
      <c r="G152" s="10">
        <v>0</v>
      </c>
      <c r="H152" s="10">
        <v>329.03</v>
      </c>
      <c r="I152" s="10">
        <v>0</v>
      </c>
      <c r="J152" s="10">
        <v>0</v>
      </c>
    </row>
    <row r="153" spans="1:10">
      <c r="A153" s="16">
        <v>151</v>
      </c>
      <c r="B153" s="10">
        <v>316.47000000000003</v>
      </c>
      <c r="C153" s="10">
        <v>91.09</v>
      </c>
      <c r="D153" s="10">
        <v>110.4</v>
      </c>
      <c r="E153" s="10">
        <v>89.38</v>
      </c>
      <c r="F153" s="10">
        <v>25.6</v>
      </c>
      <c r="G153" s="10">
        <v>0</v>
      </c>
      <c r="H153" s="10">
        <v>316.47000000000003</v>
      </c>
      <c r="I153" s="10">
        <v>0</v>
      </c>
      <c r="J153" s="10">
        <v>0</v>
      </c>
    </row>
    <row r="154" spans="1:10">
      <c r="A154" s="16">
        <v>152</v>
      </c>
      <c r="B154" s="10">
        <v>267.56</v>
      </c>
      <c r="C154" s="10">
        <v>93.24</v>
      </c>
      <c r="D154" s="10">
        <v>109.65</v>
      </c>
      <c r="E154" s="10">
        <v>75</v>
      </c>
      <c r="F154" s="10">
        <v>0</v>
      </c>
      <c r="G154" s="10">
        <v>10.34</v>
      </c>
      <c r="H154" s="10">
        <v>277.89999999999998</v>
      </c>
      <c r="I154" s="10">
        <v>0</v>
      </c>
      <c r="J154" s="10">
        <v>0</v>
      </c>
    </row>
    <row r="155" spans="1:10">
      <c r="A155" s="16">
        <v>153</v>
      </c>
      <c r="B155" s="10">
        <v>310.32</v>
      </c>
      <c r="C155" s="10">
        <v>93.14</v>
      </c>
      <c r="D155" s="10">
        <v>108.76</v>
      </c>
      <c r="E155" s="10">
        <v>84.65</v>
      </c>
      <c r="F155" s="10">
        <v>23.76</v>
      </c>
      <c r="G155" s="10">
        <v>0</v>
      </c>
      <c r="H155" s="10">
        <v>310.32</v>
      </c>
      <c r="I155" s="10">
        <v>0</v>
      </c>
      <c r="J155" s="10">
        <v>0</v>
      </c>
    </row>
    <row r="156" spans="1:10">
      <c r="A156" s="16">
        <v>154</v>
      </c>
      <c r="B156" s="10">
        <v>333.78</v>
      </c>
      <c r="C156" s="10">
        <v>90.48</v>
      </c>
      <c r="D156" s="10">
        <v>109.03</v>
      </c>
      <c r="E156" s="10">
        <v>108.45</v>
      </c>
      <c r="F156" s="10">
        <v>25.82</v>
      </c>
      <c r="G156" s="10">
        <v>0</v>
      </c>
      <c r="H156" s="10">
        <v>333.78</v>
      </c>
      <c r="I156" s="10">
        <v>0</v>
      </c>
      <c r="J156" s="10">
        <v>0</v>
      </c>
    </row>
    <row r="157" spans="1:10">
      <c r="A157" s="16">
        <v>155</v>
      </c>
      <c r="B157" s="10">
        <v>351.47</v>
      </c>
      <c r="C157" s="10">
        <v>89.11</v>
      </c>
      <c r="D157" s="10">
        <v>107.43</v>
      </c>
      <c r="E157" s="10">
        <v>128.1</v>
      </c>
      <c r="F157" s="10">
        <v>26.83</v>
      </c>
      <c r="G157" s="10">
        <v>0</v>
      </c>
      <c r="H157" s="10">
        <v>351.47</v>
      </c>
      <c r="I157" s="10">
        <v>0</v>
      </c>
      <c r="J157" s="10">
        <v>0</v>
      </c>
    </row>
    <row r="158" spans="1:10">
      <c r="A158" s="16">
        <v>156</v>
      </c>
      <c r="B158" s="10">
        <v>352.5</v>
      </c>
      <c r="C158" s="10">
        <v>90.04</v>
      </c>
      <c r="D158" s="10">
        <v>107.64</v>
      </c>
      <c r="E158" s="10">
        <v>129.22</v>
      </c>
      <c r="F158" s="10">
        <v>25.61</v>
      </c>
      <c r="G158" s="10">
        <v>0</v>
      </c>
      <c r="H158" s="10">
        <v>352.5</v>
      </c>
      <c r="I158" s="10">
        <v>0</v>
      </c>
      <c r="J158" s="10">
        <v>0</v>
      </c>
    </row>
    <row r="159" spans="1:10">
      <c r="A159" s="16">
        <v>157</v>
      </c>
      <c r="B159" s="10">
        <v>320.76</v>
      </c>
      <c r="C159" s="10">
        <v>92.85</v>
      </c>
      <c r="D159" s="10">
        <v>109.62</v>
      </c>
      <c r="E159" s="10">
        <v>96.61</v>
      </c>
      <c r="F159" s="10">
        <v>21.68</v>
      </c>
      <c r="G159" s="10">
        <v>0</v>
      </c>
      <c r="H159" s="10">
        <v>320.76</v>
      </c>
      <c r="I159" s="10">
        <v>0</v>
      </c>
      <c r="J159" s="10">
        <v>0</v>
      </c>
    </row>
    <row r="160" spans="1:10">
      <c r="A160" s="16">
        <v>158</v>
      </c>
      <c r="B160" s="10">
        <v>246.93</v>
      </c>
      <c r="C160" s="10">
        <v>91.93</v>
      </c>
      <c r="D160" s="10">
        <v>108</v>
      </c>
      <c r="E160" s="10">
        <v>75</v>
      </c>
      <c r="F160" s="10">
        <v>0</v>
      </c>
      <c r="G160" s="10">
        <v>28</v>
      </c>
      <c r="H160" s="10">
        <v>274.93</v>
      </c>
      <c r="I160" s="10">
        <v>0</v>
      </c>
      <c r="J160" s="10">
        <v>0</v>
      </c>
    </row>
    <row r="161" spans="1:10">
      <c r="A161" s="16">
        <v>159</v>
      </c>
      <c r="B161" s="10">
        <v>234.03</v>
      </c>
      <c r="C161" s="10">
        <v>89.45</v>
      </c>
      <c r="D161" s="10">
        <v>102.92</v>
      </c>
      <c r="E161" s="10">
        <v>74.98</v>
      </c>
      <c r="F161" s="10">
        <v>0</v>
      </c>
      <c r="G161" s="10">
        <v>33.33</v>
      </c>
      <c r="H161" s="10">
        <v>267.36</v>
      </c>
      <c r="I161" s="10">
        <v>0</v>
      </c>
      <c r="J161" s="10">
        <v>0</v>
      </c>
    </row>
    <row r="162" spans="1:10">
      <c r="A162" s="16">
        <v>160</v>
      </c>
      <c r="B162" s="10">
        <v>275.32</v>
      </c>
      <c r="C162" s="10">
        <v>84.22</v>
      </c>
      <c r="D162" s="10">
        <v>99.26</v>
      </c>
      <c r="E162" s="10">
        <v>75.08</v>
      </c>
      <c r="F162" s="10">
        <v>16.75</v>
      </c>
      <c r="G162" s="10">
        <v>0</v>
      </c>
      <c r="H162" s="10">
        <v>275.32</v>
      </c>
      <c r="I162" s="10">
        <v>0</v>
      </c>
      <c r="J162" s="10">
        <v>0</v>
      </c>
    </row>
    <row r="163" spans="1:10">
      <c r="A163" s="16">
        <v>161</v>
      </c>
      <c r="B163" s="10">
        <v>247.73</v>
      </c>
      <c r="C163" s="10">
        <v>80.38</v>
      </c>
      <c r="D163" s="10">
        <v>101.41</v>
      </c>
      <c r="E163" s="10">
        <v>75</v>
      </c>
      <c r="F163" s="10">
        <v>0</v>
      </c>
      <c r="G163" s="10">
        <v>9.0500000000000007</v>
      </c>
      <c r="H163" s="10">
        <v>256.77999999999997</v>
      </c>
      <c r="I163" s="10">
        <v>0</v>
      </c>
      <c r="J163" s="10">
        <v>0</v>
      </c>
    </row>
    <row r="164" spans="1:10">
      <c r="A164" s="16">
        <v>162</v>
      </c>
      <c r="B164" s="10">
        <v>251.22</v>
      </c>
      <c r="C164" s="10">
        <v>75</v>
      </c>
      <c r="D164" s="10">
        <v>99.64</v>
      </c>
      <c r="E164" s="10">
        <v>75</v>
      </c>
      <c r="F164" s="10">
        <v>1.58</v>
      </c>
      <c r="G164" s="10">
        <v>0</v>
      </c>
      <c r="H164" s="10">
        <v>251.22</v>
      </c>
      <c r="I164" s="10">
        <v>0</v>
      </c>
      <c r="J164" s="10">
        <v>0</v>
      </c>
    </row>
    <row r="165" spans="1:10">
      <c r="A165" s="16">
        <v>163</v>
      </c>
      <c r="B165" s="10">
        <v>277.51</v>
      </c>
      <c r="C165" s="10">
        <v>84.12</v>
      </c>
      <c r="D165" s="10">
        <v>101.95</v>
      </c>
      <c r="E165" s="10">
        <v>75.069999999999993</v>
      </c>
      <c r="F165" s="10">
        <v>16.37</v>
      </c>
      <c r="G165" s="10">
        <v>0</v>
      </c>
      <c r="H165" s="10">
        <v>277.51</v>
      </c>
      <c r="I165" s="10">
        <v>0</v>
      </c>
      <c r="J165" s="10">
        <v>0</v>
      </c>
    </row>
    <row r="166" spans="1:10">
      <c r="A166" s="16">
        <v>164</v>
      </c>
      <c r="B166" s="10">
        <v>300.67</v>
      </c>
      <c r="C166" s="10">
        <v>86.05</v>
      </c>
      <c r="D166" s="10">
        <v>98.22</v>
      </c>
      <c r="E166" s="10">
        <v>94.31</v>
      </c>
      <c r="F166" s="10">
        <v>22.1</v>
      </c>
      <c r="G166" s="10">
        <v>0</v>
      </c>
      <c r="H166" s="10">
        <v>300.67</v>
      </c>
      <c r="I166" s="10">
        <v>0</v>
      </c>
      <c r="J166" s="10">
        <v>0</v>
      </c>
    </row>
    <row r="167" spans="1:10">
      <c r="A167" s="16">
        <v>165</v>
      </c>
      <c r="B167" s="10">
        <v>232.13</v>
      </c>
      <c r="C167" s="10">
        <v>84.92</v>
      </c>
      <c r="D167" s="10">
        <v>97.64</v>
      </c>
      <c r="E167" s="10">
        <v>75</v>
      </c>
      <c r="F167" s="10">
        <v>0</v>
      </c>
      <c r="G167" s="10">
        <v>25.43</v>
      </c>
      <c r="H167" s="10">
        <v>257.56</v>
      </c>
      <c r="I167" s="10">
        <v>0</v>
      </c>
      <c r="J167" s="10">
        <v>0</v>
      </c>
    </row>
    <row r="168" spans="1:10">
      <c r="A168" s="16">
        <v>166</v>
      </c>
      <c r="B168" s="10">
        <v>256.38</v>
      </c>
      <c r="C168" s="10">
        <v>87.23</v>
      </c>
      <c r="D168" s="10">
        <v>105.48</v>
      </c>
      <c r="E168" s="10">
        <v>75</v>
      </c>
      <c r="F168" s="10">
        <v>0</v>
      </c>
      <c r="G168" s="10">
        <v>11.33</v>
      </c>
      <c r="H168" s="10">
        <v>267.70999999999998</v>
      </c>
      <c r="I168" s="10">
        <v>0</v>
      </c>
      <c r="J168" s="10">
        <v>0</v>
      </c>
    </row>
    <row r="169" spans="1:10">
      <c r="A169" s="16">
        <v>167</v>
      </c>
      <c r="B169" s="10">
        <v>261.95999999999998</v>
      </c>
      <c r="C169" s="10">
        <v>88.07</v>
      </c>
      <c r="D169" s="10">
        <v>99.56</v>
      </c>
      <c r="E169" s="10">
        <v>75</v>
      </c>
      <c r="F169" s="10">
        <v>0</v>
      </c>
      <c r="G169" s="10">
        <v>0.67</v>
      </c>
      <c r="H169" s="10">
        <v>262.63</v>
      </c>
      <c r="I169" s="10">
        <v>0</v>
      </c>
      <c r="J169" s="10">
        <v>0</v>
      </c>
    </row>
    <row r="170" spans="1:10">
      <c r="A170" s="16">
        <v>168</v>
      </c>
      <c r="B170" s="10">
        <v>249.6</v>
      </c>
      <c r="C170" s="10">
        <v>89.27</v>
      </c>
      <c r="D170" s="10">
        <v>82.97</v>
      </c>
      <c r="E170" s="10">
        <v>75</v>
      </c>
      <c r="F170" s="10">
        <v>2.36</v>
      </c>
      <c r="G170" s="10">
        <v>0</v>
      </c>
      <c r="H170" s="10">
        <v>249.6</v>
      </c>
      <c r="I170" s="10">
        <v>0</v>
      </c>
      <c r="J170" s="10">
        <v>0</v>
      </c>
    </row>
    <row r="171" spans="1:10">
      <c r="A171" s="16">
        <v>169</v>
      </c>
      <c r="B171" s="10">
        <v>286.92</v>
      </c>
      <c r="C171" s="10">
        <v>81.400000000000006</v>
      </c>
      <c r="D171" s="10">
        <v>69.08</v>
      </c>
      <c r="E171" s="10">
        <v>111.86</v>
      </c>
      <c r="F171" s="10">
        <v>24.58</v>
      </c>
      <c r="G171" s="10">
        <v>0</v>
      </c>
      <c r="H171" s="10">
        <v>286.92</v>
      </c>
      <c r="I171" s="10">
        <v>0</v>
      </c>
      <c r="J171" s="10">
        <v>0</v>
      </c>
    </row>
    <row r="172" spans="1:10">
      <c r="A172" s="16">
        <v>170</v>
      </c>
      <c r="B172" s="10">
        <v>314.43</v>
      </c>
      <c r="C172" s="10">
        <v>86.65</v>
      </c>
      <c r="D172" s="10">
        <v>90.38</v>
      </c>
      <c r="E172" s="10">
        <v>104.43</v>
      </c>
      <c r="F172" s="10">
        <v>32.97</v>
      </c>
      <c r="G172" s="10">
        <v>0</v>
      </c>
      <c r="H172" s="10">
        <v>314.43</v>
      </c>
      <c r="I172" s="10">
        <v>0</v>
      </c>
      <c r="J172" s="10">
        <v>0</v>
      </c>
    </row>
    <row r="173" spans="1:10">
      <c r="A173" s="16">
        <v>171</v>
      </c>
      <c r="B173" s="10">
        <v>283.43</v>
      </c>
      <c r="C173" s="10">
        <v>88.87</v>
      </c>
      <c r="D173" s="10">
        <v>92.63</v>
      </c>
      <c r="E173" s="10">
        <v>75</v>
      </c>
      <c r="F173" s="10">
        <v>26.93</v>
      </c>
      <c r="G173" s="10">
        <v>0</v>
      </c>
      <c r="H173" s="10">
        <v>283.43</v>
      </c>
      <c r="I173" s="10">
        <v>0</v>
      </c>
      <c r="J173" s="10">
        <v>0</v>
      </c>
    </row>
    <row r="174" spans="1:10">
      <c r="A174" s="16">
        <v>172</v>
      </c>
      <c r="B174" s="10">
        <v>247.58</v>
      </c>
      <c r="C174" s="10">
        <v>89.64</v>
      </c>
      <c r="D174" s="10">
        <v>88.56</v>
      </c>
      <c r="E174" s="10">
        <v>75</v>
      </c>
      <c r="F174" s="10">
        <v>0</v>
      </c>
      <c r="G174" s="10">
        <v>5.63</v>
      </c>
      <c r="H174" s="10">
        <v>253.21</v>
      </c>
      <c r="I174" s="10">
        <v>0</v>
      </c>
      <c r="J174" s="10">
        <v>0</v>
      </c>
    </row>
    <row r="175" spans="1:10">
      <c r="A175" s="16">
        <v>173</v>
      </c>
      <c r="B175" s="10">
        <v>245.05</v>
      </c>
      <c r="C175" s="10">
        <v>88.49</v>
      </c>
      <c r="D175" s="10">
        <v>71.099999999999994</v>
      </c>
      <c r="E175" s="10">
        <v>75</v>
      </c>
      <c r="F175" s="10">
        <v>10.46</v>
      </c>
      <c r="G175" s="10">
        <v>0</v>
      </c>
      <c r="H175" s="10">
        <v>245.05</v>
      </c>
      <c r="I175" s="10">
        <v>0</v>
      </c>
      <c r="J175" s="10">
        <v>0</v>
      </c>
    </row>
    <row r="176" spans="1:10">
      <c r="A176" s="16">
        <v>174</v>
      </c>
      <c r="B176" s="10">
        <v>250.3</v>
      </c>
      <c r="C176" s="10">
        <v>92.84</v>
      </c>
      <c r="D176" s="10">
        <v>68.45</v>
      </c>
      <c r="E176" s="10">
        <v>75</v>
      </c>
      <c r="F176" s="10">
        <v>14.02</v>
      </c>
      <c r="G176" s="10">
        <v>0</v>
      </c>
      <c r="H176" s="10">
        <v>250.3</v>
      </c>
      <c r="I176" s="10">
        <v>0</v>
      </c>
      <c r="J176" s="10">
        <v>0</v>
      </c>
    </row>
    <row r="177" spans="1:10">
      <c r="A177" s="16">
        <v>175</v>
      </c>
      <c r="B177" s="10">
        <v>217.37</v>
      </c>
      <c r="C177" s="10">
        <v>95.86</v>
      </c>
      <c r="D177" s="10">
        <v>77.66</v>
      </c>
      <c r="E177" s="10">
        <v>75</v>
      </c>
      <c r="F177" s="10">
        <v>0</v>
      </c>
      <c r="G177" s="10">
        <v>31.16</v>
      </c>
      <c r="H177" s="10">
        <v>248.53</v>
      </c>
      <c r="I177" s="10">
        <v>0</v>
      </c>
      <c r="J177" s="10">
        <v>0</v>
      </c>
    </row>
    <row r="178" spans="1:10">
      <c r="A178" s="16">
        <v>176</v>
      </c>
      <c r="B178" s="10">
        <v>242.42</v>
      </c>
      <c r="C178" s="10">
        <v>97.34</v>
      </c>
      <c r="D178" s="10">
        <v>79.27</v>
      </c>
      <c r="E178" s="10">
        <v>75</v>
      </c>
      <c r="F178" s="10">
        <v>0</v>
      </c>
      <c r="G178" s="10">
        <v>9.19</v>
      </c>
      <c r="H178" s="10">
        <v>251.60999999999999</v>
      </c>
      <c r="I178" s="10">
        <v>0</v>
      </c>
      <c r="J178" s="10">
        <v>0</v>
      </c>
    </row>
    <row r="179" spans="1:10">
      <c r="A179" s="16">
        <v>177</v>
      </c>
      <c r="B179" s="10">
        <v>245.19</v>
      </c>
      <c r="C179" s="10">
        <v>88.51</v>
      </c>
      <c r="D179" s="10">
        <v>75.989999999999995</v>
      </c>
      <c r="E179" s="10">
        <v>75</v>
      </c>
      <c r="F179" s="10">
        <v>5.7</v>
      </c>
      <c r="G179" s="10">
        <v>0</v>
      </c>
      <c r="H179" s="10">
        <v>245.19</v>
      </c>
      <c r="I179" s="10">
        <v>0</v>
      </c>
      <c r="J179" s="10">
        <v>0</v>
      </c>
    </row>
    <row r="180" spans="1:10">
      <c r="A180" s="16">
        <v>178</v>
      </c>
      <c r="B180" s="10">
        <v>231.17</v>
      </c>
      <c r="C180" s="10">
        <v>93.69</v>
      </c>
      <c r="D180" s="10">
        <v>80.05</v>
      </c>
      <c r="E180" s="10">
        <v>75</v>
      </c>
      <c r="F180" s="10">
        <v>0</v>
      </c>
      <c r="G180" s="10">
        <v>17.57</v>
      </c>
      <c r="H180" s="10">
        <v>248.73999999999998</v>
      </c>
      <c r="I180" s="10">
        <v>0</v>
      </c>
      <c r="J180" s="10">
        <v>0</v>
      </c>
    </row>
    <row r="181" spans="1:10">
      <c r="A181" s="16">
        <v>179</v>
      </c>
      <c r="B181" s="10">
        <v>214.03</v>
      </c>
      <c r="C181" s="10">
        <v>91.99</v>
      </c>
      <c r="D181" s="10">
        <v>80.099999999999994</v>
      </c>
      <c r="E181" s="10">
        <v>75</v>
      </c>
      <c r="F181" s="10">
        <v>0</v>
      </c>
      <c r="G181" s="10">
        <v>33.049999999999997</v>
      </c>
      <c r="H181" s="10">
        <v>247.07999999999998</v>
      </c>
      <c r="I181" s="10">
        <v>0</v>
      </c>
      <c r="J181" s="10">
        <v>0</v>
      </c>
    </row>
    <row r="182" spans="1:10">
      <c r="A182" s="16">
        <v>180</v>
      </c>
      <c r="B182" s="10">
        <v>248.86</v>
      </c>
      <c r="C182" s="10">
        <v>93.73</v>
      </c>
      <c r="D182" s="10">
        <v>75.209999999999994</v>
      </c>
      <c r="E182" s="10">
        <v>75</v>
      </c>
      <c r="F182" s="10">
        <v>4.92</v>
      </c>
      <c r="G182" s="10">
        <v>0</v>
      </c>
      <c r="H182" s="10">
        <v>248.86</v>
      </c>
      <c r="I182" s="10">
        <v>0</v>
      </c>
      <c r="J182" s="10">
        <v>0</v>
      </c>
    </row>
    <row r="183" spans="1:10">
      <c r="A183" s="16">
        <v>181</v>
      </c>
      <c r="B183" s="10">
        <v>276.77</v>
      </c>
      <c r="C183" s="10">
        <v>92.45</v>
      </c>
      <c r="D183" s="10">
        <v>76.84</v>
      </c>
      <c r="E183" s="10">
        <v>75</v>
      </c>
      <c r="F183" s="10">
        <v>32.49</v>
      </c>
      <c r="G183" s="10">
        <v>0</v>
      </c>
      <c r="H183" s="10">
        <v>276.77</v>
      </c>
      <c r="I183" s="10">
        <v>0</v>
      </c>
      <c r="J183" s="10">
        <v>0</v>
      </c>
    </row>
    <row r="184" spans="1:10">
      <c r="A184" s="16">
        <v>182</v>
      </c>
      <c r="B184" s="10">
        <v>275.33</v>
      </c>
      <c r="C184" s="10">
        <v>93.85</v>
      </c>
      <c r="D184" s="10">
        <v>81.430000000000007</v>
      </c>
      <c r="E184" s="10">
        <v>75</v>
      </c>
      <c r="F184" s="10">
        <v>25.04</v>
      </c>
      <c r="G184" s="10">
        <v>0</v>
      </c>
      <c r="H184" s="10">
        <v>275.33</v>
      </c>
      <c r="I184" s="10">
        <v>0</v>
      </c>
      <c r="J184" s="10">
        <v>0</v>
      </c>
    </row>
    <row r="186" spans="1:10">
      <c r="A186" s="354" t="s">
        <v>536</v>
      </c>
      <c r="B186" s="355"/>
      <c r="C186" s="267">
        <v>16.943729999999999</v>
      </c>
      <c r="D186" s="267">
        <v>18.809609999999999</v>
      </c>
      <c r="E186" s="267">
        <v>15.878699999999993</v>
      </c>
      <c r="F186" s="267">
        <v>2.380679999999999</v>
      </c>
      <c r="G186" s="291"/>
      <c r="H186" s="291"/>
      <c r="I186" s="267">
        <v>0</v>
      </c>
      <c r="J186" s="292"/>
    </row>
    <row r="187" spans="1:10">
      <c r="A187" s="354" t="s">
        <v>836</v>
      </c>
      <c r="B187" s="355"/>
      <c r="C187" s="267">
        <v>93.097417582417577</v>
      </c>
      <c r="D187" s="267">
        <v>103.34950549450549</v>
      </c>
      <c r="E187" s="267">
        <v>87.24560439560436</v>
      </c>
      <c r="F187" s="267">
        <v>13.080659340659334</v>
      </c>
      <c r="G187" s="291"/>
      <c r="H187" s="291"/>
      <c r="I187" s="267">
        <v>0</v>
      </c>
      <c r="J187" s="292"/>
    </row>
  </sheetData>
  <mergeCells count="2">
    <mergeCell ref="A186:B186"/>
    <mergeCell ref="A187:B187"/>
  </mergeCells>
  <pageMargins left="0.7" right="0.7" top="0.75" bottom="0.75" header="0.3" footer="0.3"/>
  <customProperties>
    <customPr name="GUID" r:id="rId1"/>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416FC-3FD3-4BF7-8FED-F6BB4E3F6C76}">
  <sheetPr>
    <tabColor rgb="FF00B050"/>
  </sheetPr>
  <dimension ref="A1:V188"/>
  <sheetViews>
    <sheetView workbookViewId="0">
      <selection activeCell="M17" sqref="M17"/>
    </sheetView>
  </sheetViews>
  <sheetFormatPr defaultColWidth="9.140625" defaultRowHeight="14.45"/>
  <cols>
    <col min="1" max="1" width="10.7109375" bestFit="1" customWidth="1"/>
    <col min="2" max="2" width="13.7109375" customWidth="1"/>
    <col min="6" max="6" width="12.28515625" customWidth="1"/>
    <col min="9" max="9" width="13.140625" customWidth="1"/>
    <col min="10" max="10" width="13.7109375" customWidth="1"/>
  </cols>
  <sheetData>
    <row r="1" spans="1:22" s="175" customFormat="1">
      <c r="A1" s="175" t="s">
        <v>837</v>
      </c>
    </row>
    <row r="2" spans="1:22" ht="43.15">
      <c r="A2" s="177" t="s">
        <v>558</v>
      </c>
      <c r="B2" s="177" t="s">
        <v>838</v>
      </c>
      <c r="C2" s="177" t="s">
        <v>475</v>
      </c>
      <c r="D2" s="177" t="s">
        <v>476</v>
      </c>
      <c r="E2" s="177" t="s">
        <v>477</v>
      </c>
      <c r="F2" s="177" t="s">
        <v>834</v>
      </c>
      <c r="G2" s="177" t="s">
        <v>496</v>
      </c>
      <c r="H2" s="177" t="s">
        <v>669</v>
      </c>
      <c r="I2" s="177" t="s">
        <v>839</v>
      </c>
      <c r="J2" s="177" t="s">
        <v>840</v>
      </c>
    </row>
    <row r="3" spans="1:22">
      <c r="A3" s="16">
        <v>1</v>
      </c>
      <c r="B3" s="10">
        <v>184.46</v>
      </c>
      <c r="C3" s="10">
        <v>93.56</v>
      </c>
      <c r="D3" s="10">
        <v>108.91</v>
      </c>
      <c r="E3" s="10">
        <v>83.83</v>
      </c>
      <c r="F3" s="10">
        <v>0</v>
      </c>
      <c r="G3" s="10">
        <v>41.85</v>
      </c>
      <c r="H3" s="10">
        <v>286.31</v>
      </c>
      <c r="I3" s="10">
        <v>0</v>
      </c>
      <c r="J3" s="10">
        <v>-60</v>
      </c>
    </row>
    <row r="4" spans="1:22">
      <c r="A4" s="16">
        <v>2</v>
      </c>
      <c r="B4" s="10">
        <v>193.84</v>
      </c>
      <c r="C4" s="10">
        <v>97</v>
      </c>
      <c r="D4" s="10">
        <v>112.86</v>
      </c>
      <c r="E4" s="10">
        <v>50.71</v>
      </c>
      <c r="F4" s="10">
        <v>0</v>
      </c>
      <c r="G4" s="10">
        <v>6.74</v>
      </c>
      <c r="H4" s="10">
        <v>260.58</v>
      </c>
      <c r="I4" s="10">
        <v>0</v>
      </c>
      <c r="J4" s="10">
        <v>-60</v>
      </c>
    </row>
    <row r="5" spans="1:22">
      <c r="A5" s="16">
        <v>3</v>
      </c>
      <c r="B5" s="10">
        <v>184.96</v>
      </c>
      <c r="C5" s="10">
        <v>93.04</v>
      </c>
      <c r="D5" s="10">
        <v>109.9</v>
      </c>
      <c r="E5" s="10">
        <v>44.86</v>
      </c>
      <c r="F5" s="10">
        <v>0</v>
      </c>
      <c r="G5" s="10">
        <v>2.83</v>
      </c>
      <c r="H5" s="10">
        <v>247.79000000000002</v>
      </c>
      <c r="I5" s="10">
        <v>0</v>
      </c>
      <c r="J5" s="10">
        <v>-60</v>
      </c>
    </row>
    <row r="6" spans="1:22">
      <c r="A6" s="16">
        <v>4</v>
      </c>
      <c r="B6" s="10">
        <v>186.62</v>
      </c>
      <c r="C6" s="10">
        <v>92.6</v>
      </c>
      <c r="D6" s="10">
        <v>106.72</v>
      </c>
      <c r="E6" s="10">
        <v>50.01</v>
      </c>
      <c r="F6" s="10">
        <v>0</v>
      </c>
      <c r="G6" s="10">
        <v>2.71</v>
      </c>
      <c r="H6" s="10">
        <v>249.33</v>
      </c>
      <c r="I6" s="10">
        <v>0</v>
      </c>
      <c r="J6" s="10">
        <v>-60</v>
      </c>
    </row>
    <row r="7" spans="1:22">
      <c r="A7" s="16">
        <v>5</v>
      </c>
      <c r="B7" s="10">
        <v>168.89</v>
      </c>
      <c r="C7" s="10">
        <v>90.09</v>
      </c>
      <c r="D7" s="10">
        <v>96.75</v>
      </c>
      <c r="E7" s="10">
        <v>44.49</v>
      </c>
      <c r="F7" s="10">
        <v>0</v>
      </c>
      <c r="G7" s="10">
        <v>2.44</v>
      </c>
      <c r="H7" s="10">
        <v>231.32999999999998</v>
      </c>
      <c r="I7" s="10">
        <v>0</v>
      </c>
      <c r="J7" s="10">
        <v>-60</v>
      </c>
    </row>
    <row r="8" spans="1:22">
      <c r="A8" s="16">
        <v>6</v>
      </c>
      <c r="B8" s="10">
        <v>165.02</v>
      </c>
      <c r="C8" s="10">
        <v>91.7</v>
      </c>
      <c r="D8" s="10">
        <v>94.87</v>
      </c>
      <c r="E8" s="10">
        <v>40.799999999999997</v>
      </c>
      <c r="F8" s="10">
        <v>0</v>
      </c>
      <c r="G8" s="10">
        <v>2.34</v>
      </c>
      <c r="H8" s="10">
        <v>227.36</v>
      </c>
      <c r="I8" s="10">
        <v>0</v>
      </c>
      <c r="J8" s="10">
        <v>-60</v>
      </c>
      <c r="V8" t="s">
        <v>841</v>
      </c>
    </row>
    <row r="9" spans="1:22">
      <c r="A9" s="16">
        <v>7</v>
      </c>
      <c r="B9" s="10">
        <v>167.12</v>
      </c>
      <c r="C9" s="10">
        <v>91.78</v>
      </c>
      <c r="D9" s="10">
        <v>99.64</v>
      </c>
      <c r="E9" s="10">
        <v>38.090000000000003</v>
      </c>
      <c r="F9" s="10">
        <v>0</v>
      </c>
      <c r="G9" s="10">
        <v>2.38</v>
      </c>
      <c r="H9" s="10">
        <v>229.5</v>
      </c>
      <c r="I9" s="10">
        <v>0</v>
      </c>
      <c r="J9" s="10">
        <v>-60</v>
      </c>
    </row>
    <row r="10" spans="1:22">
      <c r="A10" s="16">
        <v>8</v>
      </c>
      <c r="B10" s="10">
        <v>148.47</v>
      </c>
      <c r="C10" s="10">
        <v>92.61</v>
      </c>
      <c r="D10" s="10">
        <v>104.88</v>
      </c>
      <c r="E10" s="10">
        <v>16.829999999999998</v>
      </c>
      <c r="F10" s="10">
        <v>0</v>
      </c>
      <c r="G10" s="10">
        <v>5.85</v>
      </c>
      <c r="H10" s="10">
        <v>214.32</v>
      </c>
      <c r="I10" s="10">
        <v>0</v>
      </c>
      <c r="J10" s="10">
        <v>-60</v>
      </c>
    </row>
    <row r="11" spans="1:22">
      <c r="A11" s="16">
        <v>9</v>
      </c>
      <c r="B11" s="10">
        <v>145.91</v>
      </c>
      <c r="C11" s="10">
        <v>86.59</v>
      </c>
      <c r="D11" s="10">
        <v>104.55</v>
      </c>
      <c r="E11" s="10">
        <v>18.95</v>
      </c>
      <c r="F11" s="10">
        <v>0</v>
      </c>
      <c r="G11" s="10">
        <v>4.18</v>
      </c>
      <c r="H11" s="10">
        <v>210.09</v>
      </c>
      <c r="I11" s="10">
        <v>0</v>
      </c>
      <c r="J11" s="10">
        <v>-60</v>
      </c>
    </row>
    <row r="12" spans="1:22">
      <c r="A12" s="16">
        <v>10</v>
      </c>
      <c r="B12" s="10">
        <v>154.1</v>
      </c>
      <c r="C12" s="10">
        <v>83.83</v>
      </c>
      <c r="D12" s="10">
        <v>102.65</v>
      </c>
      <c r="E12" s="10">
        <v>29.87</v>
      </c>
      <c r="F12" s="10">
        <v>0</v>
      </c>
      <c r="G12" s="10">
        <v>2.25</v>
      </c>
      <c r="H12" s="10">
        <v>216.35</v>
      </c>
      <c r="I12" s="10">
        <v>0</v>
      </c>
      <c r="J12" s="10">
        <v>-60</v>
      </c>
    </row>
    <row r="13" spans="1:22">
      <c r="A13" s="16">
        <v>11</v>
      </c>
      <c r="B13" s="10">
        <v>179.82</v>
      </c>
      <c r="C13" s="10">
        <v>81.489999999999995</v>
      </c>
      <c r="D13" s="10">
        <v>99.67</v>
      </c>
      <c r="E13" s="10">
        <v>59.89</v>
      </c>
      <c r="F13" s="10">
        <v>0</v>
      </c>
      <c r="G13" s="10">
        <v>1.23</v>
      </c>
      <c r="H13" s="10">
        <v>241.04999999999998</v>
      </c>
      <c r="I13" s="10">
        <v>0</v>
      </c>
      <c r="J13" s="10">
        <v>-60</v>
      </c>
    </row>
    <row r="14" spans="1:22">
      <c r="A14" s="16">
        <v>12</v>
      </c>
      <c r="B14" s="10">
        <v>220</v>
      </c>
      <c r="C14" s="10">
        <v>85.64</v>
      </c>
      <c r="D14" s="10">
        <v>96.42</v>
      </c>
      <c r="E14" s="10">
        <v>98.13</v>
      </c>
      <c r="F14" s="10">
        <v>0</v>
      </c>
      <c r="G14" s="10">
        <v>0.19</v>
      </c>
      <c r="H14" s="10">
        <v>280.19</v>
      </c>
      <c r="I14" s="10">
        <v>0</v>
      </c>
      <c r="J14" s="10">
        <v>-60</v>
      </c>
    </row>
    <row r="15" spans="1:22">
      <c r="A15" s="16">
        <v>13</v>
      </c>
      <c r="B15" s="10">
        <v>234.46</v>
      </c>
      <c r="C15" s="10">
        <v>88.35</v>
      </c>
      <c r="D15" s="10">
        <v>97.59</v>
      </c>
      <c r="E15" s="10">
        <v>105</v>
      </c>
      <c r="F15" s="10">
        <v>3.52</v>
      </c>
      <c r="G15" s="10">
        <v>0</v>
      </c>
      <c r="H15" s="10">
        <v>294.46000000000004</v>
      </c>
      <c r="I15" s="10">
        <v>0</v>
      </c>
      <c r="J15" s="10">
        <v>-60</v>
      </c>
    </row>
    <row r="16" spans="1:22">
      <c r="A16" s="16">
        <v>14</v>
      </c>
      <c r="B16" s="10">
        <v>255.08</v>
      </c>
      <c r="C16" s="10">
        <v>87.98</v>
      </c>
      <c r="D16" s="10">
        <v>95.7</v>
      </c>
      <c r="E16" s="10">
        <v>105</v>
      </c>
      <c r="F16" s="10">
        <v>26.39</v>
      </c>
      <c r="G16" s="10">
        <v>0</v>
      </c>
      <c r="H16" s="10">
        <v>315.08000000000004</v>
      </c>
      <c r="I16" s="10">
        <v>0</v>
      </c>
      <c r="J16" s="10">
        <v>-60</v>
      </c>
    </row>
    <row r="17" spans="1:10">
      <c r="A17" s="16">
        <v>15</v>
      </c>
      <c r="B17" s="10">
        <v>240.66</v>
      </c>
      <c r="C17" s="10">
        <v>94.71</v>
      </c>
      <c r="D17" s="10">
        <v>98.68</v>
      </c>
      <c r="E17" s="10">
        <v>105</v>
      </c>
      <c r="F17" s="10">
        <v>2.27</v>
      </c>
      <c r="G17" s="10">
        <v>0</v>
      </c>
      <c r="H17" s="10">
        <v>300.65999999999997</v>
      </c>
      <c r="I17" s="10">
        <v>0</v>
      </c>
      <c r="J17" s="10">
        <v>-60</v>
      </c>
    </row>
    <row r="18" spans="1:10">
      <c r="A18" s="16">
        <v>16</v>
      </c>
      <c r="B18" s="10">
        <v>236.97</v>
      </c>
      <c r="C18" s="10">
        <v>96.35</v>
      </c>
      <c r="D18" s="10">
        <v>100.88</v>
      </c>
      <c r="E18" s="10">
        <v>105</v>
      </c>
      <c r="F18" s="10">
        <v>0</v>
      </c>
      <c r="G18" s="10">
        <v>5.26</v>
      </c>
      <c r="H18" s="10">
        <v>302.23</v>
      </c>
      <c r="I18" s="10">
        <v>0</v>
      </c>
      <c r="J18" s="10">
        <v>-60</v>
      </c>
    </row>
    <row r="19" spans="1:10">
      <c r="A19" s="16">
        <v>17</v>
      </c>
      <c r="B19" s="10">
        <v>232.93</v>
      </c>
      <c r="C19" s="10">
        <v>96.69</v>
      </c>
      <c r="D19" s="10">
        <v>102.48</v>
      </c>
      <c r="E19" s="10">
        <v>105</v>
      </c>
      <c r="F19" s="10">
        <v>0</v>
      </c>
      <c r="G19" s="10">
        <v>11.24</v>
      </c>
      <c r="H19" s="10">
        <v>304.17</v>
      </c>
      <c r="I19" s="10">
        <v>0</v>
      </c>
      <c r="J19" s="10">
        <v>-60</v>
      </c>
    </row>
    <row r="20" spans="1:10">
      <c r="A20" s="16">
        <v>18</v>
      </c>
      <c r="B20" s="10">
        <v>245.5</v>
      </c>
      <c r="C20" s="10">
        <v>94.06</v>
      </c>
      <c r="D20" s="10">
        <v>103.76</v>
      </c>
      <c r="E20" s="10">
        <v>105</v>
      </c>
      <c r="F20" s="10">
        <v>2.67</v>
      </c>
      <c r="G20" s="10">
        <v>0</v>
      </c>
      <c r="H20" s="10">
        <v>305.5</v>
      </c>
      <c r="I20" s="10">
        <v>0</v>
      </c>
      <c r="J20" s="10">
        <v>-60</v>
      </c>
    </row>
    <row r="21" spans="1:10">
      <c r="A21" s="16">
        <v>19</v>
      </c>
      <c r="B21" s="10">
        <v>241.77</v>
      </c>
      <c r="C21" s="10">
        <v>94.04</v>
      </c>
      <c r="D21" s="10">
        <v>103.39</v>
      </c>
      <c r="E21" s="10">
        <v>105</v>
      </c>
      <c r="F21" s="10">
        <v>0</v>
      </c>
      <c r="G21" s="10">
        <v>0.66</v>
      </c>
      <c r="H21" s="10">
        <v>302.43</v>
      </c>
      <c r="I21" s="10">
        <v>0</v>
      </c>
      <c r="J21" s="10">
        <v>-60</v>
      </c>
    </row>
    <row r="22" spans="1:10">
      <c r="A22" s="16">
        <v>20</v>
      </c>
      <c r="B22" s="10">
        <v>269.64999999999998</v>
      </c>
      <c r="C22" s="10">
        <v>85.94</v>
      </c>
      <c r="D22" s="10">
        <v>101.48</v>
      </c>
      <c r="E22" s="10">
        <v>105</v>
      </c>
      <c r="F22" s="10">
        <v>37.22</v>
      </c>
      <c r="G22" s="10">
        <v>0</v>
      </c>
      <c r="H22" s="10">
        <v>329.65</v>
      </c>
      <c r="I22" s="10">
        <v>0</v>
      </c>
      <c r="J22" s="10">
        <v>-60</v>
      </c>
    </row>
    <row r="23" spans="1:10">
      <c r="A23" s="16">
        <v>21</v>
      </c>
      <c r="B23" s="10">
        <v>282.07</v>
      </c>
      <c r="C23" s="10">
        <v>98.98</v>
      </c>
      <c r="D23" s="10">
        <v>111.45</v>
      </c>
      <c r="E23" s="10">
        <v>105</v>
      </c>
      <c r="F23" s="10">
        <v>26.63</v>
      </c>
      <c r="G23" s="10">
        <v>0</v>
      </c>
      <c r="H23" s="10">
        <v>342.07</v>
      </c>
      <c r="I23" s="10">
        <v>0</v>
      </c>
      <c r="J23" s="10">
        <v>-60</v>
      </c>
    </row>
    <row r="24" spans="1:10">
      <c r="A24" s="16">
        <v>22</v>
      </c>
      <c r="B24" s="10">
        <v>254.81</v>
      </c>
      <c r="C24" s="10">
        <v>94.61</v>
      </c>
      <c r="D24" s="10">
        <v>108.28</v>
      </c>
      <c r="E24" s="10">
        <v>105</v>
      </c>
      <c r="F24" s="10">
        <v>6.92</v>
      </c>
      <c r="G24" s="10">
        <v>0</v>
      </c>
      <c r="H24" s="10">
        <v>314.81</v>
      </c>
      <c r="I24" s="10">
        <v>0</v>
      </c>
      <c r="J24" s="10">
        <v>-60</v>
      </c>
    </row>
    <row r="25" spans="1:10">
      <c r="A25" s="16">
        <v>23</v>
      </c>
      <c r="B25" s="10">
        <v>243.41</v>
      </c>
      <c r="C25" s="10">
        <v>92.48</v>
      </c>
      <c r="D25" s="10">
        <v>82.93</v>
      </c>
      <c r="E25" s="10">
        <v>105</v>
      </c>
      <c r="F25" s="10">
        <v>23.01</v>
      </c>
      <c r="G25" s="10">
        <v>0</v>
      </c>
      <c r="H25" s="10">
        <v>303.40999999999997</v>
      </c>
      <c r="I25" s="10">
        <v>0</v>
      </c>
      <c r="J25" s="10">
        <v>-60</v>
      </c>
    </row>
    <row r="26" spans="1:10">
      <c r="A26" s="16">
        <v>24</v>
      </c>
      <c r="B26" s="10">
        <v>268.38</v>
      </c>
      <c r="C26" s="10">
        <v>94.21</v>
      </c>
      <c r="D26" s="10">
        <v>84.48</v>
      </c>
      <c r="E26" s="10">
        <v>107.53</v>
      </c>
      <c r="F26" s="10">
        <v>42.16</v>
      </c>
      <c r="G26" s="10">
        <v>0</v>
      </c>
      <c r="H26" s="10">
        <v>328.38</v>
      </c>
      <c r="I26" s="10">
        <v>0</v>
      </c>
      <c r="J26" s="10">
        <v>-60</v>
      </c>
    </row>
    <row r="27" spans="1:10">
      <c r="A27" s="16">
        <v>25</v>
      </c>
      <c r="B27" s="10">
        <v>286.95999999999998</v>
      </c>
      <c r="C27" s="10">
        <v>90.67</v>
      </c>
      <c r="D27" s="10">
        <v>85.99</v>
      </c>
      <c r="E27" s="10">
        <v>120.58</v>
      </c>
      <c r="F27" s="10">
        <v>49.71</v>
      </c>
      <c r="G27" s="10">
        <v>0</v>
      </c>
      <c r="H27" s="10">
        <v>346.96</v>
      </c>
      <c r="I27" s="10">
        <v>0</v>
      </c>
      <c r="J27" s="10">
        <v>-60</v>
      </c>
    </row>
    <row r="28" spans="1:10">
      <c r="A28" s="16">
        <v>26</v>
      </c>
      <c r="B28" s="10">
        <v>259.08</v>
      </c>
      <c r="C28" s="10">
        <v>97.03</v>
      </c>
      <c r="D28" s="10">
        <v>81.540000000000006</v>
      </c>
      <c r="E28" s="10">
        <v>105</v>
      </c>
      <c r="F28" s="10">
        <v>35.520000000000003</v>
      </c>
      <c r="G28" s="10">
        <v>0</v>
      </c>
      <c r="H28" s="10">
        <v>319.08</v>
      </c>
      <c r="I28" s="10">
        <v>0</v>
      </c>
      <c r="J28" s="10">
        <v>-60</v>
      </c>
    </row>
    <row r="29" spans="1:10">
      <c r="A29" s="16">
        <v>27</v>
      </c>
      <c r="B29" s="10">
        <v>221.31</v>
      </c>
      <c r="C29" s="10">
        <v>93.17</v>
      </c>
      <c r="D29" s="10">
        <v>95.57</v>
      </c>
      <c r="E29" s="10">
        <v>105</v>
      </c>
      <c r="F29" s="10">
        <v>0</v>
      </c>
      <c r="G29" s="10">
        <v>12.43</v>
      </c>
      <c r="H29" s="10">
        <v>293.74</v>
      </c>
      <c r="I29" s="10">
        <v>0</v>
      </c>
      <c r="J29" s="10">
        <v>-60</v>
      </c>
    </row>
    <row r="30" spans="1:10">
      <c r="A30" s="16">
        <v>28</v>
      </c>
      <c r="B30" s="10">
        <v>249.05</v>
      </c>
      <c r="C30" s="10">
        <v>87.93</v>
      </c>
      <c r="D30" s="10">
        <v>103.05</v>
      </c>
      <c r="E30" s="10">
        <v>105</v>
      </c>
      <c r="F30" s="10">
        <v>13.07</v>
      </c>
      <c r="G30" s="10">
        <v>0</v>
      </c>
      <c r="H30" s="10">
        <v>309.05</v>
      </c>
      <c r="I30" s="10">
        <v>0</v>
      </c>
      <c r="J30" s="10">
        <v>-60</v>
      </c>
    </row>
    <row r="31" spans="1:10">
      <c r="A31" s="16">
        <v>29</v>
      </c>
      <c r="B31" s="10">
        <v>240.2</v>
      </c>
      <c r="C31" s="10">
        <v>92.93</v>
      </c>
      <c r="D31" s="10">
        <v>92.28</v>
      </c>
      <c r="E31" s="10">
        <v>105</v>
      </c>
      <c r="F31" s="10">
        <v>9.99</v>
      </c>
      <c r="G31" s="10">
        <v>0</v>
      </c>
      <c r="H31" s="10">
        <v>300.2</v>
      </c>
      <c r="I31" s="10">
        <v>0</v>
      </c>
      <c r="J31" s="10">
        <v>-60</v>
      </c>
    </row>
    <row r="32" spans="1:10">
      <c r="A32" s="16">
        <v>30</v>
      </c>
      <c r="B32" s="10">
        <v>229.33</v>
      </c>
      <c r="C32" s="10">
        <v>99.06</v>
      </c>
      <c r="D32" s="10">
        <v>92.35</v>
      </c>
      <c r="E32" s="10">
        <v>105</v>
      </c>
      <c r="F32" s="10">
        <v>0</v>
      </c>
      <c r="G32" s="10">
        <v>7.08</v>
      </c>
      <c r="H32" s="10">
        <v>296.41000000000003</v>
      </c>
      <c r="I32" s="10">
        <v>0</v>
      </c>
      <c r="J32" s="10">
        <v>-60</v>
      </c>
    </row>
    <row r="33" spans="1:10">
      <c r="A33" s="16">
        <v>31</v>
      </c>
      <c r="B33" s="10">
        <v>243.35</v>
      </c>
      <c r="C33" s="10">
        <v>98.15</v>
      </c>
      <c r="D33" s="10">
        <v>93.68</v>
      </c>
      <c r="E33" s="10">
        <v>105</v>
      </c>
      <c r="F33" s="10">
        <v>6.52</v>
      </c>
      <c r="G33" s="10">
        <v>0</v>
      </c>
      <c r="H33" s="10">
        <v>303.35000000000002</v>
      </c>
      <c r="I33" s="10">
        <v>0</v>
      </c>
      <c r="J33" s="10">
        <v>-60</v>
      </c>
    </row>
    <row r="34" spans="1:10">
      <c r="A34" s="16">
        <v>32</v>
      </c>
      <c r="B34" s="10">
        <v>244.15</v>
      </c>
      <c r="C34" s="10">
        <v>100.22</v>
      </c>
      <c r="D34" s="10">
        <v>108.27</v>
      </c>
      <c r="E34" s="10">
        <v>115</v>
      </c>
      <c r="F34" s="10">
        <v>0</v>
      </c>
      <c r="G34" s="10">
        <v>19.34</v>
      </c>
      <c r="H34" s="10">
        <v>323.48999999999995</v>
      </c>
      <c r="I34" s="10">
        <v>0</v>
      </c>
      <c r="J34" s="10">
        <v>-60</v>
      </c>
    </row>
    <row r="35" spans="1:10">
      <c r="A35" s="16">
        <v>33</v>
      </c>
      <c r="B35" s="10">
        <v>230.21</v>
      </c>
      <c r="C35" s="10">
        <v>98.6</v>
      </c>
      <c r="D35" s="10">
        <v>111.03</v>
      </c>
      <c r="E35" s="10">
        <v>113.48</v>
      </c>
      <c r="F35" s="10">
        <v>0</v>
      </c>
      <c r="G35" s="10">
        <v>32.9</v>
      </c>
      <c r="H35" s="10">
        <v>323.11</v>
      </c>
      <c r="I35" s="10">
        <v>0</v>
      </c>
      <c r="J35" s="10">
        <v>-60</v>
      </c>
    </row>
    <row r="36" spans="1:10">
      <c r="A36" s="16">
        <v>34</v>
      </c>
      <c r="B36" s="10">
        <v>237.72</v>
      </c>
      <c r="C36" s="10">
        <v>98.3</v>
      </c>
      <c r="D36" s="10">
        <v>112.91</v>
      </c>
      <c r="E36" s="10">
        <v>115</v>
      </c>
      <c r="F36" s="10">
        <v>0</v>
      </c>
      <c r="G36" s="10">
        <v>28.49</v>
      </c>
      <c r="H36" s="10">
        <v>326.21000000000004</v>
      </c>
      <c r="I36" s="10">
        <v>0</v>
      </c>
      <c r="J36" s="10">
        <v>-60</v>
      </c>
    </row>
    <row r="37" spans="1:10">
      <c r="A37" s="16">
        <v>35</v>
      </c>
      <c r="B37" s="10">
        <v>228.87</v>
      </c>
      <c r="C37" s="10">
        <v>93.82</v>
      </c>
      <c r="D37" s="10">
        <v>112.44</v>
      </c>
      <c r="E37" s="10">
        <v>113.73</v>
      </c>
      <c r="F37" s="10">
        <v>0</v>
      </c>
      <c r="G37" s="10">
        <v>31.12</v>
      </c>
      <c r="H37" s="10">
        <v>319.99</v>
      </c>
      <c r="I37" s="10">
        <v>0</v>
      </c>
      <c r="J37" s="10">
        <v>-60</v>
      </c>
    </row>
    <row r="38" spans="1:10">
      <c r="A38" s="16">
        <v>36</v>
      </c>
      <c r="B38" s="10">
        <v>239.87</v>
      </c>
      <c r="C38" s="10">
        <v>92.91</v>
      </c>
      <c r="D38" s="10">
        <v>104.18</v>
      </c>
      <c r="E38" s="10">
        <v>114.68</v>
      </c>
      <c r="F38" s="10">
        <v>0</v>
      </c>
      <c r="G38" s="10">
        <v>11.9</v>
      </c>
      <c r="H38" s="10">
        <v>311.77</v>
      </c>
      <c r="I38" s="10">
        <v>0</v>
      </c>
      <c r="J38" s="10">
        <v>-60</v>
      </c>
    </row>
    <row r="39" spans="1:10">
      <c r="A39" s="16">
        <v>37</v>
      </c>
      <c r="B39" s="10">
        <v>269.24</v>
      </c>
      <c r="C39" s="10">
        <v>94.68</v>
      </c>
      <c r="D39" s="10">
        <v>105.12</v>
      </c>
      <c r="E39" s="10">
        <v>115</v>
      </c>
      <c r="F39" s="10">
        <v>14.44</v>
      </c>
      <c r="G39" s="10">
        <v>0</v>
      </c>
      <c r="H39" s="10">
        <v>329.24</v>
      </c>
      <c r="I39" s="10">
        <v>0</v>
      </c>
      <c r="J39" s="10">
        <v>-60</v>
      </c>
    </row>
    <row r="40" spans="1:10">
      <c r="A40" s="16">
        <v>38</v>
      </c>
      <c r="B40" s="10">
        <v>267.8</v>
      </c>
      <c r="C40" s="10">
        <v>95.95</v>
      </c>
      <c r="D40" s="10">
        <v>103.69</v>
      </c>
      <c r="E40" s="10">
        <v>115</v>
      </c>
      <c r="F40" s="10">
        <v>13.16</v>
      </c>
      <c r="G40" s="10">
        <v>0</v>
      </c>
      <c r="H40" s="10">
        <v>327.8</v>
      </c>
      <c r="I40" s="10">
        <v>0</v>
      </c>
      <c r="J40" s="10">
        <v>-60</v>
      </c>
    </row>
    <row r="41" spans="1:10">
      <c r="A41" s="16">
        <v>39</v>
      </c>
      <c r="B41" s="10">
        <v>315.39999999999998</v>
      </c>
      <c r="C41" s="10">
        <v>100.16</v>
      </c>
      <c r="D41" s="10">
        <v>109.45</v>
      </c>
      <c r="E41" s="10">
        <v>120.44</v>
      </c>
      <c r="F41" s="10">
        <v>45.36</v>
      </c>
      <c r="G41" s="10">
        <v>0</v>
      </c>
      <c r="H41" s="10">
        <v>375.4</v>
      </c>
      <c r="I41" s="10">
        <v>0</v>
      </c>
      <c r="J41" s="10">
        <v>-60</v>
      </c>
    </row>
    <row r="42" spans="1:10">
      <c r="A42" s="16">
        <v>40</v>
      </c>
      <c r="B42" s="10">
        <v>315.04000000000002</v>
      </c>
      <c r="C42" s="10">
        <v>95.07</v>
      </c>
      <c r="D42" s="10">
        <v>102.55</v>
      </c>
      <c r="E42" s="10">
        <v>131.08000000000001</v>
      </c>
      <c r="F42" s="10">
        <v>46.33</v>
      </c>
      <c r="G42" s="10">
        <v>0</v>
      </c>
      <c r="H42" s="10">
        <v>375.04</v>
      </c>
      <c r="I42" s="10">
        <v>0</v>
      </c>
      <c r="J42" s="10">
        <v>-60</v>
      </c>
    </row>
    <row r="43" spans="1:10">
      <c r="A43" s="16">
        <v>41</v>
      </c>
      <c r="B43" s="10">
        <v>316.77999999999997</v>
      </c>
      <c r="C43" s="10">
        <v>92.59</v>
      </c>
      <c r="D43" s="10">
        <v>99.7</v>
      </c>
      <c r="E43" s="10">
        <v>139.47</v>
      </c>
      <c r="F43" s="10">
        <v>45.03</v>
      </c>
      <c r="G43" s="10">
        <v>0</v>
      </c>
      <c r="H43" s="10">
        <v>376.78</v>
      </c>
      <c r="I43" s="10">
        <v>0</v>
      </c>
      <c r="J43" s="10">
        <v>-60</v>
      </c>
    </row>
    <row r="44" spans="1:10">
      <c r="A44" s="16">
        <v>42</v>
      </c>
      <c r="B44" s="10">
        <v>280.48</v>
      </c>
      <c r="C44" s="10">
        <v>90.89</v>
      </c>
      <c r="D44" s="10">
        <v>96.95</v>
      </c>
      <c r="E44" s="10">
        <v>116.92</v>
      </c>
      <c r="F44" s="10">
        <v>35.72</v>
      </c>
      <c r="G44" s="10">
        <v>0</v>
      </c>
      <c r="H44" s="10">
        <v>340.48</v>
      </c>
      <c r="I44" s="10">
        <v>0</v>
      </c>
      <c r="J44" s="10">
        <v>-60</v>
      </c>
    </row>
    <row r="45" spans="1:10">
      <c r="A45" s="16">
        <v>43</v>
      </c>
      <c r="B45" s="10">
        <v>281.06</v>
      </c>
      <c r="C45" s="10">
        <v>96.61</v>
      </c>
      <c r="D45" s="10">
        <v>107.03</v>
      </c>
      <c r="E45" s="10">
        <v>115</v>
      </c>
      <c r="F45" s="10">
        <v>22.42</v>
      </c>
      <c r="G45" s="10">
        <v>0</v>
      </c>
      <c r="H45" s="10">
        <v>341.06</v>
      </c>
      <c r="I45" s="10">
        <v>0</v>
      </c>
      <c r="J45" s="10">
        <v>-60</v>
      </c>
    </row>
    <row r="46" spans="1:10">
      <c r="A46" s="16">
        <v>44</v>
      </c>
      <c r="B46" s="10">
        <v>281.07</v>
      </c>
      <c r="C46" s="10">
        <v>91.55</v>
      </c>
      <c r="D46" s="10">
        <v>98.73</v>
      </c>
      <c r="E46" s="10">
        <v>118.05</v>
      </c>
      <c r="F46" s="10">
        <v>32.74</v>
      </c>
      <c r="G46" s="10">
        <v>0</v>
      </c>
      <c r="H46" s="10">
        <v>341.07</v>
      </c>
      <c r="I46" s="10">
        <v>0</v>
      </c>
      <c r="J46" s="10">
        <v>-60</v>
      </c>
    </row>
    <row r="47" spans="1:10">
      <c r="A47" s="16">
        <v>45</v>
      </c>
      <c r="B47" s="10">
        <v>288.55</v>
      </c>
      <c r="C47" s="10">
        <v>96.79</v>
      </c>
      <c r="D47" s="10">
        <v>104.04</v>
      </c>
      <c r="E47" s="10">
        <v>117.39</v>
      </c>
      <c r="F47" s="10">
        <v>30.34</v>
      </c>
      <c r="G47" s="10">
        <v>0</v>
      </c>
      <c r="H47" s="10">
        <v>348.55</v>
      </c>
      <c r="I47" s="10">
        <v>0</v>
      </c>
      <c r="J47" s="10">
        <v>-60</v>
      </c>
    </row>
    <row r="48" spans="1:10">
      <c r="A48" s="16">
        <v>46</v>
      </c>
      <c r="B48" s="10">
        <v>325.55</v>
      </c>
      <c r="C48" s="10">
        <v>97.02</v>
      </c>
      <c r="D48" s="10">
        <v>106.2</v>
      </c>
      <c r="E48" s="10">
        <v>141</v>
      </c>
      <c r="F48" s="10">
        <v>41.34</v>
      </c>
      <c r="G48" s="10">
        <v>0</v>
      </c>
      <c r="H48" s="10">
        <v>385.55</v>
      </c>
      <c r="I48" s="10">
        <v>0</v>
      </c>
      <c r="J48" s="10">
        <v>-60</v>
      </c>
    </row>
    <row r="49" spans="1:10">
      <c r="A49" s="16">
        <v>47</v>
      </c>
      <c r="B49" s="10">
        <v>348.5</v>
      </c>
      <c r="C49" s="10">
        <v>95.77</v>
      </c>
      <c r="D49" s="10">
        <v>99.1</v>
      </c>
      <c r="E49" s="10">
        <v>141</v>
      </c>
      <c r="F49" s="10">
        <v>71.400000000000006</v>
      </c>
      <c r="G49" s="10">
        <v>0</v>
      </c>
      <c r="H49" s="10">
        <v>407.27</v>
      </c>
      <c r="I49" s="10">
        <v>0</v>
      </c>
      <c r="J49" s="10">
        <v>-58.77</v>
      </c>
    </row>
    <row r="50" spans="1:10">
      <c r="A50" s="16">
        <v>48</v>
      </c>
      <c r="B50" s="10">
        <v>336.12</v>
      </c>
      <c r="C50" s="10">
        <v>96.02</v>
      </c>
      <c r="D50" s="10">
        <v>104.88</v>
      </c>
      <c r="E50" s="10">
        <v>141</v>
      </c>
      <c r="F50" s="10">
        <v>54.23</v>
      </c>
      <c r="G50" s="10">
        <v>0</v>
      </c>
      <c r="H50" s="10">
        <v>396.12</v>
      </c>
      <c r="I50" s="10">
        <v>0</v>
      </c>
      <c r="J50" s="10">
        <v>-60</v>
      </c>
    </row>
    <row r="51" spans="1:10">
      <c r="A51" s="16">
        <v>49</v>
      </c>
      <c r="B51" s="10">
        <v>325.49</v>
      </c>
      <c r="C51" s="10">
        <v>98.18</v>
      </c>
      <c r="D51" s="10">
        <v>102.12</v>
      </c>
      <c r="E51" s="10">
        <v>141</v>
      </c>
      <c r="F51" s="10">
        <v>44.19</v>
      </c>
      <c r="G51" s="10">
        <v>0</v>
      </c>
      <c r="H51" s="10">
        <v>385.49</v>
      </c>
      <c r="I51" s="10">
        <v>0</v>
      </c>
      <c r="J51" s="10">
        <v>-60</v>
      </c>
    </row>
    <row r="52" spans="1:10">
      <c r="A52" s="16">
        <v>50</v>
      </c>
      <c r="B52" s="10">
        <v>309.92</v>
      </c>
      <c r="C52" s="10">
        <v>98.88</v>
      </c>
      <c r="D52" s="10">
        <v>104.73</v>
      </c>
      <c r="E52" s="10">
        <v>141</v>
      </c>
      <c r="F52" s="10">
        <v>25.32</v>
      </c>
      <c r="G52" s="10">
        <v>0</v>
      </c>
      <c r="H52" s="10">
        <v>369.92</v>
      </c>
      <c r="I52" s="10">
        <v>0</v>
      </c>
      <c r="J52" s="10">
        <v>-60</v>
      </c>
    </row>
    <row r="53" spans="1:10">
      <c r="A53" s="16">
        <v>51</v>
      </c>
      <c r="B53" s="10">
        <v>285.94</v>
      </c>
      <c r="C53" s="10">
        <v>98.91</v>
      </c>
      <c r="D53" s="10">
        <v>103.08</v>
      </c>
      <c r="E53" s="10">
        <v>124.86</v>
      </c>
      <c r="F53" s="10">
        <v>19.09</v>
      </c>
      <c r="G53" s="10">
        <v>0</v>
      </c>
      <c r="H53" s="10">
        <v>345.94</v>
      </c>
      <c r="I53" s="10">
        <v>0</v>
      </c>
      <c r="J53" s="10">
        <v>-60</v>
      </c>
    </row>
    <row r="54" spans="1:10">
      <c r="A54" s="16">
        <v>52</v>
      </c>
      <c r="B54" s="10">
        <v>303.95</v>
      </c>
      <c r="C54" s="10">
        <v>95.91</v>
      </c>
      <c r="D54" s="10">
        <v>105.54</v>
      </c>
      <c r="E54" s="10">
        <v>140.41999999999999</v>
      </c>
      <c r="F54" s="10">
        <v>22.07</v>
      </c>
      <c r="G54" s="10">
        <v>0</v>
      </c>
      <c r="H54" s="10">
        <v>363.95</v>
      </c>
      <c r="I54" s="10">
        <v>0</v>
      </c>
      <c r="J54" s="10">
        <v>-60</v>
      </c>
    </row>
    <row r="55" spans="1:10">
      <c r="A55" s="16">
        <v>53</v>
      </c>
      <c r="B55" s="10">
        <v>321.27999999999997</v>
      </c>
      <c r="C55" s="10">
        <v>109.59</v>
      </c>
      <c r="D55" s="10">
        <v>118.88</v>
      </c>
      <c r="E55" s="10">
        <v>133.49</v>
      </c>
      <c r="F55" s="10">
        <v>19.309999999999999</v>
      </c>
      <c r="G55" s="10">
        <v>0</v>
      </c>
      <c r="H55" s="10">
        <v>381.28</v>
      </c>
      <c r="I55" s="10">
        <v>0</v>
      </c>
      <c r="J55" s="10">
        <v>-60</v>
      </c>
    </row>
    <row r="56" spans="1:10">
      <c r="A56" s="16">
        <v>54</v>
      </c>
      <c r="B56" s="10">
        <v>323.16000000000003</v>
      </c>
      <c r="C56" s="10">
        <v>108.75</v>
      </c>
      <c r="D56" s="10">
        <v>119.37</v>
      </c>
      <c r="E56" s="10">
        <v>136.07</v>
      </c>
      <c r="F56" s="10">
        <v>18.97</v>
      </c>
      <c r="G56" s="10">
        <v>0</v>
      </c>
      <c r="H56" s="10">
        <v>383.16</v>
      </c>
      <c r="I56" s="10">
        <v>0</v>
      </c>
      <c r="J56" s="10">
        <v>-60</v>
      </c>
    </row>
    <row r="57" spans="1:10">
      <c r="A57" s="16">
        <v>55</v>
      </c>
      <c r="B57" s="10">
        <v>352.73</v>
      </c>
      <c r="C57" s="10">
        <v>106.39</v>
      </c>
      <c r="D57" s="10">
        <v>120.26</v>
      </c>
      <c r="E57" s="10">
        <v>141</v>
      </c>
      <c r="F57" s="10">
        <v>32.75</v>
      </c>
      <c r="G57" s="10">
        <v>0</v>
      </c>
      <c r="H57" s="10">
        <v>400.39</v>
      </c>
      <c r="I57" s="10">
        <v>0</v>
      </c>
      <c r="J57" s="10">
        <v>-47.66</v>
      </c>
    </row>
    <row r="58" spans="1:10">
      <c r="A58" s="16">
        <v>56</v>
      </c>
      <c r="B58" s="10">
        <v>379.21</v>
      </c>
      <c r="C58" s="10">
        <v>106.86</v>
      </c>
      <c r="D58" s="10">
        <v>119.71</v>
      </c>
      <c r="E58" s="10">
        <v>141</v>
      </c>
      <c r="F58" s="10">
        <v>44.19</v>
      </c>
      <c r="G58" s="10">
        <v>0</v>
      </c>
      <c r="H58" s="10">
        <v>411.75</v>
      </c>
      <c r="I58" s="10">
        <v>0</v>
      </c>
      <c r="J58" s="10">
        <v>-32.54</v>
      </c>
    </row>
    <row r="59" spans="1:10">
      <c r="A59" s="16">
        <v>57</v>
      </c>
      <c r="B59" s="10">
        <v>371.25</v>
      </c>
      <c r="C59" s="10">
        <v>105.86</v>
      </c>
      <c r="D59" s="10">
        <v>115.91</v>
      </c>
      <c r="E59" s="10">
        <v>141</v>
      </c>
      <c r="F59" s="10">
        <v>40.270000000000003</v>
      </c>
      <c r="G59" s="10">
        <v>0</v>
      </c>
      <c r="H59" s="10">
        <v>403.03</v>
      </c>
      <c r="I59" s="10">
        <v>0</v>
      </c>
      <c r="J59" s="10">
        <v>-31.78</v>
      </c>
    </row>
    <row r="60" spans="1:10">
      <c r="A60" s="16">
        <v>58</v>
      </c>
      <c r="B60" s="10">
        <v>389.27</v>
      </c>
      <c r="C60" s="10">
        <v>104.63</v>
      </c>
      <c r="D60" s="10">
        <v>112.49</v>
      </c>
      <c r="E60" s="10">
        <v>141</v>
      </c>
      <c r="F60" s="10">
        <v>38.64</v>
      </c>
      <c r="G60" s="10">
        <v>0</v>
      </c>
      <c r="H60" s="10">
        <v>396.76</v>
      </c>
      <c r="I60" s="10">
        <v>0</v>
      </c>
      <c r="J60" s="10">
        <v>-7.49</v>
      </c>
    </row>
    <row r="61" spans="1:10">
      <c r="A61" s="16">
        <v>59</v>
      </c>
      <c r="B61" s="10">
        <v>400.69</v>
      </c>
      <c r="C61" s="10">
        <v>105.27</v>
      </c>
      <c r="D61" s="10">
        <v>115.29</v>
      </c>
      <c r="E61" s="10">
        <v>141</v>
      </c>
      <c r="F61" s="10">
        <v>36.700000000000003</v>
      </c>
      <c r="G61" s="10">
        <v>0</v>
      </c>
      <c r="H61" s="10">
        <v>400.69</v>
      </c>
      <c r="I61" s="10">
        <v>2.42</v>
      </c>
      <c r="J61" s="10">
        <v>0</v>
      </c>
    </row>
    <row r="62" spans="1:10">
      <c r="A62" s="16">
        <v>60</v>
      </c>
      <c r="B62" s="10">
        <v>427.75</v>
      </c>
      <c r="C62" s="10">
        <v>105.26</v>
      </c>
      <c r="D62" s="10">
        <v>119.54</v>
      </c>
      <c r="E62" s="10">
        <v>141</v>
      </c>
      <c r="F62" s="10">
        <v>43.95</v>
      </c>
      <c r="G62" s="10">
        <v>0</v>
      </c>
      <c r="H62" s="10">
        <v>427.75</v>
      </c>
      <c r="I62" s="10">
        <v>17.989999999999998</v>
      </c>
      <c r="J62" s="10">
        <v>0</v>
      </c>
    </row>
    <row r="63" spans="1:10">
      <c r="A63" s="16">
        <v>61</v>
      </c>
      <c r="B63" s="10">
        <v>424.31</v>
      </c>
      <c r="C63" s="10">
        <v>95.87</v>
      </c>
      <c r="D63" s="10">
        <v>114.81</v>
      </c>
      <c r="E63" s="10">
        <v>141</v>
      </c>
      <c r="F63" s="10">
        <v>40.04</v>
      </c>
      <c r="G63" s="10">
        <v>0</v>
      </c>
      <c r="H63" s="10">
        <v>424.31</v>
      </c>
      <c r="I63" s="10">
        <v>32.58</v>
      </c>
      <c r="J63" s="10">
        <v>0</v>
      </c>
    </row>
    <row r="64" spans="1:10">
      <c r="A64" s="16">
        <v>62</v>
      </c>
      <c r="B64" s="10">
        <v>431.85</v>
      </c>
      <c r="C64" s="10">
        <v>99.64</v>
      </c>
      <c r="D64" s="10">
        <v>118.92</v>
      </c>
      <c r="E64" s="10">
        <v>141</v>
      </c>
      <c r="F64" s="10">
        <v>27.5</v>
      </c>
      <c r="G64" s="10">
        <v>0</v>
      </c>
      <c r="H64" s="10">
        <v>431.85</v>
      </c>
      <c r="I64" s="10">
        <v>44.79</v>
      </c>
      <c r="J64" s="10">
        <v>0</v>
      </c>
    </row>
    <row r="65" spans="1:10">
      <c r="A65" s="16">
        <v>63</v>
      </c>
      <c r="B65" s="10">
        <v>439.3</v>
      </c>
      <c r="C65" s="10">
        <v>102.39</v>
      </c>
      <c r="D65" s="10">
        <v>119.14</v>
      </c>
      <c r="E65" s="10">
        <v>141</v>
      </c>
      <c r="F65" s="10">
        <v>24.73</v>
      </c>
      <c r="G65" s="10">
        <v>0</v>
      </c>
      <c r="H65" s="10">
        <v>439.3</v>
      </c>
      <c r="I65" s="10">
        <v>52.04</v>
      </c>
      <c r="J65" s="10">
        <v>0</v>
      </c>
    </row>
    <row r="66" spans="1:10">
      <c r="A66" s="16">
        <v>64</v>
      </c>
      <c r="B66" s="10">
        <v>422.48</v>
      </c>
      <c r="C66" s="10">
        <v>101.88</v>
      </c>
      <c r="D66" s="10">
        <v>120.78</v>
      </c>
      <c r="E66" s="10">
        <v>141</v>
      </c>
      <c r="F66" s="10">
        <v>12.78</v>
      </c>
      <c r="G66" s="10">
        <v>0</v>
      </c>
      <c r="H66" s="10">
        <v>422.48</v>
      </c>
      <c r="I66" s="10">
        <v>46.04</v>
      </c>
      <c r="J66" s="10">
        <v>0</v>
      </c>
    </row>
    <row r="67" spans="1:10">
      <c r="A67" s="16">
        <v>65</v>
      </c>
      <c r="B67" s="10">
        <v>363.2</v>
      </c>
      <c r="C67" s="10">
        <v>100.61</v>
      </c>
      <c r="D67" s="10">
        <v>114.47</v>
      </c>
      <c r="E67" s="10">
        <v>141</v>
      </c>
      <c r="F67" s="10">
        <v>6.8</v>
      </c>
      <c r="G67" s="10">
        <v>0</v>
      </c>
      <c r="H67" s="10">
        <v>363.2</v>
      </c>
      <c r="I67" s="10">
        <v>0.32</v>
      </c>
      <c r="J67" s="10">
        <v>0</v>
      </c>
    </row>
    <row r="68" spans="1:10">
      <c r="A68" s="16">
        <v>66</v>
      </c>
      <c r="B68" s="10">
        <v>349.8</v>
      </c>
      <c r="C68" s="10">
        <v>102.59</v>
      </c>
      <c r="D68" s="10">
        <v>116.14</v>
      </c>
      <c r="E68" s="10">
        <v>135</v>
      </c>
      <c r="F68" s="10">
        <v>0</v>
      </c>
      <c r="G68" s="10">
        <v>3.92</v>
      </c>
      <c r="H68" s="10">
        <v>353.72</v>
      </c>
      <c r="I68" s="10">
        <v>0</v>
      </c>
      <c r="J68" s="10">
        <v>0</v>
      </c>
    </row>
    <row r="69" spans="1:10">
      <c r="A69" s="16">
        <v>67</v>
      </c>
      <c r="B69" s="10">
        <v>391.84</v>
      </c>
      <c r="C69" s="10">
        <v>105.34</v>
      </c>
      <c r="D69" s="10">
        <v>118.73</v>
      </c>
      <c r="E69" s="10">
        <v>141</v>
      </c>
      <c r="F69" s="10">
        <v>8.81</v>
      </c>
      <c r="G69" s="10">
        <v>0</v>
      </c>
      <c r="H69" s="10">
        <v>391.84</v>
      </c>
      <c r="I69" s="10">
        <v>17.95</v>
      </c>
      <c r="J69" s="10">
        <v>0</v>
      </c>
    </row>
    <row r="70" spans="1:10">
      <c r="A70" s="16">
        <v>68</v>
      </c>
      <c r="B70" s="10">
        <v>389.38</v>
      </c>
      <c r="C70" s="10">
        <v>99.02</v>
      </c>
      <c r="D70" s="10">
        <v>114.57</v>
      </c>
      <c r="E70" s="10">
        <v>141</v>
      </c>
      <c r="F70" s="10">
        <v>9.0299999999999994</v>
      </c>
      <c r="G70" s="10">
        <v>0</v>
      </c>
      <c r="H70" s="10">
        <v>389.38</v>
      </c>
      <c r="I70" s="10">
        <v>25.77</v>
      </c>
      <c r="J70" s="10">
        <v>0</v>
      </c>
    </row>
    <row r="71" spans="1:10">
      <c r="A71" s="16">
        <v>69</v>
      </c>
      <c r="B71" s="10">
        <v>381.66</v>
      </c>
      <c r="C71" s="10">
        <v>94.75</v>
      </c>
      <c r="D71" s="10">
        <v>106.11</v>
      </c>
      <c r="E71" s="10">
        <v>141</v>
      </c>
      <c r="F71" s="10">
        <v>8.5</v>
      </c>
      <c r="G71" s="10">
        <v>0</v>
      </c>
      <c r="H71" s="10">
        <v>381.66</v>
      </c>
      <c r="I71" s="10">
        <v>31.29</v>
      </c>
      <c r="J71" s="10">
        <v>0</v>
      </c>
    </row>
    <row r="72" spans="1:10">
      <c r="A72" s="16">
        <v>70</v>
      </c>
      <c r="B72" s="10">
        <v>393.89</v>
      </c>
      <c r="C72" s="10">
        <v>98.59</v>
      </c>
      <c r="D72" s="10">
        <v>119.29</v>
      </c>
      <c r="E72" s="10">
        <v>141</v>
      </c>
      <c r="F72" s="10">
        <v>7.74</v>
      </c>
      <c r="G72" s="10">
        <v>0</v>
      </c>
      <c r="H72" s="10">
        <v>393.89</v>
      </c>
      <c r="I72" s="10">
        <v>27.27</v>
      </c>
      <c r="J72" s="10">
        <v>0</v>
      </c>
    </row>
    <row r="73" spans="1:10">
      <c r="A73" s="16">
        <v>71</v>
      </c>
      <c r="B73" s="10">
        <v>334.35</v>
      </c>
      <c r="C73" s="10">
        <v>94.14</v>
      </c>
      <c r="D73" s="10">
        <v>110.95</v>
      </c>
      <c r="E73" s="10">
        <v>135</v>
      </c>
      <c r="F73" s="10">
        <v>0</v>
      </c>
      <c r="G73" s="10">
        <v>5.74</v>
      </c>
      <c r="H73" s="10">
        <v>340.09000000000003</v>
      </c>
      <c r="I73" s="10">
        <v>0</v>
      </c>
      <c r="J73" s="10">
        <v>0</v>
      </c>
    </row>
    <row r="74" spans="1:10">
      <c r="A74" s="16">
        <v>72</v>
      </c>
      <c r="B74" s="10">
        <v>316.76</v>
      </c>
      <c r="C74" s="10">
        <v>85.4</v>
      </c>
      <c r="D74" s="10">
        <v>105.67</v>
      </c>
      <c r="E74" s="10">
        <v>135</v>
      </c>
      <c r="F74" s="10">
        <v>0</v>
      </c>
      <c r="G74" s="10">
        <v>9.31</v>
      </c>
      <c r="H74" s="10">
        <v>326.07</v>
      </c>
      <c r="I74" s="10">
        <v>0</v>
      </c>
      <c r="J74" s="10">
        <v>0</v>
      </c>
    </row>
    <row r="75" spans="1:10">
      <c r="A75" s="16">
        <v>73</v>
      </c>
      <c r="B75" s="10">
        <v>353.38</v>
      </c>
      <c r="C75" s="10">
        <v>78.099999999999994</v>
      </c>
      <c r="D75" s="10">
        <v>109.12</v>
      </c>
      <c r="E75" s="10">
        <v>141</v>
      </c>
      <c r="F75" s="10">
        <v>7.76</v>
      </c>
      <c r="G75" s="10">
        <v>0</v>
      </c>
      <c r="H75" s="10">
        <v>353.38</v>
      </c>
      <c r="I75" s="10">
        <v>17.41</v>
      </c>
      <c r="J75" s="10">
        <v>0</v>
      </c>
    </row>
    <row r="76" spans="1:10">
      <c r="A76" s="16">
        <v>74</v>
      </c>
      <c r="B76" s="10">
        <v>363.54</v>
      </c>
      <c r="C76" s="10">
        <v>77.849999999999994</v>
      </c>
      <c r="D76" s="10">
        <v>113.84</v>
      </c>
      <c r="E76" s="10">
        <v>141</v>
      </c>
      <c r="F76" s="10">
        <v>7.41</v>
      </c>
      <c r="G76" s="10">
        <v>0</v>
      </c>
      <c r="H76" s="10">
        <v>363.54</v>
      </c>
      <c r="I76" s="10">
        <v>23.43</v>
      </c>
      <c r="J76" s="10">
        <v>0</v>
      </c>
    </row>
    <row r="77" spans="1:10">
      <c r="A77" s="16">
        <v>75</v>
      </c>
      <c r="B77" s="10">
        <v>351.94</v>
      </c>
      <c r="C77" s="10">
        <v>85.42</v>
      </c>
      <c r="D77" s="10">
        <v>112.32</v>
      </c>
      <c r="E77" s="10">
        <v>141</v>
      </c>
      <c r="F77" s="10">
        <v>5.64</v>
      </c>
      <c r="G77" s="10">
        <v>0</v>
      </c>
      <c r="H77" s="10">
        <v>351.94</v>
      </c>
      <c r="I77" s="10">
        <v>7.56</v>
      </c>
      <c r="J77" s="10">
        <v>0</v>
      </c>
    </row>
    <row r="78" spans="1:10">
      <c r="A78" s="16">
        <v>76</v>
      </c>
      <c r="B78" s="10">
        <v>351.42</v>
      </c>
      <c r="C78" s="10">
        <v>86.63</v>
      </c>
      <c r="D78" s="10">
        <v>115.18</v>
      </c>
      <c r="E78" s="10">
        <v>141</v>
      </c>
      <c r="F78" s="10">
        <v>4.88</v>
      </c>
      <c r="G78" s="10">
        <v>0</v>
      </c>
      <c r="H78" s="10">
        <v>351.42</v>
      </c>
      <c r="I78" s="10">
        <v>3.73</v>
      </c>
      <c r="J78" s="10">
        <v>0</v>
      </c>
    </row>
    <row r="79" spans="1:10">
      <c r="A79" s="16">
        <v>77</v>
      </c>
      <c r="B79" s="10">
        <v>391.25</v>
      </c>
      <c r="C79" s="10">
        <v>83.17</v>
      </c>
      <c r="D79" s="10">
        <v>111.21</v>
      </c>
      <c r="E79" s="10">
        <v>141</v>
      </c>
      <c r="F79" s="10">
        <v>7.79</v>
      </c>
      <c r="G79" s="10">
        <v>0</v>
      </c>
      <c r="H79" s="10">
        <v>391.25</v>
      </c>
      <c r="I79" s="10">
        <v>48.09</v>
      </c>
      <c r="J79" s="10">
        <v>0</v>
      </c>
    </row>
    <row r="80" spans="1:10">
      <c r="A80" s="16">
        <v>78</v>
      </c>
      <c r="B80" s="10">
        <v>440.4</v>
      </c>
      <c r="C80" s="10">
        <v>98.75</v>
      </c>
      <c r="D80" s="10">
        <v>118.52</v>
      </c>
      <c r="E80" s="10">
        <v>141</v>
      </c>
      <c r="F80" s="10">
        <v>17.36</v>
      </c>
      <c r="G80" s="10">
        <v>0</v>
      </c>
      <c r="H80" s="10">
        <v>440.4</v>
      </c>
      <c r="I80" s="10">
        <v>64.760000000000005</v>
      </c>
      <c r="J80" s="10">
        <v>0</v>
      </c>
    </row>
    <row r="81" spans="1:10">
      <c r="A81" s="16">
        <v>79</v>
      </c>
      <c r="B81" s="10">
        <v>401.99</v>
      </c>
      <c r="C81" s="10">
        <v>101.31</v>
      </c>
      <c r="D81" s="10">
        <v>114.3</v>
      </c>
      <c r="E81" s="10">
        <v>141</v>
      </c>
      <c r="F81" s="10">
        <v>6.02</v>
      </c>
      <c r="G81" s="10">
        <v>0</v>
      </c>
      <c r="H81" s="10">
        <v>401.99</v>
      </c>
      <c r="I81" s="10">
        <v>39.35</v>
      </c>
      <c r="J81" s="10">
        <v>0</v>
      </c>
    </row>
    <row r="82" spans="1:10">
      <c r="A82" s="16">
        <v>80</v>
      </c>
      <c r="B82" s="10">
        <v>409.81</v>
      </c>
      <c r="C82" s="10">
        <v>95.78</v>
      </c>
      <c r="D82" s="10">
        <v>115.19</v>
      </c>
      <c r="E82" s="10">
        <v>141</v>
      </c>
      <c r="F82" s="10">
        <v>7</v>
      </c>
      <c r="G82" s="10">
        <v>0</v>
      </c>
      <c r="H82" s="10">
        <v>409.81</v>
      </c>
      <c r="I82" s="10">
        <v>50.84</v>
      </c>
      <c r="J82" s="10">
        <v>0</v>
      </c>
    </row>
    <row r="83" spans="1:10">
      <c r="A83" s="16">
        <v>81</v>
      </c>
      <c r="B83" s="10">
        <v>446.52</v>
      </c>
      <c r="C83" s="10">
        <v>89.66</v>
      </c>
      <c r="D83" s="10">
        <v>113.77</v>
      </c>
      <c r="E83" s="10">
        <v>141</v>
      </c>
      <c r="F83" s="10">
        <v>19.46</v>
      </c>
      <c r="G83" s="10">
        <v>0</v>
      </c>
      <c r="H83" s="10">
        <v>446.52</v>
      </c>
      <c r="I83" s="10">
        <v>82.63</v>
      </c>
      <c r="J83" s="10">
        <v>0</v>
      </c>
    </row>
    <row r="84" spans="1:10">
      <c r="A84" s="16">
        <v>82</v>
      </c>
      <c r="B84" s="10">
        <v>427.14</v>
      </c>
      <c r="C84" s="10">
        <v>105.32</v>
      </c>
      <c r="D84" s="10">
        <v>119.12</v>
      </c>
      <c r="E84" s="10">
        <v>141</v>
      </c>
      <c r="F84" s="10">
        <v>6.38</v>
      </c>
      <c r="G84" s="10">
        <v>0</v>
      </c>
      <c r="H84" s="10">
        <v>427.14</v>
      </c>
      <c r="I84" s="10">
        <v>55.32</v>
      </c>
      <c r="J84" s="10">
        <v>0</v>
      </c>
    </row>
    <row r="85" spans="1:10">
      <c r="A85" s="16">
        <v>83</v>
      </c>
      <c r="B85" s="10">
        <v>412.97</v>
      </c>
      <c r="C85" s="10">
        <v>107.68</v>
      </c>
      <c r="D85" s="10">
        <v>118.54</v>
      </c>
      <c r="E85" s="10">
        <v>141</v>
      </c>
      <c r="F85" s="10">
        <v>4.9400000000000004</v>
      </c>
      <c r="G85" s="10">
        <v>0</v>
      </c>
      <c r="H85" s="10">
        <v>412.97</v>
      </c>
      <c r="I85" s="10">
        <v>40.81</v>
      </c>
      <c r="J85" s="10">
        <v>0</v>
      </c>
    </row>
    <row r="86" spans="1:10">
      <c r="A86" s="16">
        <v>84</v>
      </c>
      <c r="B86" s="10">
        <v>406.36</v>
      </c>
      <c r="C86" s="10">
        <v>103.06</v>
      </c>
      <c r="D86" s="10">
        <v>114.34</v>
      </c>
      <c r="E86" s="10">
        <v>141</v>
      </c>
      <c r="F86" s="10">
        <v>5.1100000000000003</v>
      </c>
      <c r="G86" s="10">
        <v>0</v>
      </c>
      <c r="H86" s="10">
        <v>406.36</v>
      </c>
      <c r="I86" s="10">
        <v>42.84</v>
      </c>
      <c r="J86" s="10">
        <v>0</v>
      </c>
    </row>
    <row r="87" spans="1:10">
      <c r="A87" s="16">
        <v>85</v>
      </c>
      <c r="B87" s="10">
        <v>396.11</v>
      </c>
      <c r="C87" s="10">
        <v>102.78</v>
      </c>
      <c r="D87" s="10">
        <v>113.38</v>
      </c>
      <c r="E87" s="10">
        <v>141</v>
      </c>
      <c r="F87" s="10">
        <v>4.41</v>
      </c>
      <c r="G87" s="10">
        <v>0</v>
      </c>
      <c r="H87" s="10">
        <v>396.11</v>
      </c>
      <c r="I87" s="10">
        <v>34.54</v>
      </c>
      <c r="J87" s="10">
        <v>0</v>
      </c>
    </row>
    <row r="88" spans="1:10">
      <c r="A88" s="16">
        <v>86</v>
      </c>
      <c r="B88" s="10">
        <v>385.15</v>
      </c>
      <c r="C88" s="10">
        <v>103.82</v>
      </c>
      <c r="D88" s="10">
        <v>116.55</v>
      </c>
      <c r="E88" s="10">
        <v>141</v>
      </c>
      <c r="F88" s="10">
        <v>3.23</v>
      </c>
      <c r="G88" s="10">
        <v>0</v>
      </c>
      <c r="H88" s="10">
        <v>385.15</v>
      </c>
      <c r="I88" s="10">
        <v>20.56</v>
      </c>
      <c r="J88" s="10">
        <v>0</v>
      </c>
    </row>
    <row r="89" spans="1:10">
      <c r="A89" s="16">
        <v>87</v>
      </c>
      <c r="B89" s="10">
        <v>360.33</v>
      </c>
      <c r="C89" s="10">
        <v>106.26</v>
      </c>
      <c r="D89" s="10">
        <v>116.65</v>
      </c>
      <c r="E89" s="10">
        <v>136.75</v>
      </c>
      <c r="F89" s="10">
        <v>0.67</v>
      </c>
      <c r="G89" s="10">
        <v>0</v>
      </c>
      <c r="H89" s="10">
        <v>360.33</v>
      </c>
      <c r="I89" s="10">
        <v>0</v>
      </c>
      <c r="J89" s="10">
        <v>0</v>
      </c>
    </row>
    <row r="90" spans="1:10">
      <c r="A90" s="16">
        <v>88</v>
      </c>
      <c r="B90" s="10">
        <v>349.61</v>
      </c>
      <c r="C90" s="10">
        <v>103.21</v>
      </c>
      <c r="D90" s="10">
        <v>114.51</v>
      </c>
      <c r="E90" s="10">
        <v>135</v>
      </c>
      <c r="F90" s="10">
        <v>0</v>
      </c>
      <c r="G90" s="10">
        <v>3.11</v>
      </c>
      <c r="H90" s="10">
        <v>352.72</v>
      </c>
      <c r="I90" s="10">
        <v>0</v>
      </c>
      <c r="J90" s="10">
        <v>0</v>
      </c>
    </row>
    <row r="91" spans="1:10">
      <c r="A91" s="16">
        <v>89</v>
      </c>
      <c r="B91" s="10">
        <v>310.89</v>
      </c>
      <c r="C91" s="10">
        <v>99.9</v>
      </c>
      <c r="D91" s="10">
        <v>113.78</v>
      </c>
      <c r="E91" s="10">
        <v>131.75</v>
      </c>
      <c r="F91" s="10">
        <v>0</v>
      </c>
      <c r="G91" s="10">
        <v>34.53</v>
      </c>
      <c r="H91" s="10">
        <v>345.41999999999996</v>
      </c>
      <c r="I91" s="10">
        <v>0</v>
      </c>
      <c r="J91" s="10">
        <v>0</v>
      </c>
    </row>
    <row r="92" spans="1:10">
      <c r="A92" s="16">
        <v>90</v>
      </c>
      <c r="B92" s="10">
        <v>285.99</v>
      </c>
      <c r="C92" s="10">
        <v>99.39</v>
      </c>
      <c r="D92" s="10">
        <v>113.19</v>
      </c>
      <c r="E92" s="10">
        <v>115.6</v>
      </c>
      <c r="F92" s="10">
        <v>0</v>
      </c>
      <c r="G92" s="10">
        <v>42.19</v>
      </c>
      <c r="H92" s="10">
        <v>328.18</v>
      </c>
      <c r="I92" s="10">
        <v>0</v>
      </c>
      <c r="J92" s="10">
        <v>0</v>
      </c>
    </row>
    <row r="93" spans="1:10">
      <c r="A93" s="16">
        <v>91</v>
      </c>
      <c r="B93" s="10">
        <v>304.32</v>
      </c>
      <c r="C93" s="10">
        <v>99.47</v>
      </c>
      <c r="D93" s="10">
        <v>112.97</v>
      </c>
      <c r="E93" s="10">
        <v>129</v>
      </c>
      <c r="F93" s="10">
        <v>0</v>
      </c>
      <c r="G93" s="10">
        <v>37.119999999999997</v>
      </c>
      <c r="H93" s="10">
        <v>341.44</v>
      </c>
      <c r="I93" s="10">
        <v>0</v>
      </c>
      <c r="J93" s="10">
        <v>0</v>
      </c>
    </row>
    <row r="94" spans="1:10">
      <c r="A94" s="16">
        <v>92</v>
      </c>
      <c r="B94" s="10">
        <v>314.85000000000002</v>
      </c>
      <c r="C94" s="10">
        <v>99.23</v>
      </c>
      <c r="D94" s="10">
        <v>112.31</v>
      </c>
      <c r="E94" s="10">
        <v>134.88999999999999</v>
      </c>
      <c r="F94" s="10">
        <v>0</v>
      </c>
      <c r="G94" s="10">
        <v>31.57</v>
      </c>
      <c r="H94" s="10">
        <v>346.42</v>
      </c>
      <c r="I94" s="10">
        <v>0</v>
      </c>
      <c r="J94" s="10">
        <v>0</v>
      </c>
    </row>
    <row r="95" spans="1:10">
      <c r="A95" s="16">
        <v>93</v>
      </c>
      <c r="B95" s="10">
        <v>256.89</v>
      </c>
      <c r="C95" s="10">
        <v>95.7</v>
      </c>
      <c r="D95" s="10">
        <v>100.45</v>
      </c>
      <c r="E95" s="10">
        <v>108.99</v>
      </c>
      <c r="F95" s="10">
        <v>0</v>
      </c>
      <c r="G95" s="10">
        <v>48.25</v>
      </c>
      <c r="H95" s="10">
        <v>305.14</v>
      </c>
      <c r="I95" s="10">
        <v>0</v>
      </c>
      <c r="J95" s="10">
        <v>0</v>
      </c>
    </row>
    <row r="96" spans="1:10">
      <c r="A96" s="16">
        <v>94</v>
      </c>
      <c r="B96" s="10">
        <v>301.39</v>
      </c>
      <c r="C96" s="10">
        <v>96.37</v>
      </c>
      <c r="D96" s="10">
        <v>110.41</v>
      </c>
      <c r="E96" s="10">
        <v>130.6</v>
      </c>
      <c r="F96" s="10">
        <v>0</v>
      </c>
      <c r="G96" s="10">
        <v>35.99</v>
      </c>
      <c r="H96" s="10">
        <v>337.38</v>
      </c>
      <c r="I96" s="10">
        <v>0</v>
      </c>
      <c r="J96" s="10">
        <v>0</v>
      </c>
    </row>
    <row r="97" spans="1:10">
      <c r="A97" s="16">
        <v>95</v>
      </c>
      <c r="B97" s="10">
        <v>334.11</v>
      </c>
      <c r="C97" s="10">
        <v>97.65</v>
      </c>
      <c r="D97" s="10">
        <v>113.53</v>
      </c>
      <c r="E97" s="10">
        <v>135</v>
      </c>
      <c r="F97" s="10">
        <v>0</v>
      </c>
      <c r="G97" s="10">
        <v>12.07</v>
      </c>
      <c r="H97" s="10">
        <v>346.18</v>
      </c>
      <c r="I97" s="10">
        <v>0</v>
      </c>
      <c r="J97" s="10">
        <v>0</v>
      </c>
    </row>
    <row r="98" spans="1:10">
      <c r="A98" s="16">
        <v>96</v>
      </c>
      <c r="B98" s="10">
        <v>338.65</v>
      </c>
      <c r="C98" s="10">
        <v>96.83</v>
      </c>
      <c r="D98" s="10">
        <v>112.03</v>
      </c>
      <c r="E98" s="10">
        <v>135</v>
      </c>
      <c r="F98" s="10">
        <v>0</v>
      </c>
      <c r="G98" s="10">
        <v>5.21</v>
      </c>
      <c r="H98" s="10">
        <v>343.85999999999996</v>
      </c>
      <c r="I98" s="10">
        <v>0</v>
      </c>
      <c r="J98" s="10">
        <v>0</v>
      </c>
    </row>
    <row r="99" spans="1:10">
      <c r="A99" s="16">
        <v>97</v>
      </c>
      <c r="B99" s="10">
        <v>315.52999999999997</v>
      </c>
      <c r="C99" s="10">
        <v>94.61</v>
      </c>
      <c r="D99" s="10">
        <v>109.67</v>
      </c>
      <c r="E99" s="10">
        <v>134.41</v>
      </c>
      <c r="F99" s="10">
        <v>0</v>
      </c>
      <c r="G99" s="10">
        <v>23.16</v>
      </c>
      <c r="H99" s="10">
        <v>338.69</v>
      </c>
      <c r="I99" s="10">
        <v>0</v>
      </c>
      <c r="J99" s="10">
        <v>0</v>
      </c>
    </row>
    <row r="100" spans="1:10">
      <c r="A100" s="16">
        <v>98</v>
      </c>
      <c r="B100" s="10">
        <v>327.82</v>
      </c>
      <c r="C100" s="10">
        <v>94.37</v>
      </c>
      <c r="D100" s="10">
        <v>108.43</v>
      </c>
      <c r="E100" s="10">
        <v>135</v>
      </c>
      <c r="F100" s="10">
        <v>0</v>
      </c>
      <c r="G100" s="10">
        <v>9.98</v>
      </c>
      <c r="H100" s="10">
        <v>337.8</v>
      </c>
      <c r="I100" s="10">
        <v>0</v>
      </c>
      <c r="J100" s="10">
        <v>0</v>
      </c>
    </row>
    <row r="101" spans="1:10">
      <c r="A101" s="16">
        <v>99</v>
      </c>
      <c r="B101" s="10">
        <v>320.92</v>
      </c>
      <c r="C101" s="10">
        <v>94.07</v>
      </c>
      <c r="D101" s="10">
        <v>111.75</v>
      </c>
      <c r="E101" s="10">
        <v>134.72999999999999</v>
      </c>
      <c r="F101" s="10">
        <v>0</v>
      </c>
      <c r="G101" s="10">
        <v>19.62</v>
      </c>
      <c r="H101" s="10">
        <v>340.54</v>
      </c>
      <c r="I101" s="10">
        <v>0</v>
      </c>
      <c r="J101" s="10">
        <v>0</v>
      </c>
    </row>
    <row r="102" spans="1:10">
      <c r="A102" s="16">
        <v>100</v>
      </c>
      <c r="B102" s="10">
        <v>327.62</v>
      </c>
      <c r="C102" s="10">
        <v>95.13</v>
      </c>
      <c r="D102" s="10">
        <v>111.9</v>
      </c>
      <c r="E102" s="10">
        <v>135</v>
      </c>
      <c r="F102" s="10">
        <v>0</v>
      </c>
      <c r="G102" s="10">
        <v>14.41</v>
      </c>
      <c r="H102" s="10">
        <v>342.03000000000003</v>
      </c>
      <c r="I102" s="10">
        <v>0</v>
      </c>
      <c r="J102" s="10">
        <v>0</v>
      </c>
    </row>
    <row r="103" spans="1:10">
      <c r="A103" s="16">
        <v>101</v>
      </c>
      <c r="B103" s="10">
        <v>350.63</v>
      </c>
      <c r="C103" s="10">
        <v>94.83</v>
      </c>
      <c r="D103" s="10">
        <v>112.02</v>
      </c>
      <c r="E103" s="10">
        <v>135</v>
      </c>
      <c r="F103" s="10">
        <v>8.7799999999999994</v>
      </c>
      <c r="G103" s="10">
        <v>0</v>
      </c>
      <c r="H103" s="10">
        <v>350.63</v>
      </c>
      <c r="I103" s="10">
        <v>0</v>
      </c>
      <c r="J103" s="10">
        <v>0</v>
      </c>
    </row>
    <row r="104" spans="1:10">
      <c r="A104" s="16">
        <v>102</v>
      </c>
      <c r="B104" s="10">
        <v>344.26</v>
      </c>
      <c r="C104" s="10">
        <v>92.02</v>
      </c>
      <c r="D104" s="10">
        <v>105.17</v>
      </c>
      <c r="E104" s="10">
        <v>135</v>
      </c>
      <c r="F104" s="10">
        <v>12.08</v>
      </c>
      <c r="G104" s="10">
        <v>0</v>
      </c>
      <c r="H104" s="10">
        <v>344.26</v>
      </c>
      <c r="I104" s="10">
        <v>0</v>
      </c>
      <c r="J104" s="10">
        <v>0</v>
      </c>
    </row>
    <row r="105" spans="1:10">
      <c r="A105" s="16">
        <v>103</v>
      </c>
      <c r="B105" s="10">
        <v>309.87</v>
      </c>
      <c r="C105" s="10">
        <v>92.67</v>
      </c>
      <c r="D105" s="10">
        <v>106.97</v>
      </c>
      <c r="E105" s="10">
        <v>134.33000000000001</v>
      </c>
      <c r="F105" s="10">
        <v>0</v>
      </c>
      <c r="G105" s="10">
        <v>24.1</v>
      </c>
      <c r="H105" s="10">
        <v>333.97</v>
      </c>
      <c r="I105" s="10">
        <v>0</v>
      </c>
      <c r="J105" s="10">
        <v>0</v>
      </c>
    </row>
    <row r="106" spans="1:10">
      <c r="A106" s="16">
        <v>104</v>
      </c>
      <c r="B106" s="10">
        <v>292.36</v>
      </c>
      <c r="C106" s="10">
        <v>92.37</v>
      </c>
      <c r="D106" s="10">
        <v>106.63</v>
      </c>
      <c r="E106" s="10">
        <v>129.91999999999999</v>
      </c>
      <c r="F106" s="10">
        <v>0</v>
      </c>
      <c r="G106" s="10">
        <v>36.56</v>
      </c>
      <c r="H106" s="10">
        <v>328.92</v>
      </c>
      <c r="I106" s="10">
        <v>0</v>
      </c>
      <c r="J106" s="10">
        <v>0</v>
      </c>
    </row>
    <row r="107" spans="1:10">
      <c r="A107" s="16">
        <v>105</v>
      </c>
      <c r="B107" s="10">
        <v>255.28</v>
      </c>
      <c r="C107" s="10">
        <v>90.4</v>
      </c>
      <c r="D107" s="10">
        <v>101.26</v>
      </c>
      <c r="E107" s="10">
        <v>110.86</v>
      </c>
      <c r="F107" s="10">
        <v>0</v>
      </c>
      <c r="G107" s="10">
        <v>47.24</v>
      </c>
      <c r="H107" s="10">
        <v>302.52</v>
      </c>
      <c r="I107" s="10">
        <v>0</v>
      </c>
      <c r="J107" s="10">
        <v>0</v>
      </c>
    </row>
    <row r="108" spans="1:10">
      <c r="A108" s="16">
        <v>106</v>
      </c>
      <c r="B108" s="10">
        <v>263.12</v>
      </c>
      <c r="C108" s="10">
        <v>86.52</v>
      </c>
      <c r="D108" s="10">
        <v>97.81</v>
      </c>
      <c r="E108" s="10">
        <v>120.68</v>
      </c>
      <c r="F108" s="10">
        <v>0</v>
      </c>
      <c r="G108" s="10">
        <v>41.88</v>
      </c>
      <c r="H108" s="10">
        <v>305</v>
      </c>
      <c r="I108" s="10">
        <v>0</v>
      </c>
      <c r="J108" s="10">
        <v>0</v>
      </c>
    </row>
    <row r="109" spans="1:10">
      <c r="A109" s="16">
        <v>107</v>
      </c>
      <c r="B109" s="10">
        <v>252.92</v>
      </c>
      <c r="C109" s="10">
        <v>87.16</v>
      </c>
      <c r="D109" s="10">
        <v>78.930000000000007</v>
      </c>
      <c r="E109" s="10">
        <v>125.88</v>
      </c>
      <c r="F109" s="10">
        <v>0</v>
      </c>
      <c r="G109" s="10">
        <v>39.049999999999997</v>
      </c>
      <c r="H109" s="10">
        <v>291.96999999999997</v>
      </c>
      <c r="I109" s="10">
        <v>0</v>
      </c>
      <c r="J109" s="10">
        <v>0</v>
      </c>
    </row>
    <row r="110" spans="1:10">
      <c r="A110" s="16">
        <v>108</v>
      </c>
      <c r="B110" s="10">
        <v>253.06</v>
      </c>
      <c r="C110" s="10">
        <v>88.03</v>
      </c>
      <c r="D110" s="10">
        <v>69.19</v>
      </c>
      <c r="E110" s="10">
        <v>131.27000000000001</v>
      </c>
      <c r="F110" s="10">
        <v>0</v>
      </c>
      <c r="G110" s="10">
        <v>35.43</v>
      </c>
      <c r="H110" s="10">
        <v>288.49</v>
      </c>
      <c r="I110" s="10">
        <v>0</v>
      </c>
      <c r="J110" s="10">
        <v>0</v>
      </c>
    </row>
    <row r="111" spans="1:10">
      <c r="A111" s="16">
        <v>109</v>
      </c>
      <c r="B111" s="10">
        <v>298.22000000000003</v>
      </c>
      <c r="C111" s="10">
        <v>91.24</v>
      </c>
      <c r="D111" s="10">
        <v>87.68</v>
      </c>
      <c r="E111" s="10">
        <v>135</v>
      </c>
      <c r="F111" s="10">
        <v>0</v>
      </c>
      <c r="G111" s="10">
        <v>15.7</v>
      </c>
      <c r="H111" s="10">
        <v>313.92</v>
      </c>
      <c r="I111" s="10">
        <v>0</v>
      </c>
      <c r="J111" s="10">
        <v>0</v>
      </c>
    </row>
    <row r="112" spans="1:10">
      <c r="A112" s="16">
        <v>110</v>
      </c>
      <c r="B112" s="10">
        <v>324.32</v>
      </c>
      <c r="C112" s="10">
        <v>91.71</v>
      </c>
      <c r="D112" s="10">
        <v>62.05</v>
      </c>
      <c r="E112" s="10">
        <v>137.04</v>
      </c>
      <c r="F112" s="10">
        <v>33.520000000000003</v>
      </c>
      <c r="G112" s="10">
        <v>0</v>
      </c>
      <c r="H112" s="10">
        <v>324.32</v>
      </c>
      <c r="I112" s="10">
        <v>0</v>
      </c>
      <c r="J112" s="10">
        <v>0</v>
      </c>
    </row>
    <row r="113" spans="1:10">
      <c r="A113" s="16">
        <v>111</v>
      </c>
      <c r="B113" s="10">
        <v>353.21</v>
      </c>
      <c r="C113" s="10">
        <v>91.43</v>
      </c>
      <c r="D113" s="10">
        <v>92.26</v>
      </c>
      <c r="E113" s="10">
        <v>137.24</v>
      </c>
      <c r="F113" s="10">
        <v>32.28</v>
      </c>
      <c r="G113" s="10">
        <v>0</v>
      </c>
      <c r="H113" s="10">
        <v>353.21</v>
      </c>
      <c r="I113" s="10">
        <v>0</v>
      </c>
      <c r="J113" s="10">
        <v>0</v>
      </c>
    </row>
    <row r="114" spans="1:10">
      <c r="A114" s="16">
        <v>112</v>
      </c>
      <c r="B114" s="10">
        <v>379.29</v>
      </c>
      <c r="C114" s="10">
        <v>89.96</v>
      </c>
      <c r="D114" s="10">
        <v>100.01</v>
      </c>
      <c r="E114" s="10">
        <v>141</v>
      </c>
      <c r="F114" s="10">
        <v>48.32</v>
      </c>
      <c r="G114" s="10">
        <v>0</v>
      </c>
      <c r="H114" s="10">
        <v>379.29</v>
      </c>
      <c r="I114" s="10">
        <v>0</v>
      </c>
      <c r="J114" s="10">
        <v>0</v>
      </c>
    </row>
    <row r="115" spans="1:10">
      <c r="A115" s="16">
        <v>113</v>
      </c>
      <c r="B115" s="10">
        <v>399.81</v>
      </c>
      <c r="C115" s="10">
        <v>93.12</v>
      </c>
      <c r="D115" s="10">
        <v>108.95</v>
      </c>
      <c r="E115" s="10">
        <v>141</v>
      </c>
      <c r="F115" s="10">
        <v>55.91</v>
      </c>
      <c r="G115" s="10">
        <v>0</v>
      </c>
      <c r="H115" s="10">
        <v>399.81</v>
      </c>
      <c r="I115" s="10">
        <v>0.83</v>
      </c>
      <c r="J115" s="10">
        <v>0</v>
      </c>
    </row>
    <row r="116" spans="1:10">
      <c r="A116" s="16">
        <v>114</v>
      </c>
      <c r="B116" s="10">
        <v>375.73</v>
      </c>
      <c r="C116" s="10">
        <v>91.45</v>
      </c>
      <c r="D116" s="10">
        <v>101.48</v>
      </c>
      <c r="E116" s="10">
        <v>141</v>
      </c>
      <c r="F116" s="10">
        <v>41.8</v>
      </c>
      <c r="G116" s="10">
        <v>0</v>
      </c>
      <c r="H116" s="10">
        <v>375.73</v>
      </c>
      <c r="I116" s="10">
        <v>0</v>
      </c>
      <c r="J116" s="10">
        <v>0</v>
      </c>
    </row>
    <row r="117" spans="1:10">
      <c r="A117" s="16">
        <v>115</v>
      </c>
      <c r="B117" s="10">
        <v>342.1</v>
      </c>
      <c r="C117" s="10">
        <v>92.03</v>
      </c>
      <c r="D117" s="10">
        <v>98.41</v>
      </c>
      <c r="E117" s="10">
        <v>135</v>
      </c>
      <c r="F117" s="10">
        <v>16.66</v>
      </c>
      <c r="G117" s="10">
        <v>0</v>
      </c>
      <c r="H117" s="10">
        <v>342.1</v>
      </c>
      <c r="I117" s="10">
        <v>0</v>
      </c>
      <c r="J117" s="10">
        <v>0</v>
      </c>
    </row>
    <row r="118" spans="1:10">
      <c r="A118" s="16">
        <v>116</v>
      </c>
      <c r="B118" s="10">
        <v>347.61</v>
      </c>
      <c r="C118" s="10">
        <v>96.04</v>
      </c>
      <c r="D118" s="10">
        <v>107.33</v>
      </c>
      <c r="E118" s="10">
        <v>135</v>
      </c>
      <c r="F118" s="10">
        <v>9.24</v>
      </c>
      <c r="G118" s="10">
        <v>0</v>
      </c>
      <c r="H118" s="10">
        <v>347.61</v>
      </c>
      <c r="I118" s="10">
        <v>0</v>
      </c>
      <c r="J118" s="10">
        <v>0</v>
      </c>
    </row>
    <row r="119" spans="1:10">
      <c r="A119" s="16">
        <v>117</v>
      </c>
      <c r="B119" s="10">
        <v>304.89999999999998</v>
      </c>
      <c r="C119" s="10">
        <v>95.02</v>
      </c>
      <c r="D119" s="10">
        <v>109.38</v>
      </c>
      <c r="E119" s="10">
        <v>133.54</v>
      </c>
      <c r="F119" s="10">
        <v>0</v>
      </c>
      <c r="G119" s="10">
        <v>33.049999999999997</v>
      </c>
      <c r="H119" s="10">
        <v>337.95</v>
      </c>
      <c r="I119" s="10">
        <v>0</v>
      </c>
      <c r="J119" s="10">
        <v>0</v>
      </c>
    </row>
    <row r="120" spans="1:10">
      <c r="A120" s="16">
        <v>118</v>
      </c>
      <c r="B120" s="10">
        <v>313.74</v>
      </c>
      <c r="C120" s="10">
        <v>92.98</v>
      </c>
      <c r="D120" s="10">
        <v>105.38</v>
      </c>
      <c r="E120" s="10">
        <v>134.75</v>
      </c>
      <c r="F120" s="10">
        <v>0</v>
      </c>
      <c r="G120" s="10">
        <v>19.38</v>
      </c>
      <c r="H120" s="10">
        <v>333.12</v>
      </c>
      <c r="I120" s="10">
        <v>0</v>
      </c>
      <c r="J120" s="10">
        <v>0</v>
      </c>
    </row>
    <row r="121" spans="1:10">
      <c r="A121" s="16">
        <v>119</v>
      </c>
      <c r="B121" s="10">
        <v>374.73</v>
      </c>
      <c r="C121" s="10">
        <v>91.44</v>
      </c>
      <c r="D121" s="10">
        <v>86.77</v>
      </c>
      <c r="E121" s="10">
        <v>141</v>
      </c>
      <c r="F121" s="10">
        <v>52.19</v>
      </c>
      <c r="G121" s="10">
        <v>0</v>
      </c>
      <c r="H121" s="10">
        <v>374.73</v>
      </c>
      <c r="I121" s="10">
        <v>3.34</v>
      </c>
      <c r="J121" s="10">
        <v>0</v>
      </c>
    </row>
    <row r="122" spans="1:10">
      <c r="A122" s="16">
        <v>120</v>
      </c>
      <c r="B122" s="10">
        <v>368.95</v>
      </c>
      <c r="C122" s="10">
        <v>90.57</v>
      </c>
      <c r="D122" s="10">
        <v>83.35</v>
      </c>
      <c r="E122" s="10">
        <v>141</v>
      </c>
      <c r="F122" s="10">
        <v>48.88</v>
      </c>
      <c r="G122" s="10">
        <v>0</v>
      </c>
      <c r="H122" s="10">
        <v>368.95</v>
      </c>
      <c r="I122" s="10">
        <v>5.15</v>
      </c>
      <c r="J122" s="10">
        <v>0</v>
      </c>
    </row>
    <row r="123" spans="1:10">
      <c r="A123" s="16">
        <v>121</v>
      </c>
      <c r="B123" s="10">
        <v>352.98</v>
      </c>
      <c r="C123" s="10">
        <v>88.65</v>
      </c>
      <c r="D123" s="10">
        <v>100.95</v>
      </c>
      <c r="E123" s="10">
        <v>140.29</v>
      </c>
      <c r="F123" s="10">
        <v>23.1</v>
      </c>
      <c r="G123" s="10">
        <v>0</v>
      </c>
      <c r="H123" s="10">
        <v>352.98</v>
      </c>
      <c r="I123" s="10">
        <v>0</v>
      </c>
      <c r="J123" s="10">
        <v>0</v>
      </c>
    </row>
    <row r="124" spans="1:10">
      <c r="A124" s="16">
        <v>122</v>
      </c>
      <c r="B124" s="10">
        <v>343.03</v>
      </c>
      <c r="C124" s="10">
        <v>86.76</v>
      </c>
      <c r="D124" s="10">
        <v>102.71</v>
      </c>
      <c r="E124" s="10">
        <v>135.31</v>
      </c>
      <c r="F124" s="10">
        <v>18.239999999999998</v>
      </c>
      <c r="G124" s="10">
        <v>0</v>
      </c>
      <c r="H124" s="10">
        <v>343.03</v>
      </c>
      <c r="I124" s="10">
        <v>0</v>
      </c>
      <c r="J124" s="10">
        <v>0</v>
      </c>
    </row>
    <row r="125" spans="1:10">
      <c r="A125" s="16">
        <v>123</v>
      </c>
      <c r="B125" s="10">
        <v>342.79</v>
      </c>
      <c r="C125" s="10">
        <v>91.65</v>
      </c>
      <c r="D125" s="10">
        <v>109.14</v>
      </c>
      <c r="E125" s="10">
        <v>135</v>
      </c>
      <c r="F125" s="10">
        <v>7</v>
      </c>
      <c r="G125" s="10">
        <v>0</v>
      </c>
      <c r="H125" s="10">
        <v>342.79</v>
      </c>
      <c r="I125" s="10">
        <v>0</v>
      </c>
      <c r="J125" s="10">
        <v>0</v>
      </c>
    </row>
    <row r="126" spans="1:10">
      <c r="A126" s="16">
        <v>124</v>
      </c>
      <c r="B126" s="10">
        <v>324.79000000000002</v>
      </c>
      <c r="C126" s="10">
        <v>92.76</v>
      </c>
      <c r="D126" s="10">
        <v>110.75</v>
      </c>
      <c r="E126" s="10">
        <v>98.87</v>
      </c>
      <c r="F126" s="10">
        <v>22.41</v>
      </c>
      <c r="G126" s="10">
        <v>0</v>
      </c>
      <c r="H126" s="10">
        <v>324.79000000000002</v>
      </c>
      <c r="I126" s="10">
        <v>0</v>
      </c>
      <c r="J126" s="10">
        <v>0</v>
      </c>
    </row>
    <row r="127" spans="1:10">
      <c r="A127" s="16">
        <v>125</v>
      </c>
      <c r="B127" s="10">
        <v>303.31</v>
      </c>
      <c r="C127" s="10">
        <v>87.77</v>
      </c>
      <c r="D127" s="10">
        <v>109.16</v>
      </c>
      <c r="E127" s="10">
        <v>90.11</v>
      </c>
      <c r="F127" s="10">
        <v>16.27</v>
      </c>
      <c r="G127" s="10">
        <v>0</v>
      </c>
      <c r="H127" s="10">
        <v>303.31</v>
      </c>
      <c r="I127" s="10">
        <v>0</v>
      </c>
      <c r="J127" s="10">
        <v>0</v>
      </c>
    </row>
    <row r="128" spans="1:10">
      <c r="A128" s="16">
        <v>126</v>
      </c>
      <c r="B128" s="10">
        <v>300.45999999999998</v>
      </c>
      <c r="C128" s="10">
        <v>93.66</v>
      </c>
      <c r="D128" s="10">
        <v>110.82</v>
      </c>
      <c r="E128" s="10">
        <v>90</v>
      </c>
      <c r="F128" s="10">
        <v>5.98</v>
      </c>
      <c r="G128" s="10">
        <v>0</v>
      </c>
      <c r="H128" s="10">
        <v>300.45999999999998</v>
      </c>
      <c r="I128" s="10">
        <v>0</v>
      </c>
      <c r="J128" s="10">
        <v>0</v>
      </c>
    </row>
    <row r="129" spans="1:10">
      <c r="A129" s="16">
        <v>127</v>
      </c>
      <c r="B129" s="10">
        <v>303.18</v>
      </c>
      <c r="C129" s="10">
        <v>95.48</v>
      </c>
      <c r="D129" s="10">
        <v>110.05</v>
      </c>
      <c r="E129" s="10">
        <v>90</v>
      </c>
      <c r="F129" s="10">
        <v>7.65</v>
      </c>
      <c r="G129" s="10">
        <v>0</v>
      </c>
      <c r="H129" s="10">
        <v>303.18</v>
      </c>
      <c r="I129" s="10">
        <v>0</v>
      </c>
      <c r="J129" s="10">
        <v>0</v>
      </c>
    </row>
    <row r="130" spans="1:10">
      <c r="A130" s="16">
        <v>128</v>
      </c>
      <c r="B130" s="10">
        <v>301.04000000000002</v>
      </c>
      <c r="C130" s="10">
        <v>91.5</v>
      </c>
      <c r="D130" s="10">
        <v>105.95</v>
      </c>
      <c r="E130" s="10">
        <v>90</v>
      </c>
      <c r="F130" s="10">
        <v>13.59</v>
      </c>
      <c r="G130" s="10">
        <v>0</v>
      </c>
      <c r="H130" s="10">
        <v>301.04000000000002</v>
      </c>
      <c r="I130" s="10">
        <v>0</v>
      </c>
      <c r="J130" s="10">
        <v>0</v>
      </c>
    </row>
    <row r="131" spans="1:10">
      <c r="A131" s="16">
        <v>129</v>
      </c>
      <c r="B131" s="10">
        <v>298.43</v>
      </c>
      <c r="C131" s="10">
        <v>90.73</v>
      </c>
      <c r="D131" s="10">
        <v>108.17</v>
      </c>
      <c r="E131" s="10">
        <v>90</v>
      </c>
      <c r="F131" s="10">
        <v>9.52</v>
      </c>
      <c r="G131" s="10">
        <v>0</v>
      </c>
      <c r="H131" s="10">
        <v>298.43</v>
      </c>
      <c r="I131" s="10">
        <v>0</v>
      </c>
      <c r="J131" s="10">
        <v>0</v>
      </c>
    </row>
    <row r="132" spans="1:10">
      <c r="A132" s="16">
        <v>130</v>
      </c>
      <c r="B132" s="10">
        <v>289.02</v>
      </c>
      <c r="C132" s="10">
        <v>91.39</v>
      </c>
      <c r="D132" s="10">
        <v>105.43</v>
      </c>
      <c r="E132" s="10">
        <v>90</v>
      </c>
      <c r="F132" s="10">
        <v>2.2000000000000002</v>
      </c>
      <c r="G132" s="10">
        <v>0</v>
      </c>
      <c r="H132" s="10">
        <v>289.02</v>
      </c>
      <c r="I132" s="10">
        <v>0</v>
      </c>
      <c r="J132" s="10">
        <v>0</v>
      </c>
    </row>
    <row r="133" spans="1:10">
      <c r="A133" s="16">
        <v>131</v>
      </c>
      <c r="B133" s="10">
        <v>287.83</v>
      </c>
      <c r="C133" s="10">
        <v>86.05</v>
      </c>
      <c r="D133" s="10">
        <v>104.57</v>
      </c>
      <c r="E133" s="10">
        <v>90</v>
      </c>
      <c r="F133" s="10">
        <v>7.21</v>
      </c>
      <c r="G133" s="10">
        <v>0</v>
      </c>
      <c r="H133" s="10">
        <v>287.83</v>
      </c>
      <c r="I133" s="10">
        <v>0</v>
      </c>
      <c r="J133" s="10">
        <v>0</v>
      </c>
    </row>
    <row r="134" spans="1:10">
      <c r="A134" s="16">
        <v>132</v>
      </c>
      <c r="B134" s="10">
        <v>274.49</v>
      </c>
      <c r="C134" s="10">
        <v>89.21</v>
      </c>
      <c r="D134" s="10">
        <v>92.39</v>
      </c>
      <c r="E134" s="10">
        <v>90</v>
      </c>
      <c r="F134" s="10">
        <v>2.89</v>
      </c>
      <c r="G134" s="10">
        <v>0</v>
      </c>
      <c r="H134" s="10">
        <v>274.49</v>
      </c>
      <c r="I134" s="10">
        <v>0</v>
      </c>
      <c r="J134" s="10">
        <v>0</v>
      </c>
    </row>
    <row r="135" spans="1:10">
      <c r="A135" s="16">
        <v>133</v>
      </c>
      <c r="B135" s="10">
        <v>273.77</v>
      </c>
      <c r="C135" s="10">
        <v>87.2</v>
      </c>
      <c r="D135" s="10">
        <v>92.52</v>
      </c>
      <c r="E135" s="10">
        <v>90</v>
      </c>
      <c r="F135" s="10">
        <v>4.04</v>
      </c>
      <c r="G135" s="10">
        <v>0</v>
      </c>
      <c r="H135" s="10">
        <v>273.77</v>
      </c>
      <c r="I135" s="10">
        <v>0</v>
      </c>
      <c r="J135" s="10">
        <v>0</v>
      </c>
    </row>
    <row r="136" spans="1:10">
      <c r="A136" s="16">
        <v>134</v>
      </c>
      <c r="B136" s="10">
        <v>269.61</v>
      </c>
      <c r="C136" s="10">
        <v>85.33</v>
      </c>
      <c r="D136" s="10">
        <v>101.91</v>
      </c>
      <c r="E136" s="10">
        <v>90</v>
      </c>
      <c r="F136" s="10">
        <v>0</v>
      </c>
      <c r="G136" s="10">
        <v>7.62</v>
      </c>
      <c r="H136" s="10">
        <v>277.23</v>
      </c>
      <c r="I136" s="10">
        <v>0</v>
      </c>
      <c r="J136" s="10">
        <v>0</v>
      </c>
    </row>
    <row r="137" spans="1:10">
      <c r="A137" s="16">
        <v>135</v>
      </c>
      <c r="B137" s="10">
        <v>271.26</v>
      </c>
      <c r="C137" s="10">
        <v>85.96</v>
      </c>
      <c r="D137" s="10">
        <v>97.24</v>
      </c>
      <c r="E137" s="10">
        <v>90</v>
      </c>
      <c r="F137" s="10">
        <v>0</v>
      </c>
      <c r="G137" s="10">
        <v>1.94</v>
      </c>
      <c r="H137" s="10">
        <v>273.2</v>
      </c>
      <c r="I137" s="10">
        <v>0</v>
      </c>
      <c r="J137" s="10">
        <v>0</v>
      </c>
    </row>
    <row r="138" spans="1:10">
      <c r="A138" s="16">
        <v>136</v>
      </c>
      <c r="B138" s="10">
        <v>317.54000000000002</v>
      </c>
      <c r="C138" s="10">
        <v>87.04</v>
      </c>
      <c r="D138" s="10">
        <v>98.81</v>
      </c>
      <c r="E138" s="10">
        <v>112.32</v>
      </c>
      <c r="F138" s="10">
        <v>19.37</v>
      </c>
      <c r="G138" s="10">
        <v>0</v>
      </c>
      <c r="H138" s="10">
        <v>317.54000000000002</v>
      </c>
      <c r="I138" s="10">
        <v>0</v>
      </c>
      <c r="J138" s="10">
        <v>0</v>
      </c>
    </row>
    <row r="139" spans="1:10">
      <c r="A139" s="16">
        <v>137</v>
      </c>
      <c r="B139" s="10">
        <v>300.95999999999998</v>
      </c>
      <c r="C139" s="10">
        <v>86.08</v>
      </c>
      <c r="D139" s="10">
        <v>100.09</v>
      </c>
      <c r="E139" s="10">
        <v>98.44</v>
      </c>
      <c r="F139" s="10">
        <v>16.350000000000001</v>
      </c>
      <c r="G139" s="10">
        <v>0</v>
      </c>
      <c r="H139" s="10">
        <v>300.95999999999998</v>
      </c>
      <c r="I139" s="10">
        <v>0</v>
      </c>
      <c r="J139" s="10">
        <v>0</v>
      </c>
    </row>
    <row r="140" spans="1:10">
      <c r="A140" s="16">
        <v>138</v>
      </c>
      <c r="B140" s="10">
        <v>296.33</v>
      </c>
      <c r="C140" s="10">
        <v>83.52</v>
      </c>
      <c r="D140" s="10">
        <v>102</v>
      </c>
      <c r="E140" s="10">
        <v>96.01</v>
      </c>
      <c r="F140" s="10">
        <v>14.8</v>
      </c>
      <c r="G140" s="10">
        <v>0</v>
      </c>
      <c r="H140" s="10">
        <v>296.33</v>
      </c>
      <c r="I140" s="10">
        <v>0</v>
      </c>
      <c r="J140" s="10">
        <v>0</v>
      </c>
    </row>
    <row r="141" spans="1:10">
      <c r="A141" s="16">
        <v>139</v>
      </c>
      <c r="B141" s="10">
        <v>280.31</v>
      </c>
      <c r="C141" s="10">
        <v>86.34</v>
      </c>
      <c r="D141" s="10">
        <v>101.23</v>
      </c>
      <c r="E141" s="10">
        <v>90</v>
      </c>
      <c r="F141" s="10">
        <v>2.74</v>
      </c>
      <c r="G141" s="10">
        <v>0</v>
      </c>
      <c r="H141" s="10">
        <v>280.31</v>
      </c>
      <c r="I141" s="10">
        <v>0</v>
      </c>
      <c r="J141" s="10">
        <v>0</v>
      </c>
    </row>
    <row r="142" spans="1:10">
      <c r="A142" s="16">
        <v>140</v>
      </c>
      <c r="B142" s="10">
        <v>295.98</v>
      </c>
      <c r="C142" s="10">
        <v>87.8</v>
      </c>
      <c r="D142" s="10">
        <v>111.35</v>
      </c>
      <c r="E142" s="10">
        <v>90</v>
      </c>
      <c r="F142" s="10">
        <v>6.84</v>
      </c>
      <c r="G142" s="10">
        <v>0</v>
      </c>
      <c r="H142" s="10">
        <v>295.98</v>
      </c>
      <c r="I142" s="10">
        <v>0</v>
      </c>
      <c r="J142" s="10">
        <v>0</v>
      </c>
    </row>
    <row r="143" spans="1:10">
      <c r="A143" s="16">
        <v>141</v>
      </c>
      <c r="B143" s="10">
        <v>308.02999999999997</v>
      </c>
      <c r="C143" s="10">
        <v>88.76</v>
      </c>
      <c r="D143" s="10">
        <v>102.01</v>
      </c>
      <c r="E143" s="10">
        <v>102.44</v>
      </c>
      <c r="F143" s="10">
        <v>14.82</v>
      </c>
      <c r="G143" s="10">
        <v>0</v>
      </c>
      <c r="H143" s="10">
        <v>308.02999999999997</v>
      </c>
      <c r="I143" s="10">
        <v>0</v>
      </c>
      <c r="J143" s="10">
        <v>0</v>
      </c>
    </row>
    <row r="144" spans="1:10">
      <c r="A144" s="16">
        <v>142</v>
      </c>
      <c r="B144" s="10">
        <v>307.79000000000002</v>
      </c>
      <c r="C144" s="10">
        <v>89.67</v>
      </c>
      <c r="D144" s="10">
        <v>107.03</v>
      </c>
      <c r="E144" s="10">
        <v>97.98</v>
      </c>
      <c r="F144" s="10">
        <v>13.11</v>
      </c>
      <c r="G144" s="10">
        <v>0</v>
      </c>
      <c r="H144" s="10">
        <v>307.79000000000002</v>
      </c>
      <c r="I144" s="10">
        <v>0</v>
      </c>
      <c r="J144" s="10">
        <v>0</v>
      </c>
    </row>
    <row r="145" spans="1:10">
      <c r="A145" s="16">
        <v>143</v>
      </c>
      <c r="B145" s="10">
        <v>292.70999999999998</v>
      </c>
      <c r="C145" s="10">
        <v>91.32</v>
      </c>
      <c r="D145" s="10">
        <v>115.09</v>
      </c>
      <c r="E145" s="10">
        <v>90</v>
      </c>
      <c r="F145" s="10">
        <v>0</v>
      </c>
      <c r="G145" s="10">
        <v>3.69</v>
      </c>
      <c r="H145" s="10">
        <v>296.39999999999998</v>
      </c>
      <c r="I145" s="10">
        <v>0</v>
      </c>
      <c r="J145" s="10">
        <v>0</v>
      </c>
    </row>
    <row r="146" spans="1:10">
      <c r="A146" s="16">
        <v>144</v>
      </c>
      <c r="B146" s="10">
        <v>310.64</v>
      </c>
      <c r="C146" s="10">
        <v>87.93</v>
      </c>
      <c r="D146" s="10">
        <v>112.28</v>
      </c>
      <c r="E146" s="10">
        <v>97.81</v>
      </c>
      <c r="F146" s="10">
        <v>12.61</v>
      </c>
      <c r="G146" s="10">
        <v>0</v>
      </c>
      <c r="H146" s="10">
        <v>310.64</v>
      </c>
      <c r="I146" s="10">
        <v>0</v>
      </c>
      <c r="J146" s="10">
        <v>0</v>
      </c>
    </row>
    <row r="147" spans="1:10">
      <c r="A147" s="16">
        <v>145</v>
      </c>
      <c r="B147" s="10">
        <v>285.17</v>
      </c>
      <c r="C147" s="10">
        <v>84.56</v>
      </c>
      <c r="D147" s="10">
        <v>111.52</v>
      </c>
      <c r="E147" s="10">
        <v>90</v>
      </c>
      <c r="F147" s="10">
        <v>0</v>
      </c>
      <c r="G147" s="10">
        <v>0.91</v>
      </c>
      <c r="H147" s="10">
        <v>286.08000000000004</v>
      </c>
      <c r="I147" s="10">
        <v>0</v>
      </c>
      <c r="J147" s="10">
        <v>0</v>
      </c>
    </row>
    <row r="148" spans="1:10">
      <c r="A148" s="16">
        <v>146</v>
      </c>
      <c r="B148" s="10">
        <v>283.83999999999997</v>
      </c>
      <c r="C148" s="10">
        <v>86.9</v>
      </c>
      <c r="D148" s="10">
        <v>111.82</v>
      </c>
      <c r="E148" s="10">
        <v>90</v>
      </c>
      <c r="F148" s="10">
        <v>0</v>
      </c>
      <c r="G148" s="10">
        <v>4.88</v>
      </c>
      <c r="H148" s="10">
        <v>288.71999999999997</v>
      </c>
      <c r="I148" s="10">
        <v>0</v>
      </c>
      <c r="J148" s="10">
        <v>0</v>
      </c>
    </row>
    <row r="149" spans="1:10">
      <c r="A149" s="16">
        <v>147</v>
      </c>
      <c r="B149" s="10">
        <v>257.54000000000002</v>
      </c>
      <c r="C149" s="10">
        <v>86.48</v>
      </c>
      <c r="D149" s="10">
        <v>110.3</v>
      </c>
      <c r="E149" s="10">
        <v>88.97</v>
      </c>
      <c r="F149" s="10">
        <v>0</v>
      </c>
      <c r="G149" s="10">
        <v>28.21</v>
      </c>
      <c r="H149" s="10">
        <v>285.75</v>
      </c>
      <c r="I149" s="10">
        <v>0</v>
      </c>
      <c r="J149" s="10">
        <v>0</v>
      </c>
    </row>
    <row r="150" spans="1:10">
      <c r="A150" s="16">
        <v>148</v>
      </c>
      <c r="B150" s="10">
        <v>266.58999999999997</v>
      </c>
      <c r="C150" s="10">
        <v>86.74</v>
      </c>
      <c r="D150" s="10">
        <v>109.99</v>
      </c>
      <c r="E150" s="10">
        <v>89.71</v>
      </c>
      <c r="F150" s="10">
        <v>0</v>
      </c>
      <c r="G150" s="10">
        <v>19.850000000000001</v>
      </c>
      <c r="H150" s="10">
        <v>286.44</v>
      </c>
      <c r="I150" s="10">
        <v>0</v>
      </c>
      <c r="J150" s="10">
        <v>0</v>
      </c>
    </row>
    <row r="151" spans="1:10">
      <c r="A151" s="16">
        <v>149</v>
      </c>
      <c r="B151" s="10">
        <v>279.42</v>
      </c>
      <c r="C151" s="10">
        <v>88.58</v>
      </c>
      <c r="D151" s="10">
        <v>101.09</v>
      </c>
      <c r="E151" s="10">
        <v>90</v>
      </c>
      <c r="F151" s="10">
        <v>0</v>
      </c>
      <c r="G151" s="10">
        <v>0.25</v>
      </c>
      <c r="H151" s="10">
        <v>279.67</v>
      </c>
      <c r="I151" s="10">
        <v>0</v>
      </c>
      <c r="J151" s="10">
        <v>0</v>
      </c>
    </row>
    <row r="152" spans="1:10">
      <c r="A152" s="16">
        <v>150</v>
      </c>
      <c r="B152" s="10">
        <v>310.85000000000002</v>
      </c>
      <c r="C152" s="10">
        <v>90.57</v>
      </c>
      <c r="D152" s="10">
        <v>102.77</v>
      </c>
      <c r="E152" s="10">
        <v>101.22</v>
      </c>
      <c r="F152" s="10">
        <v>16.3</v>
      </c>
      <c r="G152" s="10">
        <v>0</v>
      </c>
      <c r="H152" s="10">
        <v>310.85000000000002</v>
      </c>
      <c r="I152" s="10">
        <v>0</v>
      </c>
      <c r="J152" s="10">
        <v>0</v>
      </c>
    </row>
    <row r="153" spans="1:10">
      <c r="A153" s="16">
        <v>151</v>
      </c>
      <c r="B153" s="10">
        <v>335.73</v>
      </c>
      <c r="C153" s="10">
        <v>91.09</v>
      </c>
      <c r="D153" s="10">
        <v>110.4</v>
      </c>
      <c r="E153" s="10">
        <v>117.34</v>
      </c>
      <c r="F153" s="10">
        <v>16.899999999999999</v>
      </c>
      <c r="G153" s="10">
        <v>0</v>
      </c>
      <c r="H153" s="10">
        <v>335.73</v>
      </c>
      <c r="I153" s="10">
        <v>0</v>
      </c>
      <c r="J153" s="10">
        <v>0</v>
      </c>
    </row>
    <row r="154" spans="1:10">
      <c r="A154" s="16">
        <v>152</v>
      </c>
      <c r="B154" s="10">
        <v>301.27999999999997</v>
      </c>
      <c r="C154" s="10">
        <v>93.24</v>
      </c>
      <c r="D154" s="10">
        <v>109.65</v>
      </c>
      <c r="E154" s="10">
        <v>90</v>
      </c>
      <c r="F154" s="10">
        <v>8.39</v>
      </c>
      <c r="G154" s="10">
        <v>0</v>
      </c>
      <c r="H154" s="10">
        <v>301.27999999999997</v>
      </c>
      <c r="I154" s="10">
        <v>0</v>
      </c>
      <c r="J154" s="10">
        <v>0</v>
      </c>
    </row>
    <row r="155" spans="1:10">
      <c r="A155" s="16">
        <v>153</v>
      </c>
      <c r="B155" s="10">
        <v>310.52999999999997</v>
      </c>
      <c r="C155" s="10">
        <v>93.14</v>
      </c>
      <c r="D155" s="10">
        <v>108.76</v>
      </c>
      <c r="E155" s="10">
        <v>95.98</v>
      </c>
      <c r="F155" s="10">
        <v>12.64</v>
      </c>
      <c r="G155" s="10">
        <v>0</v>
      </c>
      <c r="H155" s="10">
        <v>310.52999999999997</v>
      </c>
      <c r="I155" s="10">
        <v>0</v>
      </c>
      <c r="J155" s="10">
        <v>0</v>
      </c>
    </row>
    <row r="156" spans="1:10">
      <c r="A156" s="16">
        <v>154</v>
      </c>
      <c r="B156" s="10">
        <v>350.52</v>
      </c>
      <c r="C156" s="10">
        <v>90.48</v>
      </c>
      <c r="D156" s="10">
        <v>109.03</v>
      </c>
      <c r="E156" s="10">
        <v>134.94999999999999</v>
      </c>
      <c r="F156" s="10">
        <v>16.059999999999999</v>
      </c>
      <c r="G156" s="10">
        <v>0</v>
      </c>
      <c r="H156" s="10">
        <v>350.52</v>
      </c>
      <c r="I156" s="10">
        <v>0</v>
      </c>
      <c r="J156" s="10">
        <v>0</v>
      </c>
    </row>
    <row r="157" spans="1:10">
      <c r="A157" s="16">
        <v>155</v>
      </c>
      <c r="B157" s="10">
        <v>346.13</v>
      </c>
      <c r="C157" s="10">
        <v>89.11</v>
      </c>
      <c r="D157" s="10">
        <v>107.43</v>
      </c>
      <c r="E157" s="10">
        <v>134.31</v>
      </c>
      <c r="F157" s="10">
        <v>15.28</v>
      </c>
      <c r="G157" s="10">
        <v>0</v>
      </c>
      <c r="H157" s="10">
        <v>346.13</v>
      </c>
      <c r="I157" s="10">
        <v>0</v>
      </c>
      <c r="J157" s="10">
        <v>0</v>
      </c>
    </row>
    <row r="158" spans="1:10">
      <c r="A158" s="16">
        <v>156</v>
      </c>
      <c r="B158" s="10">
        <v>349.63</v>
      </c>
      <c r="C158" s="10">
        <v>90.04</v>
      </c>
      <c r="D158" s="10">
        <v>107.64</v>
      </c>
      <c r="E158" s="10">
        <v>137.05000000000001</v>
      </c>
      <c r="F158" s="10">
        <v>14.9</v>
      </c>
      <c r="G158" s="10">
        <v>0</v>
      </c>
      <c r="H158" s="10">
        <v>349.63</v>
      </c>
      <c r="I158" s="10">
        <v>0</v>
      </c>
      <c r="J158" s="10">
        <v>0</v>
      </c>
    </row>
    <row r="159" spans="1:10">
      <c r="A159" s="16">
        <v>157</v>
      </c>
      <c r="B159" s="10">
        <v>342.76</v>
      </c>
      <c r="C159" s="10">
        <v>92.85</v>
      </c>
      <c r="D159" s="10">
        <v>109.62</v>
      </c>
      <c r="E159" s="10">
        <v>126.79</v>
      </c>
      <c r="F159" s="10">
        <v>13.5</v>
      </c>
      <c r="G159" s="10">
        <v>0</v>
      </c>
      <c r="H159" s="10">
        <v>342.76</v>
      </c>
      <c r="I159" s="10">
        <v>0</v>
      </c>
      <c r="J159" s="10">
        <v>0</v>
      </c>
    </row>
    <row r="160" spans="1:10">
      <c r="A160" s="16">
        <v>158</v>
      </c>
      <c r="B160" s="10">
        <v>340.4</v>
      </c>
      <c r="C160" s="10">
        <v>91.93</v>
      </c>
      <c r="D160" s="10">
        <v>108</v>
      </c>
      <c r="E160" s="10">
        <v>127.72</v>
      </c>
      <c r="F160" s="10">
        <v>12.75</v>
      </c>
      <c r="G160" s="10">
        <v>0</v>
      </c>
      <c r="H160" s="10">
        <v>340.4</v>
      </c>
      <c r="I160" s="10">
        <v>0</v>
      </c>
      <c r="J160" s="10">
        <v>0</v>
      </c>
    </row>
    <row r="161" spans="1:10">
      <c r="A161" s="16">
        <v>159</v>
      </c>
      <c r="B161" s="10">
        <v>286.57</v>
      </c>
      <c r="C161" s="10">
        <v>89.45</v>
      </c>
      <c r="D161" s="10">
        <v>102.92</v>
      </c>
      <c r="E161" s="10">
        <v>90</v>
      </c>
      <c r="F161" s="10">
        <v>4.2</v>
      </c>
      <c r="G161" s="10">
        <v>0</v>
      </c>
      <c r="H161" s="10">
        <v>286.57</v>
      </c>
      <c r="I161" s="10">
        <v>0</v>
      </c>
      <c r="J161" s="10">
        <v>0</v>
      </c>
    </row>
    <row r="162" spans="1:10">
      <c r="A162" s="16">
        <v>160</v>
      </c>
      <c r="B162" s="10">
        <v>282.33999999999997</v>
      </c>
      <c r="C162" s="10">
        <v>84.22</v>
      </c>
      <c r="D162" s="10">
        <v>99.26</v>
      </c>
      <c r="E162" s="10">
        <v>91.6</v>
      </c>
      <c r="F162" s="10">
        <v>7.26</v>
      </c>
      <c r="G162" s="10">
        <v>0</v>
      </c>
      <c r="H162" s="10">
        <v>282.33999999999997</v>
      </c>
      <c r="I162" s="10">
        <v>0</v>
      </c>
      <c r="J162" s="10">
        <v>0</v>
      </c>
    </row>
    <row r="163" spans="1:10">
      <c r="A163" s="16">
        <v>161</v>
      </c>
      <c r="B163" s="10">
        <v>286.39</v>
      </c>
      <c r="C163" s="10">
        <v>80.38</v>
      </c>
      <c r="D163" s="10">
        <v>101.41</v>
      </c>
      <c r="E163" s="10">
        <v>96.37</v>
      </c>
      <c r="F163" s="10">
        <v>8.24</v>
      </c>
      <c r="G163" s="10">
        <v>0</v>
      </c>
      <c r="H163" s="10">
        <v>286.39</v>
      </c>
      <c r="I163" s="10">
        <v>0</v>
      </c>
      <c r="J163" s="10">
        <v>0</v>
      </c>
    </row>
    <row r="164" spans="1:10">
      <c r="A164" s="16">
        <v>162</v>
      </c>
      <c r="B164" s="10">
        <v>282.10000000000002</v>
      </c>
      <c r="C164" s="10">
        <v>75</v>
      </c>
      <c r="D164" s="10">
        <v>99.64</v>
      </c>
      <c r="E164" s="10">
        <v>99.04</v>
      </c>
      <c r="F164" s="10">
        <v>8.43</v>
      </c>
      <c r="G164" s="10">
        <v>0</v>
      </c>
      <c r="H164" s="10">
        <v>282.10000000000002</v>
      </c>
      <c r="I164" s="10">
        <v>0</v>
      </c>
      <c r="J164" s="10">
        <v>0</v>
      </c>
    </row>
    <row r="165" spans="1:10">
      <c r="A165" s="16">
        <v>163</v>
      </c>
      <c r="B165" s="10">
        <v>258.83</v>
      </c>
      <c r="C165" s="10">
        <v>84.12</v>
      </c>
      <c r="D165" s="10">
        <v>101.95</v>
      </c>
      <c r="E165" s="10">
        <v>89.95</v>
      </c>
      <c r="F165" s="10">
        <v>0</v>
      </c>
      <c r="G165" s="10">
        <v>17.18</v>
      </c>
      <c r="H165" s="10">
        <v>276.01</v>
      </c>
      <c r="I165" s="10">
        <v>0</v>
      </c>
      <c r="J165" s="10">
        <v>0</v>
      </c>
    </row>
    <row r="166" spans="1:10">
      <c r="A166" s="16">
        <v>164</v>
      </c>
      <c r="B166" s="10">
        <v>260.60000000000002</v>
      </c>
      <c r="C166" s="10">
        <v>86.05</v>
      </c>
      <c r="D166" s="10">
        <v>98.22</v>
      </c>
      <c r="E166" s="10">
        <v>90</v>
      </c>
      <c r="F166" s="10">
        <v>0</v>
      </c>
      <c r="G166" s="10">
        <v>13.67</v>
      </c>
      <c r="H166" s="10">
        <v>274.27000000000004</v>
      </c>
      <c r="I166" s="10">
        <v>0</v>
      </c>
      <c r="J166" s="10">
        <v>0</v>
      </c>
    </row>
    <row r="167" spans="1:10">
      <c r="A167" s="16">
        <v>165</v>
      </c>
      <c r="B167" s="10">
        <v>305.97000000000003</v>
      </c>
      <c r="C167" s="10">
        <v>84.92</v>
      </c>
      <c r="D167" s="10">
        <v>97.64</v>
      </c>
      <c r="E167" s="10">
        <v>111.8</v>
      </c>
      <c r="F167" s="10">
        <v>11.61</v>
      </c>
      <c r="G167" s="10">
        <v>0</v>
      </c>
      <c r="H167" s="10">
        <v>305.97000000000003</v>
      </c>
      <c r="I167" s="10">
        <v>0</v>
      </c>
      <c r="J167" s="10">
        <v>0</v>
      </c>
    </row>
    <row r="168" spans="1:10">
      <c r="A168" s="16">
        <v>166</v>
      </c>
      <c r="B168" s="10">
        <v>262.81</v>
      </c>
      <c r="C168" s="10">
        <v>87.23</v>
      </c>
      <c r="D168" s="10">
        <v>105.48</v>
      </c>
      <c r="E168" s="10">
        <v>89.73</v>
      </c>
      <c r="F168" s="10">
        <v>0</v>
      </c>
      <c r="G168" s="10">
        <v>19.63</v>
      </c>
      <c r="H168" s="10">
        <v>282.44</v>
      </c>
      <c r="I168" s="10">
        <v>0</v>
      </c>
      <c r="J168" s="10">
        <v>0</v>
      </c>
    </row>
    <row r="169" spans="1:10">
      <c r="A169" s="16">
        <v>167</v>
      </c>
      <c r="B169" s="10">
        <v>284.87</v>
      </c>
      <c r="C169" s="10">
        <v>88.07</v>
      </c>
      <c r="D169" s="10">
        <v>99.56</v>
      </c>
      <c r="E169" s="10">
        <v>90</v>
      </c>
      <c r="F169" s="10">
        <v>7.24</v>
      </c>
      <c r="G169" s="10">
        <v>0</v>
      </c>
      <c r="H169" s="10">
        <v>284.87</v>
      </c>
      <c r="I169" s="10">
        <v>0</v>
      </c>
      <c r="J169" s="10">
        <v>0</v>
      </c>
    </row>
    <row r="170" spans="1:10">
      <c r="A170" s="16">
        <v>168</v>
      </c>
      <c r="B170" s="10">
        <v>287.95</v>
      </c>
      <c r="C170" s="10">
        <v>89.27</v>
      </c>
      <c r="D170" s="10">
        <v>82.97</v>
      </c>
      <c r="E170" s="10">
        <v>104.32</v>
      </c>
      <c r="F170" s="10">
        <v>11.4</v>
      </c>
      <c r="G170" s="10">
        <v>0</v>
      </c>
      <c r="H170" s="10">
        <v>287.95</v>
      </c>
      <c r="I170" s="10">
        <v>0</v>
      </c>
      <c r="J170" s="10">
        <v>0</v>
      </c>
    </row>
    <row r="171" spans="1:10">
      <c r="A171" s="16">
        <v>169</v>
      </c>
      <c r="B171" s="10">
        <v>287.51</v>
      </c>
      <c r="C171" s="10">
        <v>81.400000000000006</v>
      </c>
      <c r="D171" s="10">
        <v>69.08</v>
      </c>
      <c r="E171" s="10">
        <v>124.68</v>
      </c>
      <c r="F171" s="10">
        <v>12.35</v>
      </c>
      <c r="G171" s="10">
        <v>0</v>
      </c>
      <c r="H171" s="10">
        <v>287.51</v>
      </c>
      <c r="I171" s="10">
        <v>0</v>
      </c>
      <c r="J171" s="10">
        <v>0</v>
      </c>
    </row>
    <row r="172" spans="1:10">
      <c r="A172" s="16">
        <v>170</v>
      </c>
      <c r="B172" s="10">
        <v>293.16000000000003</v>
      </c>
      <c r="C172" s="10">
        <v>86.65</v>
      </c>
      <c r="D172" s="10">
        <v>90.38</v>
      </c>
      <c r="E172" s="10">
        <v>106.04</v>
      </c>
      <c r="F172" s="10">
        <v>10.09</v>
      </c>
      <c r="G172" s="10">
        <v>0</v>
      </c>
      <c r="H172" s="10">
        <v>293.16000000000003</v>
      </c>
      <c r="I172" s="10">
        <v>0</v>
      </c>
      <c r="J172" s="10">
        <v>0</v>
      </c>
    </row>
    <row r="173" spans="1:10">
      <c r="A173" s="16">
        <v>171</v>
      </c>
      <c r="B173" s="10">
        <v>296.66000000000003</v>
      </c>
      <c r="C173" s="10">
        <v>88.87</v>
      </c>
      <c r="D173" s="10">
        <v>92.63</v>
      </c>
      <c r="E173" s="10">
        <v>105.52</v>
      </c>
      <c r="F173" s="10">
        <v>9.64</v>
      </c>
      <c r="G173" s="10">
        <v>0</v>
      </c>
      <c r="H173" s="10">
        <v>296.66000000000003</v>
      </c>
      <c r="I173" s="10">
        <v>0</v>
      </c>
      <c r="J173" s="10">
        <v>0</v>
      </c>
    </row>
    <row r="174" spans="1:10">
      <c r="A174" s="16">
        <v>172</v>
      </c>
      <c r="B174" s="10">
        <v>259.12</v>
      </c>
      <c r="C174" s="10">
        <v>89.64</v>
      </c>
      <c r="D174" s="10">
        <v>88.56</v>
      </c>
      <c r="E174" s="10">
        <v>90</v>
      </c>
      <c r="F174" s="10">
        <v>0</v>
      </c>
      <c r="G174" s="10">
        <v>9.09</v>
      </c>
      <c r="H174" s="10">
        <v>268.20999999999998</v>
      </c>
      <c r="I174" s="10">
        <v>0</v>
      </c>
      <c r="J174" s="10">
        <v>0</v>
      </c>
    </row>
    <row r="175" spans="1:10">
      <c r="A175" s="16">
        <v>173</v>
      </c>
      <c r="B175" s="10">
        <v>220.72</v>
      </c>
      <c r="C175" s="10">
        <v>88.49</v>
      </c>
      <c r="D175" s="10">
        <v>71.099999999999994</v>
      </c>
      <c r="E175" s="10">
        <v>89</v>
      </c>
      <c r="F175" s="10">
        <v>0</v>
      </c>
      <c r="G175" s="10">
        <v>27.87</v>
      </c>
      <c r="H175" s="10">
        <v>248.59</v>
      </c>
      <c r="I175" s="10">
        <v>0</v>
      </c>
      <c r="J175" s="10">
        <v>0</v>
      </c>
    </row>
    <row r="176" spans="1:10">
      <c r="A176" s="16">
        <v>174</v>
      </c>
      <c r="B176" s="10">
        <v>216.11</v>
      </c>
      <c r="C176" s="10">
        <v>92.84</v>
      </c>
      <c r="D176" s="10">
        <v>68.45</v>
      </c>
      <c r="E176" s="10">
        <v>88.43</v>
      </c>
      <c r="F176" s="10">
        <v>0</v>
      </c>
      <c r="G176" s="10">
        <v>33.61</v>
      </c>
      <c r="H176" s="10">
        <v>249.72000000000003</v>
      </c>
      <c r="I176" s="10">
        <v>0</v>
      </c>
      <c r="J176" s="10">
        <v>0</v>
      </c>
    </row>
    <row r="177" spans="1:10">
      <c r="A177" s="16">
        <v>175</v>
      </c>
      <c r="B177" s="10">
        <v>216.39</v>
      </c>
      <c r="C177" s="10">
        <v>95.86</v>
      </c>
      <c r="D177" s="10">
        <v>77.66</v>
      </c>
      <c r="E177" s="10">
        <v>81.55</v>
      </c>
      <c r="F177" s="10">
        <v>0</v>
      </c>
      <c r="G177" s="10">
        <v>38.68</v>
      </c>
      <c r="H177" s="10">
        <v>255.07</v>
      </c>
      <c r="I177" s="10">
        <v>0</v>
      </c>
      <c r="J177" s="10">
        <v>0</v>
      </c>
    </row>
    <row r="178" spans="1:10">
      <c r="A178" s="16">
        <v>176</v>
      </c>
      <c r="B178" s="10">
        <v>208.14</v>
      </c>
      <c r="C178" s="10">
        <v>97.34</v>
      </c>
      <c r="D178" s="10">
        <v>79.27</v>
      </c>
      <c r="E178" s="10">
        <v>74.209999999999994</v>
      </c>
      <c r="F178" s="10">
        <v>0</v>
      </c>
      <c r="G178" s="10">
        <v>42.68</v>
      </c>
      <c r="H178" s="10">
        <v>250.82</v>
      </c>
      <c r="I178" s="10">
        <v>0</v>
      </c>
      <c r="J178" s="10">
        <v>0</v>
      </c>
    </row>
    <row r="179" spans="1:10">
      <c r="A179" s="16">
        <v>177</v>
      </c>
      <c r="B179" s="10">
        <v>247.42</v>
      </c>
      <c r="C179" s="10">
        <v>88.51</v>
      </c>
      <c r="D179" s="10">
        <v>75.989999999999995</v>
      </c>
      <c r="E179" s="10">
        <v>90</v>
      </c>
      <c r="F179" s="10">
        <v>0</v>
      </c>
      <c r="G179" s="10">
        <v>7.07</v>
      </c>
      <c r="H179" s="10">
        <v>254.48999999999998</v>
      </c>
      <c r="I179" s="10">
        <v>0</v>
      </c>
      <c r="J179" s="10">
        <v>0</v>
      </c>
    </row>
    <row r="180" spans="1:10">
      <c r="A180" s="16">
        <v>178</v>
      </c>
      <c r="B180" s="10">
        <v>247.69</v>
      </c>
      <c r="C180" s="10">
        <v>93.69</v>
      </c>
      <c r="D180" s="10">
        <v>80.05</v>
      </c>
      <c r="E180" s="10">
        <v>90</v>
      </c>
      <c r="F180" s="10">
        <v>0</v>
      </c>
      <c r="G180" s="10">
        <v>16.05</v>
      </c>
      <c r="H180" s="10">
        <v>263.74</v>
      </c>
      <c r="I180" s="10">
        <v>0</v>
      </c>
      <c r="J180" s="10">
        <v>0</v>
      </c>
    </row>
    <row r="181" spans="1:10">
      <c r="A181" s="16">
        <v>179</v>
      </c>
      <c r="B181" s="10">
        <v>236.95</v>
      </c>
      <c r="C181" s="10">
        <v>91.99</v>
      </c>
      <c r="D181" s="10">
        <v>80.099999999999994</v>
      </c>
      <c r="E181" s="10">
        <v>89.3</v>
      </c>
      <c r="F181" s="10">
        <v>0</v>
      </c>
      <c r="G181" s="10">
        <v>24.43</v>
      </c>
      <c r="H181" s="10">
        <v>261.38</v>
      </c>
      <c r="I181" s="10">
        <v>0</v>
      </c>
      <c r="J181" s="10">
        <v>0</v>
      </c>
    </row>
    <row r="182" spans="1:10">
      <c r="A182" s="16">
        <v>180</v>
      </c>
      <c r="B182" s="10">
        <v>210.93</v>
      </c>
      <c r="C182" s="10">
        <v>93.73</v>
      </c>
      <c r="D182" s="10">
        <v>75.209999999999994</v>
      </c>
      <c r="E182" s="10">
        <v>80.98</v>
      </c>
      <c r="F182" s="10">
        <v>0</v>
      </c>
      <c r="G182" s="10">
        <v>38.99</v>
      </c>
      <c r="H182" s="10">
        <v>249.92000000000002</v>
      </c>
      <c r="I182" s="10">
        <v>0</v>
      </c>
      <c r="J182" s="10">
        <v>0</v>
      </c>
    </row>
    <row r="183" spans="1:10">
      <c r="A183" s="16">
        <v>181</v>
      </c>
      <c r="B183" s="10">
        <v>223.37</v>
      </c>
      <c r="C183" s="10">
        <v>92.45</v>
      </c>
      <c r="D183" s="10">
        <v>76.84</v>
      </c>
      <c r="E183" s="10">
        <v>88.03</v>
      </c>
      <c r="F183" s="10">
        <v>0</v>
      </c>
      <c r="G183" s="10">
        <v>33.950000000000003</v>
      </c>
      <c r="H183" s="10">
        <v>257.32</v>
      </c>
      <c r="I183" s="10">
        <v>0</v>
      </c>
      <c r="J183" s="10">
        <v>0</v>
      </c>
    </row>
    <row r="184" spans="1:10">
      <c r="A184" s="16">
        <v>182</v>
      </c>
      <c r="B184" s="10">
        <v>229.77</v>
      </c>
      <c r="C184" s="10">
        <v>93.85</v>
      </c>
      <c r="D184" s="10">
        <v>81.430000000000007</v>
      </c>
      <c r="E184" s="10">
        <v>88.25</v>
      </c>
      <c r="F184" s="10">
        <v>0</v>
      </c>
      <c r="G184" s="10">
        <v>33.76</v>
      </c>
      <c r="H184" s="10">
        <v>263.53000000000003</v>
      </c>
      <c r="I184" s="10">
        <v>0</v>
      </c>
      <c r="J184" s="10">
        <v>0</v>
      </c>
    </row>
    <row r="186" spans="1:10">
      <c r="A186" s="339" t="s">
        <v>536</v>
      </c>
      <c r="B186" s="339"/>
      <c r="C186" s="100">
        <v>16.943729999999999</v>
      </c>
      <c r="D186" s="100">
        <v>18.809609999999999</v>
      </c>
      <c r="E186" s="100">
        <v>20.618300000000001</v>
      </c>
      <c r="F186" s="100">
        <v>2.1951300000000002</v>
      </c>
      <c r="G186" s="293"/>
      <c r="H186" s="293"/>
      <c r="I186" s="100">
        <v>0.83965000000000012</v>
      </c>
      <c r="J186" s="194"/>
    </row>
    <row r="187" spans="1:10">
      <c r="A187" s="339" t="s">
        <v>836</v>
      </c>
      <c r="B187" s="339"/>
      <c r="C187" s="100">
        <v>93.097417582417577</v>
      </c>
      <c r="D187" s="100">
        <v>103.34950549450549</v>
      </c>
      <c r="E187" s="100">
        <v>113.28736263736265</v>
      </c>
      <c r="F187" s="100">
        <v>12.061153846153847</v>
      </c>
      <c r="G187" s="293"/>
      <c r="H187" s="293"/>
      <c r="I187" s="100">
        <v>4.6134615384615394</v>
      </c>
      <c r="J187" s="194"/>
    </row>
    <row r="188" spans="1:10">
      <c r="C188" s="10"/>
      <c r="D188" s="10"/>
      <c r="E188" s="10"/>
      <c r="F188" s="10"/>
      <c r="G188" s="10"/>
      <c r="H188" s="10"/>
      <c r="I188" s="10"/>
    </row>
  </sheetData>
  <mergeCells count="2">
    <mergeCell ref="A187:B187"/>
    <mergeCell ref="A186:B186"/>
  </mergeCells>
  <pageMargins left="0.7" right="0.7" top="0.75" bottom="0.75" header="0.3" footer="0.3"/>
  <customProperties>
    <customPr name="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7A16-5907-4836-A03D-C813AA429BCB}">
  <sheetPr>
    <tabColor rgb="FF00B050"/>
  </sheetPr>
  <dimension ref="A1:L17"/>
  <sheetViews>
    <sheetView workbookViewId="0"/>
  </sheetViews>
  <sheetFormatPr defaultColWidth="9.140625" defaultRowHeight="14.45"/>
  <cols>
    <col min="1" max="1" width="10.7109375" style="16" bestFit="1" customWidth="1"/>
    <col min="2" max="2" width="12.85546875" customWidth="1"/>
    <col min="3" max="3" width="6.5703125" bestFit="1" customWidth="1"/>
    <col min="4" max="4" width="8" bestFit="1" customWidth="1"/>
    <col min="5" max="5" width="9.28515625" bestFit="1" customWidth="1"/>
    <col min="6" max="6" width="11" customWidth="1"/>
    <col min="7" max="8" width="9.28515625" bestFit="1" customWidth="1"/>
    <col min="9" max="10" width="15.42578125" customWidth="1"/>
    <col min="11" max="11" width="11.5703125" customWidth="1"/>
    <col min="12" max="12" width="13" customWidth="1"/>
  </cols>
  <sheetData>
    <row r="1" spans="1:12" s="175" customFormat="1">
      <c r="A1" s="309" t="s">
        <v>842</v>
      </c>
    </row>
    <row r="2" spans="1:12" ht="43.15">
      <c r="A2" s="308" t="s">
        <v>558</v>
      </c>
      <c r="B2" s="177" t="s">
        <v>838</v>
      </c>
      <c r="C2" s="177" t="s">
        <v>475</v>
      </c>
      <c r="D2" s="177" t="s">
        <v>476</v>
      </c>
      <c r="E2" s="177" t="s">
        <v>477</v>
      </c>
      <c r="F2" s="177" t="s">
        <v>834</v>
      </c>
      <c r="G2" s="177" t="s">
        <v>496</v>
      </c>
      <c r="H2" s="177" t="s">
        <v>843</v>
      </c>
      <c r="I2" s="177" t="s">
        <v>844</v>
      </c>
      <c r="J2" s="177" t="s">
        <v>669</v>
      </c>
      <c r="K2" s="177" t="s">
        <v>839</v>
      </c>
      <c r="L2" s="177" t="s">
        <v>561</v>
      </c>
    </row>
    <row r="3" spans="1:12">
      <c r="A3" s="16">
        <v>1</v>
      </c>
      <c r="B3" s="10">
        <v>319.62</v>
      </c>
      <c r="C3" s="10">
        <v>87.93</v>
      </c>
      <c r="D3" s="10">
        <v>112.28</v>
      </c>
      <c r="E3" s="10">
        <v>119.41</v>
      </c>
      <c r="F3" s="10">
        <v>0</v>
      </c>
      <c r="G3" s="10">
        <v>0</v>
      </c>
      <c r="H3" s="10">
        <v>1143.97</v>
      </c>
      <c r="I3" s="10">
        <v>94.98</v>
      </c>
      <c r="J3" s="10">
        <v>319.62</v>
      </c>
      <c r="K3" s="10">
        <v>0</v>
      </c>
      <c r="L3" s="10">
        <v>0</v>
      </c>
    </row>
    <row r="4" spans="1:12">
      <c r="A4" s="16">
        <v>2</v>
      </c>
      <c r="B4" s="10">
        <v>318.37</v>
      </c>
      <c r="C4" s="10">
        <v>84.56</v>
      </c>
      <c r="D4" s="10">
        <v>111.52</v>
      </c>
      <c r="E4" s="10">
        <v>122.29</v>
      </c>
      <c r="F4" s="10">
        <v>0</v>
      </c>
      <c r="G4" s="10">
        <v>0</v>
      </c>
      <c r="H4" s="10">
        <v>1143.97</v>
      </c>
      <c r="I4" s="10">
        <v>94.98</v>
      </c>
      <c r="J4" s="10">
        <v>318.37</v>
      </c>
      <c r="K4" s="10">
        <v>0</v>
      </c>
      <c r="L4" s="10">
        <v>0</v>
      </c>
    </row>
    <row r="5" spans="1:12">
      <c r="A5" s="16">
        <v>3</v>
      </c>
      <c r="B5" s="10">
        <v>313.58999999999997</v>
      </c>
      <c r="C5" s="10">
        <v>86.9</v>
      </c>
      <c r="D5" s="10">
        <v>111.82</v>
      </c>
      <c r="E5" s="10">
        <v>114.86</v>
      </c>
      <c r="F5" s="10">
        <v>0</v>
      </c>
      <c r="G5" s="10">
        <v>0</v>
      </c>
      <c r="H5" s="10">
        <v>1143.97</v>
      </c>
      <c r="I5" s="10">
        <v>94.98</v>
      </c>
      <c r="J5" s="10">
        <v>313.58999999999997</v>
      </c>
      <c r="K5" s="10">
        <v>0</v>
      </c>
      <c r="L5" s="10">
        <v>0</v>
      </c>
    </row>
    <row r="6" spans="1:12">
      <c r="A6" s="16">
        <v>4</v>
      </c>
      <c r="B6" s="10">
        <v>286.76</v>
      </c>
      <c r="C6" s="10">
        <v>86.48</v>
      </c>
      <c r="D6" s="10">
        <v>110.3</v>
      </c>
      <c r="E6" s="10">
        <v>100</v>
      </c>
      <c r="F6" s="10">
        <v>0</v>
      </c>
      <c r="G6" s="10">
        <v>10.02</v>
      </c>
      <c r="H6" s="10">
        <v>1153.99</v>
      </c>
      <c r="I6" s="10">
        <v>94.98</v>
      </c>
      <c r="J6" s="10">
        <v>296.77999999999997</v>
      </c>
      <c r="K6" s="10">
        <v>0</v>
      </c>
      <c r="L6" s="10">
        <v>0</v>
      </c>
    </row>
    <row r="7" spans="1:12">
      <c r="A7" s="16">
        <v>5</v>
      </c>
      <c r="B7" s="10">
        <v>295.79000000000002</v>
      </c>
      <c r="C7" s="10">
        <v>86.74</v>
      </c>
      <c r="D7" s="10">
        <v>109.99</v>
      </c>
      <c r="E7" s="10">
        <v>100</v>
      </c>
      <c r="F7" s="10">
        <v>0</v>
      </c>
      <c r="G7" s="10">
        <v>0.95</v>
      </c>
      <c r="H7" s="10">
        <v>1154.94</v>
      </c>
      <c r="I7" s="10">
        <v>95.83</v>
      </c>
      <c r="J7" s="10">
        <v>296.74</v>
      </c>
      <c r="K7" s="10">
        <v>0</v>
      </c>
      <c r="L7" s="10">
        <v>0</v>
      </c>
    </row>
    <row r="8" spans="1:12">
      <c r="A8" s="16">
        <v>6</v>
      </c>
      <c r="B8" s="10">
        <v>368.86</v>
      </c>
      <c r="C8" s="10">
        <v>88.58</v>
      </c>
      <c r="D8" s="10">
        <v>101.09</v>
      </c>
      <c r="E8" s="10">
        <v>141</v>
      </c>
      <c r="F8" s="10">
        <v>38.19</v>
      </c>
      <c r="G8" s="10">
        <v>0</v>
      </c>
      <c r="H8" s="10">
        <v>1116.75</v>
      </c>
      <c r="I8" s="10">
        <v>95.83</v>
      </c>
      <c r="J8" s="10">
        <v>368.86</v>
      </c>
      <c r="K8" s="10">
        <v>0</v>
      </c>
      <c r="L8" s="10">
        <v>0</v>
      </c>
    </row>
    <row r="9" spans="1:12">
      <c r="A9" s="16">
        <v>7</v>
      </c>
      <c r="B9" s="10">
        <v>391.94</v>
      </c>
      <c r="C9" s="10">
        <v>90.57</v>
      </c>
      <c r="D9" s="10">
        <v>102.77</v>
      </c>
      <c r="E9" s="10">
        <v>141</v>
      </c>
      <c r="F9" s="10">
        <v>57.61</v>
      </c>
      <c r="G9" s="10">
        <v>0</v>
      </c>
      <c r="H9" s="10">
        <v>1059.1400000000001</v>
      </c>
      <c r="I9" s="10">
        <v>93.57</v>
      </c>
      <c r="J9" s="10">
        <v>391.94</v>
      </c>
      <c r="K9" s="10">
        <v>0</v>
      </c>
      <c r="L9" s="10">
        <v>0</v>
      </c>
    </row>
    <row r="10" spans="1:12">
      <c r="A10" s="16">
        <v>8</v>
      </c>
      <c r="B10" s="10">
        <v>400.43</v>
      </c>
      <c r="C10" s="10">
        <v>91.09</v>
      </c>
      <c r="D10" s="10">
        <v>110.4</v>
      </c>
      <c r="E10" s="10">
        <v>141</v>
      </c>
      <c r="F10" s="10">
        <v>57.94</v>
      </c>
      <c r="G10" s="10">
        <v>0</v>
      </c>
      <c r="H10" s="10">
        <v>1001.2</v>
      </c>
      <c r="I10" s="10">
        <v>87.72</v>
      </c>
      <c r="J10" s="10">
        <v>400.43</v>
      </c>
      <c r="K10" s="10">
        <v>0</v>
      </c>
      <c r="L10" s="10">
        <v>0</v>
      </c>
    </row>
    <row r="11" spans="1:12">
      <c r="A11" s="16">
        <v>9</v>
      </c>
      <c r="B11" s="10">
        <v>416.71</v>
      </c>
      <c r="C11" s="10">
        <v>93.24</v>
      </c>
      <c r="D11" s="10">
        <v>109.65</v>
      </c>
      <c r="E11" s="10">
        <v>141</v>
      </c>
      <c r="F11" s="10">
        <v>72.81</v>
      </c>
      <c r="G11" s="10">
        <v>0</v>
      </c>
      <c r="H11" s="10">
        <v>928.38</v>
      </c>
      <c r="I11" s="10">
        <v>82.04</v>
      </c>
      <c r="J11" s="10">
        <v>416.71</v>
      </c>
      <c r="K11" s="10">
        <v>0</v>
      </c>
      <c r="L11" s="10">
        <v>0</v>
      </c>
    </row>
    <row r="12" spans="1:12">
      <c r="A12" s="16">
        <v>10</v>
      </c>
      <c r="B12" s="10">
        <v>391.53</v>
      </c>
      <c r="C12" s="10">
        <v>93.14</v>
      </c>
      <c r="D12" s="10">
        <v>108.76</v>
      </c>
      <c r="E12" s="10">
        <v>141</v>
      </c>
      <c r="F12" s="10">
        <v>48.62</v>
      </c>
      <c r="G12" s="10">
        <v>0</v>
      </c>
      <c r="H12" s="10">
        <v>879.76</v>
      </c>
      <c r="I12" s="10">
        <v>73.19</v>
      </c>
      <c r="J12" s="10">
        <v>391.53</v>
      </c>
      <c r="K12" s="10">
        <v>0</v>
      </c>
      <c r="L12" s="10">
        <v>0</v>
      </c>
    </row>
    <row r="13" spans="1:12">
      <c r="A13" s="16">
        <v>11</v>
      </c>
      <c r="B13" s="10">
        <v>340.97</v>
      </c>
      <c r="C13" s="10">
        <v>90.48</v>
      </c>
      <c r="D13" s="10">
        <v>109.03</v>
      </c>
      <c r="E13" s="10">
        <v>141</v>
      </c>
      <c r="F13" s="10">
        <v>0.46</v>
      </c>
      <c r="G13" s="10">
        <v>0</v>
      </c>
      <c r="H13" s="10">
        <v>879.3</v>
      </c>
      <c r="I13" s="10">
        <v>68.989999999999995</v>
      </c>
      <c r="J13" s="10">
        <v>340.97</v>
      </c>
      <c r="K13" s="10">
        <v>0</v>
      </c>
      <c r="L13" s="10">
        <v>0</v>
      </c>
    </row>
    <row r="14" spans="1:12">
      <c r="A14" s="16">
        <v>12</v>
      </c>
      <c r="B14" s="10">
        <v>307.33</v>
      </c>
      <c r="C14" s="10">
        <v>89.11</v>
      </c>
      <c r="D14" s="10">
        <v>107.43</v>
      </c>
      <c r="E14" s="10">
        <v>110.79</v>
      </c>
      <c r="F14" s="10">
        <v>0</v>
      </c>
      <c r="G14" s="10">
        <v>0</v>
      </c>
      <c r="H14" s="10">
        <v>879.3</v>
      </c>
      <c r="I14" s="10">
        <v>68.989999999999995</v>
      </c>
      <c r="J14" s="10">
        <v>307.33</v>
      </c>
      <c r="K14" s="10">
        <v>0</v>
      </c>
      <c r="L14" s="10">
        <v>0</v>
      </c>
    </row>
    <row r="15" spans="1:12">
      <c r="A15" s="16">
        <v>13</v>
      </c>
      <c r="B15" s="10">
        <v>313.27</v>
      </c>
      <c r="C15" s="10">
        <v>90.04</v>
      </c>
      <c r="D15" s="10">
        <v>107.64</v>
      </c>
      <c r="E15" s="10">
        <v>115.59</v>
      </c>
      <c r="F15" s="10">
        <v>0</v>
      </c>
      <c r="G15" s="10">
        <v>0</v>
      </c>
      <c r="H15" s="10">
        <v>879.3</v>
      </c>
      <c r="I15" s="10">
        <v>68.989999999999995</v>
      </c>
      <c r="J15" s="10">
        <v>313.27</v>
      </c>
      <c r="K15" s="10">
        <v>0</v>
      </c>
      <c r="L15" s="10">
        <v>0</v>
      </c>
    </row>
    <row r="16" spans="1:12">
      <c r="A16" s="16">
        <v>14</v>
      </c>
      <c r="B16" s="10">
        <v>315.79000000000002</v>
      </c>
      <c r="C16" s="10">
        <v>92.85</v>
      </c>
      <c r="D16" s="10">
        <v>109.62</v>
      </c>
      <c r="E16" s="10">
        <v>113.32</v>
      </c>
      <c r="F16" s="10">
        <v>0</v>
      </c>
      <c r="G16" s="10">
        <v>0</v>
      </c>
      <c r="H16" s="10">
        <v>879.3</v>
      </c>
      <c r="I16" s="10">
        <v>68.989999999999995</v>
      </c>
      <c r="J16" s="10">
        <v>315.79000000000002</v>
      </c>
      <c r="K16" s="10">
        <v>0</v>
      </c>
      <c r="L16" s="10">
        <v>0</v>
      </c>
    </row>
    <row r="17" spans="1:12">
      <c r="A17" s="16">
        <v>15</v>
      </c>
      <c r="B17" s="10">
        <v>310.48</v>
      </c>
      <c r="C17" s="10">
        <v>91.93</v>
      </c>
      <c r="D17" s="10">
        <v>108</v>
      </c>
      <c r="E17" s="10">
        <v>110.55</v>
      </c>
      <c r="F17" s="10">
        <v>0</v>
      </c>
      <c r="G17" s="10">
        <v>0</v>
      </c>
      <c r="H17" s="10">
        <v>879.3</v>
      </c>
      <c r="I17" s="10">
        <v>68.989999999999995</v>
      </c>
      <c r="J17" s="10">
        <v>310.48</v>
      </c>
      <c r="K17" s="10">
        <v>0</v>
      </c>
      <c r="L17" s="10">
        <v>0</v>
      </c>
    </row>
  </sheetData>
  <pageMargins left="0.7" right="0.7" top="0.75" bottom="0.75" header="0.3" footer="0.3"/>
  <customProperties>
    <customPr name="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F7F1-BF27-4872-8302-5325C021F9AE}">
  <dimension ref="A1:F34"/>
  <sheetViews>
    <sheetView tabSelected="1" workbookViewId="0"/>
  </sheetViews>
  <sheetFormatPr defaultColWidth="9.140625" defaultRowHeight="14.45"/>
  <cols>
    <col min="2" max="2" width="61" customWidth="1"/>
    <col min="3" max="3" width="8.5703125" customWidth="1"/>
    <col min="4" max="4" width="10.42578125" bestFit="1" customWidth="1"/>
    <col min="5" max="5" width="70" customWidth="1"/>
  </cols>
  <sheetData>
    <row r="1" spans="1:5">
      <c r="A1" s="192" t="s">
        <v>390</v>
      </c>
      <c r="B1" s="192" t="s">
        <v>391</v>
      </c>
      <c r="C1" s="193"/>
      <c r="D1" s="192" t="s">
        <v>390</v>
      </c>
      <c r="E1" s="192" t="s">
        <v>391</v>
      </c>
    </row>
    <row r="2" spans="1:5">
      <c r="A2" s="99" t="s">
        <v>392</v>
      </c>
      <c r="B2" s="99" t="s">
        <v>393</v>
      </c>
      <c r="C2" s="194"/>
      <c r="D2" s="99" t="s">
        <v>394</v>
      </c>
      <c r="E2" s="99" t="s">
        <v>395</v>
      </c>
    </row>
    <row r="3" spans="1:5" ht="38.25" customHeight="1">
      <c r="A3" s="99" t="s">
        <v>396</v>
      </c>
      <c r="B3" s="101" t="s">
        <v>397</v>
      </c>
      <c r="C3" s="194"/>
      <c r="D3" s="99" t="s">
        <v>398</v>
      </c>
      <c r="E3" s="99" t="s">
        <v>399</v>
      </c>
    </row>
    <row r="4" spans="1:5" ht="43.15">
      <c r="A4" s="99" t="s">
        <v>400</v>
      </c>
      <c r="B4" s="99" t="s">
        <v>401</v>
      </c>
      <c r="C4" s="194"/>
      <c r="D4" s="99" t="s">
        <v>402</v>
      </c>
      <c r="E4" s="101" t="s">
        <v>403</v>
      </c>
    </row>
    <row r="5" spans="1:5" ht="28.9">
      <c r="A5" s="99" t="s">
        <v>404</v>
      </c>
      <c r="B5" s="101" t="s">
        <v>405</v>
      </c>
      <c r="C5" s="194"/>
      <c r="D5" s="99" t="s">
        <v>406</v>
      </c>
      <c r="E5" s="101" t="s">
        <v>407</v>
      </c>
    </row>
    <row r="6" spans="1:5" ht="28.9">
      <c r="A6" s="99" t="s">
        <v>408</v>
      </c>
      <c r="B6" s="310" t="s">
        <v>409</v>
      </c>
      <c r="C6" s="194"/>
      <c r="D6" s="99" t="s">
        <v>410</v>
      </c>
      <c r="E6" s="99" t="s">
        <v>411</v>
      </c>
    </row>
    <row r="7" spans="1:5">
      <c r="A7" s="312" t="s">
        <v>412</v>
      </c>
      <c r="B7" s="311" t="s">
        <v>413</v>
      </c>
      <c r="C7" s="194"/>
      <c r="D7" s="99" t="s">
        <v>414</v>
      </c>
      <c r="E7" s="99" t="s">
        <v>415</v>
      </c>
    </row>
    <row r="8" spans="1:5">
      <c r="A8" s="99" t="s">
        <v>416</v>
      </c>
      <c r="B8" s="210" t="s">
        <v>417</v>
      </c>
      <c r="C8" s="194"/>
      <c r="D8" s="99" t="s">
        <v>418</v>
      </c>
      <c r="E8" s="99" t="s">
        <v>419</v>
      </c>
    </row>
    <row r="9" spans="1:5">
      <c r="A9" s="99" t="s">
        <v>420</v>
      </c>
      <c r="B9" s="99" t="s">
        <v>421</v>
      </c>
      <c r="C9" s="194"/>
      <c r="D9" s="99" t="s">
        <v>422</v>
      </c>
      <c r="E9" s="99" t="s">
        <v>423</v>
      </c>
    </row>
    <row r="10" spans="1:5">
      <c r="A10" s="99" t="s">
        <v>424</v>
      </c>
      <c r="B10" s="99" t="s">
        <v>425</v>
      </c>
      <c r="C10" s="194"/>
      <c r="D10" s="99" t="s">
        <v>426</v>
      </c>
      <c r="E10" s="99" t="s">
        <v>427</v>
      </c>
    </row>
    <row r="11" spans="1:5">
      <c r="A11" s="99" t="s">
        <v>428</v>
      </c>
      <c r="B11" s="99" t="s">
        <v>429</v>
      </c>
      <c r="C11" s="194"/>
      <c r="D11" s="99" t="s">
        <v>430</v>
      </c>
      <c r="E11" s="99" t="s">
        <v>431</v>
      </c>
    </row>
    <row r="12" spans="1:5">
      <c r="A12" s="99" t="s">
        <v>432</v>
      </c>
      <c r="B12" s="99" t="s">
        <v>433</v>
      </c>
      <c r="C12" s="194"/>
      <c r="D12" s="99" t="s">
        <v>434</v>
      </c>
      <c r="E12" s="99" t="s">
        <v>435</v>
      </c>
    </row>
    <row r="13" spans="1:5">
      <c r="A13" s="99"/>
      <c r="B13" s="99"/>
      <c r="C13" s="194"/>
      <c r="D13" s="99" t="s">
        <v>436</v>
      </c>
      <c r="E13" s="99" t="s">
        <v>437</v>
      </c>
    </row>
    <row r="14" spans="1:5" ht="28.9">
      <c r="A14" s="99"/>
      <c r="B14" s="99"/>
      <c r="C14" s="194"/>
      <c r="D14" s="99" t="s">
        <v>438</v>
      </c>
      <c r="E14" s="101" t="s">
        <v>409</v>
      </c>
    </row>
    <row r="15" spans="1:5">
      <c r="A15" s="99"/>
      <c r="B15" s="99"/>
      <c r="C15" s="194"/>
      <c r="D15" s="99" t="s">
        <v>439</v>
      </c>
      <c r="E15" s="99" t="s">
        <v>413</v>
      </c>
    </row>
    <row r="16" spans="1:5">
      <c r="A16" s="99"/>
      <c r="B16" s="99"/>
      <c r="C16" s="194"/>
      <c r="D16" s="99" t="s">
        <v>440</v>
      </c>
      <c r="E16" s="99" t="s">
        <v>441</v>
      </c>
    </row>
    <row r="17" spans="1:6" ht="28.9">
      <c r="A17" s="99"/>
      <c r="B17" s="99"/>
      <c r="C17" s="194"/>
      <c r="D17" s="99" t="s">
        <v>442</v>
      </c>
      <c r="E17" s="101" t="s">
        <v>443</v>
      </c>
    </row>
    <row r="18" spans="1:6">
      <c r="A18" s="99"/>
      <c r="B18" s="99"/>
      <c r="C18" s="194"/>
      <c r="D18" s="99" t="s">
        <v>444</v>
      </c>
      <c r="E18" s="99" t="s">
        <v>445</v>
      </c>
    </row>
    <row r="19" spans="1:6">
      <c r="A19" s="99"/>
      <c r="B19" s="99"/>
      <c r="C19" s="194"/>
      <c r="D19" s="99" t="s">
        <v>446</v>
      </c>
      <c r="E19" s="99" t="s">
        <v>447</v>
      </c>
    </row>
    <row r="20" spans="1:6">
      <c r="A20" s="99"/>
      <c r="B20" s="99"/>
      <c r="C20" s="194"/>
      <c r="D20" s="99" t="s">
        <v>448</v>
      </c>
      <c r="E20" s="99" t="s">
        <v>449</v>
      </c>
    </row>
    <row r="21" spans="1:6">
      <c r="A21" s="99"/>
      <c r="B21" s="99"/>
      <c r="C21" s="194"/>
      <c r="D21" s="99" t="s">
        <v>450</v>
      </c>
      <c r="E21" s="99" t="s">
        <v>449</v>
      </c>
    </row>
    <row r="27" spans="1:6">
      <c r="C27" s="195"/>
      <c r="D27" s="195"/>
      <c r="E27" s="195"/>
      <c r="F27" s="195"/>
    </row>
    <row r="28" spans="1:6">
      <c r="C28" s="196"/>
      <c r="D28" s="196"/>
      <c r="E28" s="196"/>
      <c r="F28" s="196"/>
    </row>
    <row r="29" spans="1:6">
      <c r="B29" s="197"/>
      <c r="C29" s="198"/>
      <c r="D29" s="198"/>
      <c r="E29" s="198"/>
      <c r="F29" s="198"/>
    </row>
    <row r="30" spans="1:6">
      <c r="B30" s="197"/>
      <c r="C30" s="198"/>
      <c r="D30" s="198"/>
      <c r="E30" s="198"/>
      <c r="F30" s="198"/>
    </row>
    <row r="31" spans="1:6">
      <c r="B31" s="197"/>
      <c r="C31" s="198"/>
      <c r="D31" s="198"/>
      <c r="E31" s="198"/>
      <c r="F31" s="198"/>
    </row>
    <row r="32" spans="1:6">
      <c r="B32" s="197"/>
      <c r="C32" s="198"/>
      <c r="D32" s="198"/>
      <c r="E32" s="198"/>
      <c r="F32" s="198"/>
    </row>
    <row r="33" spans="2:6">
      <c r="B33" s="197"/>
      <c r="C33" s="198"/>
      <c r="D33" s="198"/>
      <c r="E33" s="198"/>
      <c r="F33" s="198"/>
    </row>
    <row r="34" spans="2:6">
      <c r="B34" s="199"/>
      <c r="C34" s="200"/>
      <c r="D34" s="200"/>
      <c r="E34" s="200"/>
      <c r="F34" s="200"/>
    </row>
  </sheetData>
  <phoneticPr fontId="19" type="noConversion"/>
  <pageMargins left="0.7" right="0.7" top="0.75" bottom="0.75" header="0.3" footer="0.3"/>
  <customProperties>
    <customPr name="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80C6-6FEF-402D-B703-9BEBE36DBF67}">
  <sheetPr>
    <tabColor rgb="FF00B050"/>
  </sheetPr>
  <dimension ref="A1:L17"/>
  <sheetViews>
    <sheetView workbookViewId="0"/>
  </sheetViews>
  <sheetFormatPr defaultRowHeight="14.45"/>
  <cols>
    <col min="1" max="1" width="11" customWidth="1"/>
    <col min="2" max="2" width="13.5703125" customWidth="1"/>
    <col min="6" max="6" width="11.85546875" customWidth="1"/>
    <col min="9" max="9" width="14.7109375" customWidth="1"/>
    <col min="11" max="11" width="13.5703125" customWidth="1"/>
    <col min="12" max="12" width="11.85546875" customWidth="1"/>
  </cols>
  <sheetData>
    <row r="1" spans="1:12" s="175" customFormat="1">
      <c r="A1" s="175" t="s">
        <v>845</v>
      </c>
    </row>
    <row r="2" spans="1:12" ht="43.15">
      <c r="A2" s="177" t="s">
        <v>558</v>
      </c>
      <c r="B2" s="177" t="s">
        <v>838</v>
      </c>
      <c r="C2" s="177" t="s">
        <v>475</v>
      </c>
      <c r="D2" s="177" t="s">
        <v>476</v>
      </c>
      <c r="E2" s="177" t="s">
        <v>477</v>
      </c>
      <c r="F2" s="177" t="s">
        <v>834</v>
      </c>
      <c r="G2" s="177" t="s">
        <v>496</v>
      </c>
      <c r="H2" s="177" t="s">
        <v>843</v>
      </c>
      <c r="I2" s="177" t="s">
        <v>844</v>
      </c>
      <c r="J2" s="177" t="s">
        <v>669</v>
      </c>
      <c r="K2" s="177" t="s">
        <v>839</v>
      </c>
      <c r="L2" s="177" t="s">
        <v>561</v>
      </c>
    </row>
    <row r="3" spans="1:12">
      <c r="A3" s="16">
        <v>1</v>
      </c>
      <c r="B3" s="10">
        <v>319.62</v>
      </c>
      <c r="C3" s="10">
        <v>87.93</v>
      </c>
      <c r="D3" s="10">
        <v>112.28</v>
      </c>
      <c r="E3" s="10">
        <v>119.41</v>
      </c>
      <c r="F3" s="10">
        <v>0</v>
      </c>
      <c r="G3" s="10">
        <v>0</v>
      </c>
      <c r="H3" s="10">
        <v>381.32</v>
      </c>
      <c r="I3" s="10">
        <v>32.380000000000003</v>
      </c>
      <c r="J3" s="10">
        <v>319.62</v>
      </c>
      <c r="K3" s="10">
        <v>0</v>
      </c>
      <c r="L3" s="10">
        <v>0</v>
      </c>
    </row>
    <row r="4" spans="1:12">
      <c r="A4" s="16">
        <v>2</v>
      </c>
      <c r="B4" s="10">
        <v>318.37</v>
      </c>
      <c r="C4" s="10">
        <v>84.56</v>
      </c>
      <c r="D4" s="10">
        <v>111.52</v>
      </c>
      <c r="E4" s="10">
        <v>122.29</v>
      </c>
      <c r="F4" s="10">
        <v>0</v>
      </c>
      <c r="G4" s="10">
        <v>0</v>
      </c>
      <c r="H4" s="10">
        <v>381.32</v>
      </c>
      <c r="I4" s="10">
        <v>32.380000000000003</v>
      </c>
      <c r="J4" s="10">
        <v>318.37</v>
      </c>
      <c r="K4" s="10">
        <v>0</v>
      </c>
      <c r="L4" s="10">
        <v>0</v>
      </c>
    </row>
    <row r="5" spans="1:12">
      <c r="A5" s="16">
        <v>3</v>
      </c>
      <c r="B5" s="10">
        <v>313.58999999999997</v>
      </c>
      <c r="C5" s="10">
        <v>86.9</v>
      </c>
      <c r="D5" s="10">
        <v>111.82</v>
      </c>
      <c r="E5" s="10">
        <v>114.86</v>
      </c>
      <c r="F5" s="10">
        <v>0</v>
      </c>
      <c r="G5" s="10">
        <v>0</v>
      </c>
      <c r="H5" s="10">
        <v>381.32</v>
      </c>
      <c r="I5" s="10">
        <v>32.380000000000003</v>
      </c>
      <c r="J5" s="10">
        <v>313.58999999999997</v>
      </c>
      <c r="K5" s="10">
        <v>0</v>
      </c>
      <c r="L5" s="10">
        <v>0</v>
      </c>
    </row>
    <row r="6" spans="1:12">
      <c r="A6" s="16">
        <v>4</v>
      </c>
      <c r="B6" s="10">
        <v>286.76</v>
      </c>
      <c r="C6" s="10">
        <v>86.48</v>
      </c>
      <c r="D6" s="10">
        <v>110.3</v>
      </c>
      <c r="E6" s="10">
        <v>100</v>
      </c>
      <c r="F6" s="10">
        <v>0</v>
      </c>
      <c r="G6" s="10">
        <v>10.02</v>
      </c>
      <c r="H6" s="10">
        <v>391.34</v>
      </c>
      <c r="I6" s="10">
        <v>32.380000000000003</v>
      </c>
      <c r="J6" s="10">
        <v>296.77999999999997</v>
      </c>
      <c r="K6" s="10">
        <v>0</v>
      </c>
      <c r="L6" s="10">
        <v>0</v>
      </c>
    </row>
    <row r="7" spans="1:12">
      <c r="A7" s="16">
        <v>5</v>
      </c>
      <c r="B7" s="10">
        <v>295.79000000000002</v>
      </c>
      <c r="C7" s="10">
        <v>86.74</v>
      </c>
      <c r="D7" s="10">
        <v>109.99</v>
      </c>
      <c r="E7" s="10">
        <v>100</v>
      </c>
      <c r="F7" s="10">
        <v>0</v>
      </c>
      <c r="G7" s="10">
        <v>0.95</v>
      </c>
      <c r="H7" s="10">
        <v>392.29</v>
      </c>
      <c r="I7" s="10">
        <v>33.01</v>
      </c>
      <c r="J7" s="10">
        <v>296.74</v>
      </c>
      <c r="K7" s="10">
        <v>0</v>
      </c>
      <c r="L7" s="10">
        <v>0</v>
      </c>
    </row>
    <row r="8" spans="1:12">
      <c r="A8" s="16">
        <v>6</v>
      </c>
      <c r="B8" s="10">
        <v>368.86</v>
      </c>
      <c r="C8" s="10">
        <v>88.58</v>
      </c>
      <c r="D8" s="10">
        <v>101.09</v>
      </c>
      <c r="E8" s="10">
        <v>141</v>
      </c>
      <c r="F8" s="10">
        <v>33.61</v>
      </c>
      <c r="G8" s="10">
        <v>0</v>
      </c>
      <c r="H8" s="10">
        <v>358.68</v>
      </c>
      <c r="I8" s="10">
        <v>33.61</v>
      </c>
      <c r="J8" s="10">
        <v>368.86</v>
      </c>
      <c r="K8" s="10">
        <v>4.58</v>
      </c>
      <c r="L8" s="10">
        <v>0</v>
      </c>
    </row>
    <row r="9" spans="1:12">
      <c r="A9" s="16">
        <v>7</v>
      </c>
      <c r="B9" s="10">
        <v>391.94</v>
      </c>
      <c r="C9" s="10">
        <v>90.57</v>
      </c>
      <c r="D9" s="10">
        <v>102.77</v>
      </c>
      <c r="E9" s="10">
        <v>141</v>
      </c>
      <c r="F9" s="10">
        <v>28.95</v>
      </c>
      <c r="G9" s="10">
        <v>0</v>
      </c>
      <c r="H9" s="10">
        <v>329.73</v>
      </c>
      <c r="I9" s="10">
        <v>28.95</v>
      </c>
      <c r="J9" s="10">
        <v>391.94</v>
      </c>
      <c r="K9" s="10">
        <v>28.66</v>
      </c>
      <c r="L9" s="10">
        <v>0</v>
      </c>
    </row>
    <row r="10" spans="1:12">
      <c r="A10" s="16">
        <v>8</v>
      </c>
      <c r="B10" s="10">
        <v>400.43</v>
      </c>
      <c r="C10" s="10">
        <v>91.09</v>
      </c>
      <c r="D10" s="10">
        <v>110.4</v>
      </c>
      <c r="E10" s="10">
        <v>141</v>
      </c>
      <c r="F10" s="10">
        <v>25.38</v>
      </c>
      <c r="G10" s="10">
        <v>0</v>
      </c>
      <c r="H10" s="10">
        <v>304.35000000000002</v>
      </c>
      <c r="I10" s="10">
        <v>25.38</v>
      </c>
      <c r="J10" s="10">
        <v>400.43</v>
      </c>
      <c r="K10" s="10">
        <v>32.56</v>
      </c>
      <c r="L10" s="10">
        <v>0</v>
      </c>
    </row>
    <row r="11" spans="1:12">
      <c r="A11" s="16">
        <v>9</v>
      </c>
      <c r="B11" s="10">
        <v>416.71</v>
      </c>
      <c r="C11" s="10">
        <v>93.24</v>
      </c>
      <c r="D11" s="10">
        <v>109.65</v>
      </c>
      <c r="E11" s="10">
        <v>141</v>
      </c>
      <c r="F11" s="10">
        <v>22.33</v>
      </c>
      <c r="G11" s="10">
        <v>0</v>
      </c>
      <c r="H11" s="10">
        <v>282.02</v>
      </c>
      <c r="I11" s="10">
        <v>22.33</v>
      </c>
      <c r="J11" s="10">
        <v>416.71</v>
      </c>
      <c r="K11" s="10">
        <v>50.49</v>
      </c>
      <c r="L11" s="10">
        <v>0</v>
      </c>
    </row>
    <row r="12" spans="1:12">
      <c r="A12" s="16">
        <v>10</v>
      </c>
      <c r="B12" s="10">
        <v>391.53</v>
      </c>
      <c r="C12" s="10">
        <v>93.14</v>
      </c>
      <c r="D12" s="10">
        <v>108.76</v>
      </c>
      <c r="E12" s="10">
        <v>141</v>
      </c>
      <c r="F12" s="10">
        <v>20.04</v>
      </c>
      <c r="G12" s="10">
        <v>0</v>
      </c>
      <c r="H12" s="10">
        <v>261.98</v>
      </c>
      <c r="I12" s="10">
        <v>20.04</v>
      </c>
      <c r="J12" s="10">
        <v>391.53</v>
      </c>
      <c r="K12" s="10">
        <v>28.58</v>
      </c>
      <c r="L12" s="10">
        <v>0</v>
      </c>
    </row>
    <row r="13" spans="1:12">
      <c r="A13" s="16">
        <v>11</v>
      </c>
      <c r="B13" s="10">
        <v>340.97</v>
      </c>
      <c r="C13" s="10">
        <v>90.48</v>
      </c>
      <c r="D13" s="10">
        <v>109.03</v>
      </c>
      <c r="E13" s="10">
        <v>141</v>
      </c>
      <c r="F13" s="10">
        <v>0.46</v>
      </c>
      <c r="G13" s="10">
        <v>0</v>
      </c>
      <c r="H13" s="10">
        <v>261.52</v>
      </c>
      <c r="I13" s="10">
        <v>18.23</v>
      </c>
      <c r="J13" s="10">
        <v>340.97</v>
      </c>
      <c r="K13" s="10">
        <v>0</v>
      </c>
      <c r="L13" s="10">
        <v>0</v>
      </c>
    </row>
    <row r="14" spans="1:12">
      <c r="A14" s="16">
        <v>12</v>
      </c>
      <c r="B14" s="10">
        <v>307.33</v>
      </c>
      <c r="C14" s="10">
        <v>89.11</v>
      </c>
      <c r="D14" s="10">
        <v>107.43</v>
      </c>
      <c r="E14" s="10">
        <v>110.79</v>
      </c>
      <c r="F14" s="10">
        <v>0</v>
      </c>
      <c r="G14" s="10">
        <v>0</v>
      </c>
      <c r="H14" s="10">
        <v>261.52</v>
      </c>
      <c r="I14" s="10">
        <v>18.23</v>
      </c>
      <c r="J14" s="10">
        <v>307.33</v>
      </c>
      <c r="K14" s="10">
        <v>0</v>
      </c>
      <c r="L14" s="10">
        <v>0</v>
      </c>
    </row>
    <row r="15" spans="1:12">
      <c r="A15" s="16">
        <v>13</v>
      </c>
      <c r="B15" s="10">
        <v>313.27</v>
      </c>
      <c r="C15" s="10">
        <v>90.04</v>
      </c>
      <c r="D15" s="10">
        <v>107.64</v>
      </c>
      <c r="E15" s="10">
        <v>115.59</v>
      </c>
      <c r="F15" s="10">
        <v>0</v>
      </c>
      <c r="G15" s="10">
        <v>0</v>
      </c>
      <c r="H15" s="10">
        <v>261.52</v>
      </c>
      <c r="I15" s="10">
        <v>18.23</v>
      </c>
      <c r="J15" s="10">
        <v>313.27</v>
      </c>
      <c r="K15" s="10">
        <v>0</v>
      </c>
      <c r="L15" s="10">
        <v>0</v>
      </c>
    </row>
    <row r="16" spans="1:12">
      <c r="A16" s="16">
        <v>14</v>
      </c>
      <c r="B16" s="10">
        <v>315.79000000000002</v>
      </c>
      <c r="C16" s="10">
        <v>92.85</v>
      </c>
      <c r="D16" s="10">
        <v>109.62</v>
      </c>
      <c r="E16" s="10">
        <v>113.32</v>
      </c>
      <c r="F16" s="10">
        <v>0</v>
      </c>
      <c r="G16" s="10">
        <v>0</v>
      </c>
      <c r="H16" s="10">
        <v>261.52</v>
      </c>
      <c r="I16" s="10">
        <v>18.23</v>
      </c>
      <c r="J16" s="10">
        <v>315.79000000000002</v>
      </c>
      <c r="K16" s="10">
        <v>0</v>
      </c>
      <c r="L16" s="10">
        <v>0</v>
      </c>
    </row>
    <row r="17" spans="1:12">
      <c r="A17" s="16">
        <v>15</v>
      </c>
      <c r="B17" s="10">
        <v>310.48</v>
      </c>
      <c r="C17" s="10">
        <v>91.93</v>
      </c>
      <c r="D17" s="10">
        <v>108</v>
      </c>
      <c r="E17" s="10">
        <v>110.55</v>
      </c>
      <c r="F17" s="10">
        <v>0</v>
      </c>
      <c r="G17" s="10">
        <v>0</v>
      </c>
      <c r="H17" s="10">
        <v>261.52</v>
      </c>
      <c r="I17" s="10">
        <v>18.23</v>
      </c>
      <c r="J17" s="10">
        <v>310.48</v>
      </c>
      <c r="K17" s="10">
        <v>0</v>
      </c>
      <c r="L17" s="10">
        <v>0</v>
      </c>
    </row>
  </sheetData>
  <pageMargins left="0.7" right="0.7" top="0.75" bottom="0.75" header="0.3" footer="0.3"/>
  <customProperties>
    <customPr name="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5E39-03FE-4D3B-A6F9-8CD1C4FA3864}">
  <sheetPr>
    <tabColor rgb="FF00B0F0"/>
  </sheetPr>
  <dimension ref="B1:H26"/>
  <sheetViews>
    <sheetView workbookViewId="0">
      <selection activeCell="B3" sqref="B3"/>
    </sheetView>
  </sheetViews>
  <sheetFormatPr defaultColWidth="9.140625" defaultRowHeight="14.45"/>
  <cols>
    <col min="1" max="1" width="2.42578125" customWidth="1"/>
    <col min="2" max="2" width="24.5703125" bestFit="1" customWidth="1"/>
    <col min="3" max="3" width="11" customWidth="1"/>
    <col min="4" max="4" width="11.42578125" customWidth="1"/>
    <col min="6" max="6" width="15.7109375" bestFit="1" customWidth="1"/>
  </cols>
  <sheetData>
    <row r="1" spans="2:8" ht="8.1" customHeight="1" thickBot="1"/>
    <row r="2" spans="2:8" ht="15" thickBot="1">
      <c r="B2" t="s">
        <v>451</v>
      </c>
      <c r="C2" t="s">
        <v>452</v>
      </c>
      <c r="D2" t="s">
        <v>453</v>
      </c>
      <c r="F2" t="s">
        <v>454</v>
      </c>
      <c r="G2" s="315">
        <v>11</v>
      </c>
      <c r="H2" t="s">
        <v>455</v>
      </c>
    </row>
    <row r="3" spans="2:8">
      <c r="B3" s="23" t="s">
        <v>456</v>
      </c>
      <c r="C3" s="23">
        <v>505</v>
      </c>
      <c r="D3">
        <v>483</v>
      </c>
    </row>
    <row r="4" spans="2:8">
      <c r="B4" t="s">
        <v>457</v>
      </c>
      <c r="C4">
        <v>492</v>
      </c>
      <c r="D4">
        <v>488</v>
      </c>
    </row>
    <row r="5" spans="2:8">
      <c r="B5" t="s">
        <v>458</v>
      </c>
      <c r="C5">
        <v>117</v>
      </c>
      <c r="D5">
        <v>117</v>
      </c>
    </row>
    <row r="6" spans="2:8">
      <c r="B6" s="23" t="s">
        <v>459</v>
      </c>
      <c r="C6" s="23">
        <v>609</v>
      </c>
      <c r="D6">
        <v>605</v>
      </c>
    </row>
    <row r="7" spans="2:8">
      <c r="B7" t="s">
        <v>460</v>
      </c>
      <c r="C7">
        <v>104</v>
      </c>
      <c r="D7">
        <v>122</v>
      </c>
    </row>
    <row r="8" spans="2:8" ht="22.35" customHeight="1"/>
    <row r="9" spans="2:8">
      <c r="B9" s="23" t="s">
        <v>461</v>
      </c>
      <c r="C9" s="23">
        <v>420</v>
      </c>
      <c r="D9">
        <v>440</v>
      </c>
    </row>
    <row r="10" spans="2:8">
      <c r="B10" t="s">
        <v>462</v>
      </c>
      <c r="C10">
        <v>397</v>
      </c>
      <c r="D10">
        <v>387</v>
      </c>
    </row>
    <row r="11" spans="2:8">
      <c r="B11" t="s">
        <v>463</v>
      </c>
      <c r="C11">
        <v>94</v>
      </c>
      <c r="D11">
        <v>94</v>
      </c>
    </row>
    <row r="12" spans="2:8">
      <c r="B12" s="23" t="s">
        <v>464</v>
      </c>
      <c r="C12" s="23">
        <v>491</v>
      </c>
      <c r="D12">
        <v>481</v>
      </c>
    </row>
    <row r="13" spans="2:8">
      <c r="B13" t="s">
        <v>465</v>
      </c>
      <c r="C13">
        <v>71</v>
      </c>
      <c r="D13">
        <v>41</v>
      </c>
    </row>
    <row r="15" spans="2:8">
      <c r="B15" t="s">
        <v>466</v>
      </c>
      <c r="C15" t="s">
        <v>452</v>
      </c>
      <c r="D15" t="s">
        <v>453</v>
      </c>
    </row>
    <row r="16" spans="2:8">
      <c r="B16" s="23" t="s">
        <v>456</v>
      </c>
      <c r="C16" s="91">
        <f t="shared" ref="C16:D20" si="0">C3*ConvFactor</f>
        <v>5555</v>
      </c>
      <c r="D16" s="91">
        <f t="shared" si="0"/>
        <v>5313</v>
      </c>
    </row>
    <row r="17" spans="2:4">
      <c r="B17" t="s">
        <v>457</v>
      </c>
      <c r="C17" s="91">
        <f t="shared" si="0"/>
        <v>5412</v>
      </c>
      <c r="D17" s="91">
        <f t="shared" si="0"/>
        <v>5368</v>
      </c>
    </row>
    <row r="18" spans="2:4">
      <c r="B18" t="s">
        <v>458</v>
      </c>
      <c r="C18" s="91">
        <f t="shared" si="0"/>
        <v>1287</v>
      </c>
      <c r="D18" s="91">
        <f t="shared" si="0"/>
        <v>1287</v>
      </c>
    </row>
    <row r="19" spans="2:4">
      <c r="B19" s="23" t="s">
        <v>459</v>
      </c>
      <c r="C19" s="91">
        <f t="shared" si="0"/>
        <v>6699</v>
      </c>
      <c r="D19" s="91">
        <f t="shared" si="0"/>
        <v>6655</v>
      </c>
    </row>
    <row r="20" spans="2:4">
      <c r="B20" t="s">
        <v>460</v>
      </c>
      <c r="C20" s="91">
        <f t="shared" si="0"/>
        <v>1144</v>
      </c>
      <c r="D20" s="91">
        <f t="shared" si="0"/>
        <v>1342</v>
      </c>
    </row>
    <row r="21" spans="2:4">
      <c r="C21" s="91"/>
      <c r="D21" s="91"/>
    </row>
    <row r="22" spans="2:4">
      <c r="B22" s="23" t="s">
        <v>461</v>
      </c>
      <c r="C22" s="91">
        <f t="shared" ref="C22:D26" si="1">C9*ConvFactor</f>
        <v>4620</v>
      </c>
      <c r="D22" s="91">
        <f t="shared" si="1"/>
        <v>4840</v>
      </c>
    </row>
    <row r="23" spans="2:4">
      <c r="B23" t="s">
        <v>462</v>
      </c>
      <c r="C23" s="91">
        <f t="shared" si="1"/>
        <v>4367</v>
      </c>
      <c r="D23" s="91">
        <f t="shared" si="1"/>
        <v>4257</v>
      </c>
    </row>
    <row r="24" spans="2:4">
      <c r="B24" t="s">
        <v>463</v>
      </c>
      <c r="C24" s="91">
        <f t="shared" si="1"/>
        <v>1034</v>
      </c>
      <c r="D24" s="91">
        <f t="shared" si="1"/>
        <v>1034</v>
      </c>
    </row>
    <row r="25" spans="2:4">
      <c r="B25" s="23" t="s">
        <v>464</v>
      </c>
      <c r="C25" s="91">
        <f t="shared" si="1"/>
        <v>5401</v>
      </c>
      <c r="D25" s="91">
        <f t="shared" si="1"/>
        <v>5291</v>
      </c>
    </row>
    <row r="26" spans="2:4">
      <c r="B26" t="s">
        <v>465</v>
      </c>
      <c r="C26" s="91">
        <f t="shared" si="1"/>
        <v>781</v>
      </c>
      <c r="D26" s="91">
        <f t="shared" si="1"/>
        <v>451</v>
      </c>
    </row>
  </sheetData>
  <pageMargins left="0.7" right="0.7" top="0.75" bottom="0.75" header="0.3" footer="0.3"/>
  <customProperties>
    <customPr name="GUID" r:id="rId1"/>
  </customPropertie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9430-B85F-48D0-90D6-8770D4886EF7}">
  <sheetPr>
    <tabColor rgb="FF00B050"/>
  </sheetPr>
  <dimension ref="A1:G20"/>
  <sheetViews>
    <sheetView workbookViewId="0"/>
  </sheetViews>
  <sheetFormatPr defaultColWidth="9.140625" defaultRowHeight="14.45"/>
  <cols>
    <col min="1" max="1" width="8.85546875" customWidth="1"/>
    <col min="2" max="2" width="18.42578125" bestFit="1" customWidth="1"/>
    <col min="3" max="7" width="10.140625" bestFit="1" customWidth="1"/>
  </cols>
  <sheetData>
    <row r="1" spans="1:7" s="175" customFormat="1">
      <c r="A1" s="175" t="s">
        <v>467</v>
      </c>
    </row>
    <row r="2" spans="1:7">
      <c r="C2" s="339" t="s">
        <v>468</v>
      </c>
      <c r="D2" s="339"/>
      <c r="E2" s="339"/>
      <c r="F2" s="339"/>
      <c r="G2" s="339"/>
    </row>
    <row r="3" spans="1:7">
      <c r="B3" s="294" t="s">
        <v>469</v>
      </c>
      <c r="C3" s="318" t="s">
        <v>470</v>
      </c>
      <c r="D3" s="318" t="s">
        <v>471</v>
      </c>
      <c r="E3" s="318" t="s">
        <v>472</v>
      </c>
      <c r="F3" s="318" t="s">
        <v>473</v>
      </c>
      <c r="G3" s="318" t="s">
        <v>474</v>
      </c>
    </row>
    <row r="4" spans="1:7">
      <c r="B4" s="99" t="s">
        <v>475</v>
      </c>
      <c r="C4" s="331">
        <v>19.7</v>
      </c>
      <c r="D4" s="331">
        <v>18.600000000000001</v>
      </c>
      <c r="E4" s="331">
        <v>18.3</v>
      </c>
      <c r="F4" s="331">
        <v>17.100000000000001</v>
      </c>
      <c r="G4" s="331">
        <v>16.8</v>
      </c>
    </row>
    <row r="5" spans="1:7">
      <c r="B5" s="294" t="s">
        <v>476</v>
      </c>
      <c r="C5" s="332">
        <v>21</v>
      </c>
      <c r="D5" s="332">
        <v>18.600000000000001</v>
      </c>
      <c r="E5" s="332">
        <v>15.8</v>
      </c>
      <c r="F5" s="332">
        <v>18.600000000000001</v>
      </c>
      <c r="G5" s="332">
        <v>19</v>
      </c>
    </row>
    <row r="6" spans="1:7">
      <c r="B6" s="99" t="s">
        <v>477</v>
      </c>
      <c r="C6" s="331">
        <v>1.8</v>
      </c>
      <c r="D6" s="331">
        <v>7.8</v>
      </c>
      <c r="E6" s="331">
        <v>13.4</v>
      </c>
      <c r="F6" s="331">
        <v>8.9</v>
      </c>
      <c r="G6" s="331">
        <v>11.4</v>
      </c>
    </row>
    <row r="7" spans="1:7">
      <c r="B7" s="294" t="s">
        <v>478</v>
      </c>
      <c r="C7" s="332">
        <v>7.8</v>
      </c>
      <c r="D7" s="332">
        <v>2.2999999999999998</v>
      </c>
      <c r="E7" s="332">
        <v>0.3</v>
      </c>
      <c r="F7" s="332">
        <v>4.8</v>
      </c>
      <c r="G7" s="332">
        <v>0.5</v>
      </c>
    </row>
    <row r="8" spans="1:7">
      <c r="B8" s="99" t="s">
        <v>479</v>
      </c>
      <c r="C8" s="331">
        <v>3.8</v>
      </c>
      <c r="D8" s="331">
        <v>1.9</v>
      </c>
      <c r="E8" s="331">
        <v>2.4</v>
      </c>
      <c r="F8" s="331">
        <v>2.1</v>
      </c>
      <c r="G8" s="331">
        <v>1.9</v>
      </c>
    </row>
    <row r="9" spans="1:7">
      <c r="B9" s="294" t="s">
        <v>480</v>
      </c>
      <c r="C9" s="332">
        <v>54.1</v>
      </c>
      <c r="D9" s="332">
        <v>49.2</v>
      </c>
      <c r="E9" s="332">
        <v>50.2</v>
      </c>
      <c r="F9" s="332">
        <v>51.5</v>
      </c>
      <c r="G9" s="332">
        <v>49.6</v>
      </c>
    </row>
    <row r="10" spans="1:7">
      <c r="C10" s="207"/>
      <c r="D10" s="207"/>
      <c r="E10" s="207"/>
      <c r="F10" s="207"/>
      <c r="G10" s="207"/>
    </row>
    <row r="11" spans="1:7">
      <c r="C11" s="207"/>
      <c r="D11" s="207"/>
      <c r="E11" s="207"/>
      <c r="F11" s="207"/>
      <c r="G11" s="207"/>
    </row>
    <row r="12" spans="1:7">
      <c r="C12" s="207"/>
      <c r="D12" s="207"/>
      <c r="E12" s="207"/>
      <c r="F12" s="207"/>
      <c r="G12" s="207"/>
    </row>
    <row r="13" spans="1:7">
      <c r="C13" s="339" t="s">
        <v>481</v>
      </c>
      <c r="D13" s="339"/>
      <c r="E13" s="339"/>
      <c r="F13" s="339"/>
      <c r="G13" s="339"/>
    </row>
    <row r="14" spans="1:7">
      <c r="B14" s="294" t="s">
        <v>469</v>
      </c>
      <c r="C14" s="318" t="s">
        <v>470</v>
      </c>
      <c r="D14" s="318" t="s">
        <v>471</v>
      </c>
      <c r="E14" s="318" t="s">
        <v>472</v>
      </c>
      <c r="F14" s="318" t="s">
        <v>473</v>
      </c>
      <c r="G14" s="318" t="s">
        <v>474</v>
      </c>
    </row>
    <row r="15" spans="1:7">
      <c r="B15" s="99" t="s">
        <v>475</v>
      </c>
      <c r="C15" s="327">
        <f t="shared" ref="C15:G20" si="0">C4*ConvFactor*1000</f>
        <v>216700</v>
      </c>
      <c r="D15" s="327">
        <f t="shared" si="0"/>
        <v>204600.00000000003</v>
      </c>
      <c r="E15" s="327">
        <f t="shared" si="0"/>
        <v>201300</v>
      </c>
      <c r="F15" s="327">
        <f t="shared" si="0"/>
        <v>188100.00000000003</v>
      </c>
      <c r="G15" s="327">
        <f t="shared" si="0"/>
        <v>184800</v>
      </c>
    </row>
    <row r="16" spans="1:7">
      <c r="B16" s="294" t="s">
        <v>476</v>
      </c>
      <c r="C16" s="333">
        <f t="shared" si="0"/>
        <v>231000</v>
      </c>
      <c r="D16" s="333">
        <f t="shared" si="0"/>
        <v>204600.00000000003</v>
      </c>
      <c r="E16" s="333">
        <f t="shared" si="0"/>
        <v>173800</v>
      </c>
      <c r="F16" s="333">
        <f t="shared" si="0"/>
        <v>204600.00000000003</v>
      </c>
      <c r="G16" s="333">
        <f t="shared" si="0"/>
        <v>209000</v>
      </c>
    </row>
    <row r="17" spans="2:7">
      <c r="B17" s="99" t="s">
        <v>477</v>
      </c>
      <c r="C17" s="327">
        <f t="shared" si="0"/>
        <v>19800</v>
      </c>
      <c r="D17" s="327">
        <f t="shared" si="0"/>
        <v>85800</v>
      </c>
      <c r="E17" s="327">
        <f t="shared" si="0"/>
        <v>147400</v>
      </c>
      <c r="F17" s="327">
        <f t="shared" si="0"/>
        <v>97900</v>
      </c>
      <c r="G17" s="327">
        <f t="shared" si="0"/>
        <v>125400</v>
      </c>
    </row>
    <row r="18" spans="2:7">
      <c r="B18" s="294" t="s">
        <v>478</v>
      </c>
      <c r="C18" s="333">
        <f t="shared" si="0"/>
        <v>85800</v>
      </c>
      <c r="D18" s="333">
        <f t="shared" si="0"/>
        <v>25299.999999999996</v>
      </c>
      <c r="E18" s="333">
        <f t="shared" si="0"/>
        <v>3300</v>
      </c>
      <c r="F18" s="333">
        <f t="shared" si="0"/>
        <v>52800</v>
      </c>
      <c r="G18" s="333">
        <f t="shared" si="0"/>
        <v>5500</v>
      </c>
    </row>
    <row r="19" spans="2:7">
      <c r="B19" s="99" t="s">
        <v>479</v>
      </c>
      <c r="C19" s="327">
        <f t="shared" si="0"/>
        <v>41800</v>
      </c>
      <c r="D19" s="327">
        <f t="shared" si="0"/>
        <v>20900</v>
      </c>
      <c r="E19" s="327">
        <f t="shared" si="0"/>
        <v>26400</v>
      </c>
      <c r="F19" s="327">
        <f t="shared" si="0"/>
        <v>23100</v>
      </c>
      <c r="G19" s="327">
        <f t="shared" si="0"/>
        <v>20900</v>
      </c>
    </row>
    <row r="20" spans="2:7">
      <c r="B20" s="294" t="s">
        <v>480</v>
      </c>
      <c r="C20" s="333">
        <f t="shared" si="0"/>
        <v>595100</v>
      </c>
      <c r="D20" s="333">
        <f t="shared" si="0"/>
        <v>541200</v>
      </c>
      <c r="E20" s="333">
        <f t="shared" si="0"/>
        <v>552200</v>
      </c>
      <c r="F20" s="333">
        <f t="shared" si="0"/>
        <v>566500</v>
      </c>
      <c r="G20" s="333">
        <f t="shared" si="0"/>
        <v>545600</v>
      </c>
    </row>
  </sheetData>
  <mergeCells count="2">
    <mergeCell ref="C2:G2"/>
    <mergeCell ref="C13:G13"/>
  </mergeCells>
  <pageMargins left="0.7" right="0.7" top="0.75" bottom="0.75" header="0.3" footer="0.3"/>
  <customProperties>
    <customPr name="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77A3F-3802-4B69-B5FC-A5350E32B1C1}">
  <sheetPr>
    <tabColor rgb="FF00B050"/>
  </sheetPr>
  <dimension ref="A1:H24"/>
  <sheetViews>
    <sheetView zoomScaleNormal="100" workbookViewId="0"/>
  </sheetViews>
  <sheetFormatPr defaultColWidth="8.5703125" defaultRowHeight="14.45"/>
  <cols>
    <col min="1" max="1" width="6.5703125" customWidth="1"/>
    <col min="2" max="2" width="39.42578125" bestFit="1" customWidth="1"/>
    <col min="3" max="8" width="10.140625" bestFit="1" customWidth="1"/>
  </cols>
  <sheetData>
    <row r="1" spans="1:8" s="175" customFormat="1">
      <c r="A1" s="175" t="s">
        <v>482</v>
      </c>
    </row>
    <row r="2" spans="1:8">
      <c r="B2" s="343" t="s">
        <v>483</v>
      </c>
      <c r="C2" s="334" t="s">
        <v>484</v>
      </c>
      <c r="D2" s="334" t="s">
        <v>485</v>
      </c>
      <c r="E2" s="334" t="s">
        <v>486</v>
      </c>
      <c r="F2" s="334" t="s">
        <v>487</v>
      </c>
      <c r="G2" s="334" t="s">
        <v>452</v>
      </c>
      <c r="H2" s="334" t="s">
        <v>453</v>
      </c>
    </row>
    <row r="3" spans="1:8">
      <c r="B3" s="344"/>
      <c r="C3" s="340" t="s">
        <v>488</v>
      </c>
      <c r="D3" s="340"/>
      <c r="E3" s="340"/>
      <c r="F3" s="340"/>
      <c r="G3" s="340"/>
      <c r="H3" s="313" t="s">
        <v>489</v>
      </c>
    </row>
    <row r="4" spans="1:8">
      <c r="B4" s="99" t="s">
        <v>490</v>
      </c>
      <c r="C4" s="331">
        <v>30.6</v>
      </c>
      <c r="D4" s="331">
        <v>30</v>
      </c>
      <c r="E4" s="331">
        <v>30.9</v>
      </c>
      <c r="F4" s="331">
        <v>30.3</v>
      </c>
      <c r="G4" s="331">
        <v>29.7</v>
      </c>
      <c r="H4" s="331">
        <v>28.2</v>
      </c>
    </row>
    <row r="5" spans="1:8">
      <c r="B5" s="297" t="s">
        <v>491</v>
      </c>
      <c r="C5" s="335">
        <v>4.8</v>
      </c>
      <c r="D5" s="335">
        <v>4.5</v>
      </c>
      <c r="E5" s="335">
        <v>4.5</v>
      </c>
      <c r="F5" s="335">
        <v>4.4000000000000004</v>
      </c>
      <c r="G5" s="335">
        <v>4</v>
      </c>
      <c r="H5" s="335">
        <v>3.8</v>
      </c>
    </row>
    <row r="6" spans="1:8">
      <c r="B6" s="99" t="s">
        <v>492</v>
      </c>
      <c r="C6" s="331">
        <v>12.8</v>
      </c>
      <c r="D6" s="331">
        <v>12.3</v>
      </c>
      <c r="E6" s="331">
        <v>10.6</v>
      </c>
      <c r="F6" s="331">
        <v>11</v>
      </c>
      <c r="G6" s="331">
        <v>10.1</v>
      </c>
      <c r="H6" s="331">
        <v>12.3</v>
      </c>
    </row>
    <row r="7" spans="1:8">
      <c r="B7" s="298" t="s">
        <v>493</v>
      </c>
      <c r="C7" s="336">
        <v>48.2</v>
      </c>
      <c r="D7" s="336">
        <v>46.8</v>
      </c>
      <c r="E7" s="336">
        <v>46</v>
      </c>
      <c r="F7" s="336">
        <v>45.7</v>
      </c>
      <c r="G7" s="336">
        <v>43.8</v>
      </c>
      <c r="H7" s="335">
        <v>44.3</v>
      </c>
    </row>
    <row r="8" spans="1:8">
      <c r="B8" s="99" t="s">
        <v>494</v>
      </c>
      <c r="C8" s="331">
        <v>1.8</v>
      </c>
      <c r="D8" s="331">
        <v>2.1</v>
      </c>
      <c r="E8" s="331">
        <v>2.6</v>
      </c>
      <c r="F8" s="331">
        <v>3</v>
      </c>
      <c r="G8" s="331">
        <v>2.8</v>
      </c>
      <c r="H8" s="331">
        <v>3.8</v>
      </c>
    </row>
    <row r="9" spans="1:8">
      <c r="B9" s="297" t="s">
        <v>495</v>
      </c>
      <c r="C9" s="335">
        <v>0.7</v>
      </c>
      <c r="D9" s="335">
        <v>0</v>
      </c>
      <c r="E9" s="335">
        <v>0.5</v>
      </c>
      <c r="F9" s="335">
        <v>0</v>
      </c>
      <c r="G9" s="335">
        <v>3.7</v>
      </c>
      <c r="H9" s="335">
        <v>4.8</v>
      </c>
    </row>
    <row r="10" spans="1:8">
      <c r="B10" s="99" t="s">
        <v>496</v>
      </c>
      <c r="C10" s="331">
        <v>2.2999999999999998</v>
      </c>
      <c r="D10" s="331">
        <v>1.5</v>
      </c>
      <c r="E10" s="331">
        <v>1.4</v>
      </c>
      <c r="F10" s="331">
        <v>1.6</v>
      </c>
      <c r="G10" s="331">
        <v>1.3</v>
      </c>
      <c r="H10" s="331">
        <v>1.3</v>
      </c>
    </row>
    <row r="11" spans="1:8">
      <c r="B11" s="298" t="s">
        <v>497</v>
      </c>
      <c r="C11" s="336">
        <v>53.3</v>
      </c>
      <c r="D11" s="336">
        <v>50.7</v>
      </c>
      <c r="E11" s="336">
        <v>50.8</v>
      </c>
      <c r="F11" s="336">
        <v>50.7</v>
      </c>
      <c r="G11" s="336">
        <v>51.9</v>
      </c>
      <c r="H11" s="335">
        <v>54.3</v>
      </c>
    </row>
    <row r="12" spans="1:8">
      <c r="C12" s="285"/>
      <c r="D12" s="285"/>
      <c r="E12" s="285"/>
      <c r="F12" s="285"/>
      <c r="G12" s="285"/>
      <c r="H12" s="285"/>
    </row>
    <row r="13" spans="1:8">
      <c r="B13" s="343" t="s">
        <v>498</v>
      </c>
      <c r="C13" s="337" t="s">
        <v>484</v>
      </c>
      <c r="D13" s="337" t="s">
        <v>485</v>
      </c>
      <c r="E13" s="337" t="s">
        <v>486</v>
      </c>
      <c r="F13" s="337" t="s">
        <v>487</v>
      </c>
      <c r="G13" s="337" t="s">
        <v>452</v>
      </c>
      <c r="H13" s="337" t="s">
        <v>453</v>
      </c>
    </row>
    <row r="14" spans="1:8">
      <c r="B14" s="344"/>
      <c r="C14" s="341" t="s">
        <v>488</v>
      </c>
      <c r="D14" s="341"/>
      <c r="E14" s="341"/>
      <c r="F14" s="341"/>
      <c r="G14" s="341"/>
      <c r="H14" s="335" t="s">
        <v>489</v>
      </c>
    </row>
    <row r="15" spans="1:8">
      <c r="B15" s="99" t="s">
        <v>490</v>
      </c>
      <c r="C15" s="331">
        <f t="shared" ref="C15:H22" si="0">C4*ConvFactor</f>
        <v>336.6</v>
      </c>
      <c r="D15" s="331">
        <f t="shared" si="0"/>
        <v>330</v>
      </c>
      <c r="E15" s="331">
        <f t="shared" si="0"/>
        <v>339.9</v>
      </c>
      <c r="F15" s="331">
        <f t="shared" si="0"/>
        <v>333.3</v>
      </c>
      <c r="G15" s="331">
        <f t="shared" si="0"/>
        <v>326.7</v>
      </c>
      <c r="H15" s="331">
        <f t="shared" si="0"/>
        <v>310.2</v>
      </c>
    </row>
    <row r="16" spans="1:8">
      <c r="B16" s="297" t="s">
        <v>491</v>
      </c>
      <c r="C16" s="335">
        <f t="shared" si="0"/>
        <v>52.8</v>
      </c>
      <c r="D16" s="335">
        <f t="shared" si="0"/>
        <v>49.5</v>
      </c>
      <c r="E16" s="335">
        <f t="shared" si="0"/>
        <v>49.5</v>
      </c>
      <c r="F16" s="335">
        <f t="shared" si="0"/>
        <v>48.400000000000006</v>
      </c>
      <c r="G16" s="335">
        <f t="shared" si="0"/>
        <v>44</v>
      </c>
      <c r="H16" s="335">
        <f t="shared" si="0"/>
        <v>41.8</v>
      </c>
    </row>
    <row r="17" spans="2:8">
      <c r="B17" s="99" t="s">
        <v>492</v>
      </c>
      <c r="C17" s="331">
        <f t="shared" si="0"/>
        <v>140.80000000000001</v>
      </c>
      <c r="D17" s="331">
        <f t="shared" si="0"/>
        <v>135.30000000000001</v>
      </c>
      <c r="E17" s="331">
        <f t="shared" si="0"/>
        <v>116.6</v>
      </c>
      <c r="F17" s="331">
        <f t="shared" si="0"/>
        <v>121</v>
      </c>
      <c r="G17" s="331">
        <f t="shared" si="0"/>
        <v>111.1</v>
      </c>
      <c r="H17" s="331">
        <f t="shared" si="0"/>
        <v>135.30000000000001</v>
      </c>
    </row>
    <row r="18" spans="2:8">
      <c r="B18" s="298" t="s">
        <v>493</v>
      </c>
      <c r="C18" s="336">
        <f t="shared" si="0"/>
        <v>530.20000000000005</v>
      </c>
      <c r="D18" s="336">
        <f t="shared" si="0"/>
        <v>514.79999999999995</v>
      </c>
      <c r="E18" s="336">
        <f t="shared" si="0"/>
        <v>506</v>
      </c>
      <c r="F18" s="336">
        <f t="shared" si="0"/>
        <v>502.70000000000005</v>
      </c>
      <c r="G18" s="336">
        <f t="shared" si="0"/>
        <v>481.79999999999995</v>
      </c>
      <c r="H18" s="336">
        <f t="shared" si="0"/>
        <v>487.29999999999995</v>
      </c>
    </row>
    <row r="19" spans="2:8">
      <c r="B19" s="99" t="s">
        <v>494</v>
      </c>
      <c r="C19" s="331">
        <f t="shared" si="0"/>
        <v>19.8</v>
      </c>
      <c r="D19" s="331">
        <f t="shared" si="0"/>
        <v>23.1</v>
      </c>
      <c r="E19" s="331">
        <f t="shared" si="0"/>
        <v>28.6</v>
      </c>
      <c r="F19" s="331">
        <f t="shared" si="0"/>
        <v>33</v>
      </c>
      <c r="G19" s="331">
        <f t="shared" si="0"/>
        <v>30.799999999999997</v>
      </c>
      <c r="H19" s="331">
        <f t="shared" si="0"/>
        <v>41.8</v>
      </c>
    </row>
    <row r="20" spans="2:8">
      <c r="B20" s="297" t="s">
        <v>495</v>
      </c>
      <c r="C20" s="335">
        <f t="shared" si="0"/>
        <v>7.6999999999999993</v>
      </c>
      <c r="D20" s="335">
        <f t="shared" si="0"/>
        <v>0</v>
      </c>
      <c r="E20" s="335">
        <f t="shared" si="0"/>
        <v>5.5</v>
      </c>
      <c r="F20" s="335">
        <f t="shared" si="0"/>
        <v>0</v>
      </c>
      <c r="G20" s="335">
        <f t="shared" si="0"/>
        <v>40.700000000000003</v>
      </c>
      <c r="H20" s="335">
        <f t="shared" si="0"/>
        <v>52.8</v>
      </c>
    </row>
    <row r="21" spans="2:8">
      <c r="B21" s="99" t="s">
        <v>496</v>
      </c>
      <c r="C21" s="331">
        <f t="shared" si="0"/>
        <v>25.299999999999997</v>
      </c>
      <c r="D21" s="331">
        <f t="shared" si="0"/>
        <v>16.5</v>
      </c>
      <c r="E21" s="331">
        <f t="shared" si="0"/>
        <v>15.399999999999999</v>
      </c>
      <c r="F21" s="331">
        <f t="shared" si="0"/>
        <v>17.600000000000001</v>
      </c>
      <c r="G21" s="331">
        <f t="shared" si="0"/>
        <v>14.3</v>
      </c>
      <c r="H21" s="331">
        <f t="shared" si="0"/>
        <v>14.3</v>
      </c>
    </row>
    <row r="22" spans="2:8">
      <c r="B22" s="298" t="s">
        <v>497</v>
      </c>
      <c r="C22" s="336">
        <f t="shared" si="0"/>
        <v>586.29999999999995</v>
      </c>
      <c r="D22" s="336">
        <f t="shared" si="0"/>
        <v>557.70000000000005</v>
      </c>
      <c r="E22" s="336">
        <f t="shared" si="0"/>
        <v>558.79999999999995</v>
      </c>
      <c r="F22" s="336">
        <f t="shared" si="0"/>
        <v>557.70000000000005</v>
      </c>
      <c r="G22" s="336">
        <f t="shared" si="0"/>
        <v>570.9</v>
      </c>
      <c r="H22" s="336">
        <f t="shared" si="0"/>
        <v>597.29999999999995</v>
      </c>
    </row>
    <row r="24" spans="2:8" ht="30" customHeight="1">
      <c r="B24" s="342" t="s">
        <v>499</v>
      </c>
      <c r="C24" s="342"/>
      <c r="D24" s="342"/>
      <c r="E24" s="342"/>
      <c r="F24" s="342"/>
      <c r="G24" s="342"/>
      <c r="H24" s="342"/>
    </row>
  </sheetData>
  <mergeCells count="5">
    <mergeCell ref="C3:G3"/>
    <mergeCell ref="C14:G14"/>
    <mergeCell ref="B24:H24"/>
    <mergeCell ref="B13:B14"/>
    <mergeCell ref="B2:B3"/>
  </mergeCells>
  <pageMargins left="0.7" right="0.7" top="0.75" bottom="0.75" header="0.3" footer="0.3"/>
  <customProperties>
    <customPr name="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C013-CDF5-4914-923B-2129F783246D}">
  <sheetPr>
    <tabColor rgb="FF00B050"/>
  </sheetPr>
  <dimension ref="A1:K18"/>
  <sheetViews>
    <sheetView zoomScaleNormal="100" workbookViewId="0"/>
  </sheetViews>
  <sheetFormatPr defaultColWidth="8.5703125" defaultRowHeight="14.45"/>
  <cols>
    <col min="2" max="2" width="22" bestFit="1" customWidth="1"/>
    <col min="3" max="3" width="11.7109375" bestFit="1" customWidth="1"/>
    <col min="5" max="5" width="15.140625" bestFit="1" customWidth="1"/>
    <col min="8" max="11" width="0" hidden="1" customWidth="1"/>
  </cols>
  <sheetData>
    <row r="1" spans="1:11" s="175" customFormat="1" ht="15" customHeight="1">
      <c r="A1" s="175" t="s">
        <v>500</v>
      </c>
    </row>
    <row r="2" spans="1:11">
      <c r="B2" s="345" t="s">
        <v>501</v>
      </c>
      <c r="C2" s="346" t="s">
        <v>452</v>
      </c>
      <c r="D2" s="346"/>
      <c r="E2" s="296" t="s">
        <v>453</v>
      </c>
    </row>
    <row r="3" spans="1:11">
      <c r="B3" s="345"/>
      <c r="C3" s="317" t="s">
        <v>502</v>
      </c>
      <c r="D3" s="317" t="s">
        <v>503</v>
      </c>
      <c r="E3" s="317" t="s">
        <v>504</v>
      </c>
    </row>
    <row r="4" spans="1:11">
      <c r="B4" s="99" t="s">
        <v>475</v>
      </c>
      <c r="C4" s="19" t="str">
        <f>H4&amp;" - "&amp;I4</f>
        <v>75 - 110</v>
      </c>
      <c r="D4" s="19">
        <v>93</v>
      </c>
      <c r="E4" s="19" t="str">
        <f>J4&amp;" - "&amp;K4</f>
        <v>68 - 117</v>
      </c>
      <c r="H4">
        <v>75</v>
      </c>
      <c r="I4">
        <v>110</v>
      </c>
      <c r="J4">
        <v>68</v>
      </c>
      <c r="K4">
        <v>117</v>
      </c>
    </row>
    <row r="5" spans="1:11">
      <c r="B5" s="294" t="s">
        <v>476</v>
      </c>
      <c r="C5" s="318" t="str">
        <f t="shared" ref="C5:C8" si="0">H5&amp;" - "&amp;I5</f>
        <v>62 - 121</v>
      </c>
      <c r="D5" s="318">
        <v>104</v>
      </c>
      <c r="E5" s="318" t="str">
        <f t="shared" ref="E5:E8" si="1">J5&amp;" - "&amp;K5</f>
        <v>34 - 141</v>
      </c>
      <c r="H5">
        <v>62</v>
      </c>
      <c r="I5">
        <v>121</v>
      </c>
      <c r="J5">
        <v>34</v>
      </c>
      <c r="K5">
        <v>141</v>
      </c>
    </row>
    <row r="6" spans="1:11">
      <c r="B6" s="99" t="s">
        <v>478</v>
      </c>
      <c r="C6" s="19" t="str">
        <f t="shared" si="0"/>
        <v>0 - 32</v>
      </c>
      <c r="D6" s="19">
        <v>3</v>
      </c>
      <c r="E6" s="19" t="str">
        <f t="shared" si="1"/>
        <v>0 - 89</v>
      </c>
      <c r="H6">
        <v>0</v>
      </c>
      <c r="I6">
        <v>32</v>
      </c>
      <c r="J6">
        <v>0</v>
      </c>
      <c r="K6">
        <v>89</v>
      </c>
    </row>
    <row r="7" spans="1:11">
      <c r="B7" s="294" t="s">
        <v>477</v>
      </c>
      <c r="C7" s="318" t="str">
        <f t="shared" si="0"/>
        <v>7 - 121</v>
      </c>
      <c r="D7" s="318">
        <v>63</v>
      </c>
      <c r="E7" s="318" t="str">
        <f t="shared" si="1"/>
        <v>5 - 141</v>
      </c>
      <c r="H7">
        <v>7</v>
      </c>
      <c r="I7">
        <v>121</v>
      </c>
      <c r="J7">
        <v>5</v>
      </c>
      <c r="K7">
        <v>141</v>
      </c>
    </row>
    <row r="8" spans="1:11">
      <c r="B8" s="99" t="s">
        <v>479</v>
      </c>
      <c r="C8" s="19" t="str">
        <f t="shared" si="0"/>
        <v>0 - 59</v>
      </c>
      <c r="D8" s="19">
        <v>11</v>
      </c>
      <c r="E8" s="19" t="str">
        <f t="shared" si="1"/>
        <v>0 - 117</v>
      </c>
      <c r="H8">
        <v>0</v>
      </c>
      <c r="I8">
        <v>59</v>
      </c>
      <c r="J8">
        <v>0</v>
      </c>
      <c r="K8">
        <v>117</v>
      </c>
    </row>
    <row r="9" spans="1:11">
      <c r="C9" s="207"/>
      <c r="D9" s="207"/>
      <c r="E9" s="207"/>
    </row>
    <row r="10" spans="1:11">
      <c r="C10" s="207"/>
      <c r="D10" s="207"/>
      <c r="E10" s="207"/>
    </row>
    <row r="11" spans="1:11" ht="21.75" customHeight="1">
      <c r="C11" s="207"/>
      <c r="D11" s="207"/>
      <c r="E11" s="207"/>
    </row>
    <row r="12" spans="1:11">
      <c r="B12" s="345" t="s">
        <v>505</v>
      </c>
      <c r="C12" s="346" t="s">
        <v>452</v>
      </c>
      <c r="D12" s="346"/>
      <c r="E12" s="314" t="s">
        <v>453</v>
      </c>
    </row>
    <row r="13" spans="1:11">
      <c r="B13" s="345"/>
      <c r="C13" s="317" t="s">
        <v>502</v>
      </c>
      <c r="D13" s="317" t="s">
        <v>503</v>
      </c>
      <c r="E13" s="317" t="s">
        <v>504</v>
      </c>
    </row>
    <row r="14" spans="1:11">
      <c r="B14" s="99" t="s">
        <v>475</v>
      </c>
      <c r="C14" s="19" t="str">
        <f>H14&amp;" - "&amp;I14</f>
        <v>825 - 1210</v>
      </c>
      <c r="D14" s="19">
        <f>D4*ConvFactor</f>
        <v>1023</v>
      </c>
      <c r="E14" s="19" t="str">
        <f>J14&amp;" - "&amp;K14</f>
        <v>748 - 1287</v>
      </c>
      <c r="H14">
        <f t="shared" ref="H14:K18" si="2">H4*ConvFactor</f>
        <v>825</v>
      </c>
      <c r="I14">
        <f t="shared" si="2"/>
        <v>1210</v>
      </c>
      <c r="J14">
        <f t="shared" si="2"/>
        <v>748</v>
      </c>
      <c r="K14">
        <f t="shared" si="2"/>
        <v>1287</v>
      </c>
    </row>
    <row r="15" spans="1:11">
      <c r="B15" s="294" t="s">
        <v>476</v>
      </c>
      <c r="C15" s="318" t="str">
        <f t="shared" ref="C15:E18" si="3">H15&amp;" - "&amp;I15</f>
        <v>682 - 1331</v>
      </c>
      <c r="D15" s="318">
        <f>D5*ConvFactor</f>
        <v>1144</v>
      </c>
      <c r="E15" s="318" t="str">
        <f t="shared" si="3"/>
        <v>374 - 1551</v>
      </c>
      <c r="H15">
        <f t="shared" si="2"/>
        <v>682</v>
      </c>
      <c r="I15">
        <f t="shared" si="2"/>
        <v>1331</v>
      </c>
      <c r="J15">
        <f t="shared" si="2"/>
        <v>374</v>
      </c>
      <c r="K15">
        <f t="shared" si="2"/>
        <v>1551</v>
      </c>
    </row>
    <row r="16" spans="1:11">
      <c r="B16" s="99" t="s">
        <v>478</v>
      </c>
      <c r="C16" s="19" t="str">
        <f t="shared" si="3"/>
        <v>0 - 352</v>
      </c>
      <c r="D16" s="19">
        <f>D6*ConvFactor</f>
        <v>33</v>
      </c>
      <c r="E16" s="19" t="str">
        <f t="shared" si="3"/>
        <v>0 - 979</v>
      </c>
      <c r="H16">
        <f t="shared" si="2"/>
        <v>0</v>
      </c>
      <c r="I16">
        <f t="shared" si="2"/>
        <v>352</v>
      </c>
      <c r="J16">
        <f t="shared" si="2"/>
        <v>0</v>
      </c>
      <c r="K16">
        <f t="shared" si="2"/>
        <v>979</v>
      </c>
    </row>
    <row r="17" spans="2:11">
      <c r="B17" s="294" t="s">
        <v>477</v>
      </c>
      <c r="C17" s="318" t="str">
        <f t="shared" si="3"/>
        <v>77 - 1331</v>
      </c>
      <c r="D17" s="318">
        <f>D7*ConvFactor</f>
        <v>693</v>
      </c>
      <c r="E17" s="318" t="str">
        <f t="shared" si="3"/>
        <v>55 - 1551</v>
      </c>
      <c r="H17">
        <f t="shared" si="2"/>
        <v>77</v>
      </c>
      <c r="I17">
        <f t="shared" si="2"/>
        <v>1331</v>
      </c>
      <c r="J17">
        <f t="shared" si="2"/>
        <v>55</v>
      </c>
      <c r="K17">
        <f t="shared" si="2"/>
        <v>1551</v>
      </c>
    </row>
    <row r="18" spans="2:11">
      <c r="B18" s="99" t="s">
        <v>479</v>
      </c>
      <c r="C18" s="19" t="str">
        <f t="shared" si="3"/>
        <v>0 - 649</v>
      </c>
      <c r="D18" s="19">
        <f>D8*ConvFactor</f>
        <v>121</v>
      </c>
      <c r="E18" s="19" t="str">
        <f t="shared" si="3"/>
        <v>0 - 1287</v>
      </c>
      <c r="H18">
        <f t="shared" si="2"/>
        <v>0</v>
      </c>
      <c r="I18">
        <f t="shared" si="2"/>
        <v>649</v>
      </c>
      <c r="J18">
        <f t="shared" si="2"/>
        <v>0</v>
      </c>
      <c r="K18">
        <f t="shared" si="2"/>
        <v>1287</v>
      </c>
    </row>
  </sheetData>
  <mergeCells count="4">
    <mergeCell ref="B2:B3"/>
    <mergeCell ref="B12:B13"/>
    <mergeCell ref="C2:D2"/>
    <mergeCell ref="C12:D12"/>
  </mergeCells>
  <pageMargins left="0.7" right="0.7" top="0.75" bottom="0.75" header="0.3" footer="0.3"/>
  <customProperties>
    <customPr name="GUID" r:id="rId1"/>
  </customProperties>
  <ignoredErrors>
    <ignoredError sqref="D14:D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5307-5E41-4C65-A061-9C34DF553597}">
  <sheetPr>
    <tabColor rgb="FF00B050"/>
  </sheetPr>
  <dimension ref="A1:D20"/>
  <sheetViews>
    <sheetView zoomScaleNormal="100" workbookViewId="0"/>
  </sheetViews>
  <sheetFormatPr defaultColWidth="8.5703125" defaultRowHeight="14.45"/>
  <cols>
    <col min="2" max="2" width="25" bestFit="1" customWidth="1"/>
  </cols>
  <sheetData>
    <row r="1" spans="1:4" s="175" customFormat="1">
      <c r="A1" s="175" t="s">
        <v>506</v>
      </c>
    </row>
    <row r="2" spans="1:4">
      <c r="B2" s="192" t="s">
        <v>507</v>
      </c>
      <c r="C2" s="192" t="s">
        <v>452</v>
      </c>
      <c r="D2" s="192" t="s">
        <v>453</v>
      </c>
    </row>
    <row r="3" spans="1:4">
      <c r="B3" s="295" t="s">
        <v>456</v>
      </c>
      <c r="C3" s="295">
        <v>505</v>
      </c>
      <c r="D3" s="295">
        <v>483</v>
      </c>
    </row>
    <row r="4" spans="1:4">
      <c r="B4" s="99" t="s">
        <v>457</v>
      </c>
      <c r="C4" s="99">
        <v>492</v>
      </c>
      <c r="D4" s="99">
        <v>488</v>
      </c>
    </row>
    <row r="5" spans="1:4">
      <c r="B5" s="295" t="s">
        <v>458</v>
      </c>
      <c r="C5" s="295">
        <v>117</v>
      </c>
      <c r="D5" s="295">
        <v>117</v>
      </c>
    </row>
    <row r="6" spans="1:4" ht="18" customHeight="1">
      <c r="B6" s="192" t="s">
        <v>459</v>
      </c>
      <c r="C6" s="192">
        <v>609</v>
      </c>
      <c r="D6" s="192">
        <v>605</v>
      </c>
    </row>
    <row r="7" spans="1:4" ht="29.25" hidden="1" customHeight="1">
      <c r="B7" s="192"/>
      <c r="C7" s="192"/>
      <c r="D7" s="192"/>
    </row>
    <row r="8" spans="1:4">
      <c r="B8" s="295" t="s">
        <v>508</v>
      </c>
      <c r="C8" s="295">
        <v>104</v>
      </c>
      <c r="D8" s="295">
        <v>112</v>
      </c>
    </row>
    <row r="9" spans="1:4">
      <c r="B9" s="99" t="s">
        <v>509</v>
      </c>
      <c r="C9" s="99">
        <v>-72</v>
      </c>
      <c r="D9" s="99">
        <v>-72</v>
      </c>
    </row>
    <row r="10" spans="1:4">
      <c r="B10" s="295" t="s">
        <v>510</v>
      </c>
      <c r="C10" s="295">
        <v>32</v>
      </c>
      <c r="D10" s="295">
        <v>50</v>
      </c>
    </row>
    <row r="12" spans="1:4">
      <c r="B12" s="192" t="s">
        <v>511</v>
      </c>
      <c r="C12" s="192" t="s">
        <v>452</v>
      </c>
      <c r="D12" s="192" t="s">
        <v>453</v>
      </c>
    </row>
    <row r="13" spans="1:4">
      <c r="B13" s="295" t="s">
        <v>456</v>
      </c>
      <c r="C13" s="319">
        <f t="shared" ref="C13:D20" si="0">C3*ConvFactor</f>
        <v>5555</v>
      </c>
      <c r="D13" s="319">
        <f t="shared" si="0"/>
        <v>5313</v>
      </c>
    </row>
    <row r="14" spans="1:4">
      <c r="B14" s="99" t="s">
        <v>457</v>
      </c>
      <c r="C14" s="316">
        <f t="shared" si="0"/>
        <v>5412</v>
      </c>
      <c r="D14" s="316">
        <f t="shared" si="0"/>
        <v>5368</v>
      </c>
    </row>
    <row r="15" spans="1:4">
      <c r="B15" s="295" t="s">
        <v>458</v>
      </c>
      <c r="C15" s="319">
        <f t="shared" si="0"/>
        <v>1287</v>
      </c>
      <c r="D15" s="319">
        <f t="shared" si="0"/>
        <v>1287</v>
      </c>
    </row>
    <row r="16" spans="1:4">
      <c r="B16" s="192" t="s">
        <v>459</v>
      </c>
      <c r="C16" s="320">
        <f t="shared" si="0"/>
        <v>6699</v>
      </c>
      <c r="D16" s="320">
        <f t="shared" si="0"/>
        <v>6655</v>
      </c>
    </row>
    <row r="17" spans="2:4" ht="15" hidden="1" customHeight="1">
      <c r="B17" s="192"/>
      <c r="C17" s="316">
        <f t="shared" si="0"/>
        <v>0</v>
      </c>
      <c r="D17" s="316">
        <f t="shared" si="0"/>
        <v>0</v>
      </c>
    </row>
    <row r="18" spans="2:4">
      <c r="B18" s="295" t="s">
        <v>508</v>
      </c>
      <c r="C18" s="319">
        <f t="shared" si="0"/>
        <v>1144</v>
      </c>
      <c r="D18" s="319">
        <f t="shared" si="0"/>
        <v>1232</v>
      </c>
    </row>
    <row r="19" spans="2:4">
      <c r="B19" s="99" t="s">
        <v>509</v>
      </c>
      <c r="C19" s="316">
        <f t="shared" si="0"/>
        <v>-792</v>
      </c>
      <c r="D19" s="316">
        <f t="shared" si="0"/>
        <v>-792</v>
      </c>
    </row>
    <row r="20" spans="2:4">
      <c r="B20" s="295" t="s">
        <v>510</v>
      </c>
      <c r="C20" s="319">
        <f t="shared" si="0"/>
        <v>352</v>
      </c>
      <c r="D20" s="319">
        <f t="shared" si="0"/>
        <v>550</v>
      </c>
    </row>
  </sheetData>
  <pageMargins left="0.7" right="0.7" top="0.75" bottom="0.75" header="0.3" footer="0.3"/>
  <customProperties>
    <customPr name="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E55042803E1F44A07032726BD463F2" ma:contentTypeVersion="12" ma:contentTypeDescription="Create a new document." ma:contentTypeScope="" ma:versionID="a1894b0c333246d6929c35174a939840">
  <xsd:schema xmlns:xsd="http://www.w3.org/2001/XMLSchema" xmlns:xs="http://www.w3.org/2001/XMLSchema" xmlns:p="http://schemas.microsoft.com/office/2006/metadata/properties" xmlns:ns2="631ab094-b658-40eb-b09a-e81eb4609a21" xmlns:ns3="39801251-e03a-4e20-805c-75b062d5d8c6" targetNamespace="http://schemas.microsoft.com/office/2006/metadata/properties" ma:root="true" ma:fieldsID="e26a33dfc90ffeb51ade1e1d3f40fd38" ns2:_="" ns3:_="">
    <xsd:import namespace="631ab094-b658-40eb-b09a-e81eb4609a21"/>
    <xsd:import namespace="39801251-e03a-4e20-805c-75b062d5d8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ab094-b658-40eb-b09a-e81eb4609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801251-e03a-4e20-805c-75b062d5d8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D31240-D548-4204-917D-37949739E9D7}"/>
</file>

<file path=customXml/itemProps2.xml><?xml version="1.0" encoding="utf-8"?>
<ds:datastoreItem xmlns:ds="http://schemas.openxmlformats.org/officeDocument/2006/customXml" ds:itemID="{EFB12F28-03D2-4401-9347-2504FF7BE02E}"/>
</file>

<file path=customXml/itemProps3.xml><?xml version="1.0" encoding="utf-8"?>
<ds:datastoreItem xmlns:ds="http://schemas.openxmlformats.org/officeDocument/2006/customXml" ds:itemID="{9E285A51-1719-4F6F-A717-C730191AF8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Parkinson, Ben</dc:creator>
  <cp:keywords/>
  <dc:description/>
  <cp:lastModifiedBy>Dutton, Jon</cp:lastModifiedBy>
  <cp:revision/>
  <dcterms:created xsi:type="dcterms:W3CDTF">2021-08-24T07:31:59Z</dcterms:created>
  <dcterms:modified xsi:type="dcterms:W3CDTF">2022-11-01T16:45:14Z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0x0101004BE55042803E1F44A07032726BD463F2</vt:lpwstr>
  </property>
</Properties>
</file>